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815" tabRatio="713"/>
  </bookViews>
  <sheets>
    <sheet name="Solicitud" sheetId="1" r:id="rId1"/>
    <sheet name="Autos" sheetId="4" r:id="rId2"/>
    <sheet name="Servidores públicos" sheetId="5" r:id="rId3"/>
    <sheet name="Salarios del Personal" sheetId="6" r:id="rId4"/>
  </sheets>
  <definedNames>
    <definedName name="_xlnm.Print_Area" localSheetId="1">Autos!$A$1:$K$16</definedName>
    <definedName name="_xlnm.Print_Area" localSheetId="0">Solicitud!$B$1:$F$525</definedName>
    <definedName name="_xlnm.Print_Titles" localSheetId="0">Solicitud!$1:$4</definedName>
  </definedNames>
  <calcPr calcId="152511"/>
</workbook>
</file>

<file path=xl/calcChain.xml><?xml version="1.0" encoding="utf-8"?>
<calcChain xmlns="http://schemas.openxmlformats.org/spreadsheetml/2006/main">
  <c r="H7" i="6"/>
  <c r="I7" s="1"/>
  <c r="H8"/>
  <c r="I8" s="1"/>
  <c r="H9"/>
  <c r="I9" s="1"/>
  <c r="H10"/>
  <c r="I10" s="1"/>
  <c r="H11"/>
  <c r="I11"/>
  <c r="H12"/>
  <c r="I12" s="1"/>
  <c r="H13"/>
  <c r="I13" s="1"/>
  <c r="H14"/>
  <c r="I14" s="1"/>
  <c r="H15"/>
  <c r="I15" s="1"/>
  <c r="H16"/>
  <c r="I16" s="1"/>
  <c r="H17"/>
  <c r="I17" s="1"/>
  <c r="H18"/>
  <c r="I18" s="1"/>
  <c r="H19"/>
  <c r="I19"/>
  <c r="H20"/>
  <c r="I20" s="1"/>
  <c r="H21"/>
  <c r="I21" s="1"/>
  <c r="H22"/>
  <c r="I22" s="1"/>
  <c r="H23"/>
  <c r="I23" s="1"/>
  <c r="H24"/>
  <c r="I24" s="1"/>
  <c r="H25"/>
  <c r="I25" s="1"/>
  <c r="H26"/>
  <c r="I26" s="1"/>
  <c r="H27"/>
  <c r="I27"/>
  <c r="H28"/>
  <c r="I28" s="1"/>
  <c r="H29"/>
  <c r="I29" s="1"/>
  <c r="H30"/>
  <c r="I30" s="1"/>
  <c r="H31"/>
  <c r="I31" s="1"/>
  <c r="H32"/>
  <c r="I32" s="1"/>
  <c r="H33"/>
  <c r="I33" s="1"/>
  <c r="H34"/>
  <c r="I34" s="1"/>
  <c r="H35"/>
  <c r="I35"/>
  <c r="H36"/>
  <c r="I36" s="1"/>
  <c r="H37"/>
  <c r="I37" s="1"/>
  <c r="H38"/>
  <c r="I38" s="1"/>
  <c r="H39"/>
  <c r="I39" s="1"/>
  <c r="H40"/>
  <c r="I40" s="1"/>
  <c r="H41"/>
  <c r="I41" s="1"/>
  <c r="H42"/>
  <c r="I42" s="1"/>
  <c r="H43"/>
  <c r="I43"/>
  <c r="H44"/>
  <c r="I44" s="1"/>
  <c r="H45"/>
  <c r="I45" s="1"/>
  <c r="H46"/>
  <c r="I46" s="1"/>
  <c r="H47"/>
  <c r="I47" s="1"/>
  <c r="H48"/>
  <c r="I48" s="1"/>
  <c r="H49"/>
  <c r="I49" s="1"/>
  <c r="H50"/>
  <c r="I50" s="1"/>
  <c r="H51"/>
  <c r="I51"/>
  <c r="H52"/>
  <c r="I52" s="1"/>
  <c r="H53"/>
  <c r="I53" s="1"/>
  <c r="H54"/>
  <c r="I54" s="1"/>
  <c r="H55"/>
  <c r="I55" s="1"/>
  <c r="H56"/>
  <c r="I56" s="1"/>
  <c r="H57"/>
  <c r="I57" s="1"/>
  <c r="H58"/>
  <c r="I58" s="1"/>
  <c r="H59"/>
  <c r="I59"/>
  <c r="H60"/>
  <c r="I60" s="1"/>
  <c r="H61"/>
  <c r="I61" s="1"/>
  <c r="H62"/>
  <c r="I62" s="1"/>
  <c r="H63"/>
  <c r="I63" s="1"/>
  <c r="H64"/>
  <c r="I64" s="1"/>
  <c r="H65"/>
  <c r="I65" s="1"/>
  <c r="H66"/>
  <c r="I66" s="1"/>
  <c r="H67"/>
  <c r="I67"/>
  <c r="H68"/>
  <c r="I68" s="1"/>
  <c r="H69"/>
  <c r="I69" s="1"/>
  <c r="H70"/>
  <c r="I70" s="1"/>
  <c r="H71"/>
  <c r="I71" s="1"/>
  <c r="H72"/>
  <c r="I72" s="1"/>
  <c r="H73"/>
  <c r="I73" s="1"/>
  <c r="H74"/>
  <c r="I74" s="1"/>
  <c r="H75"/>
  <c r="I75"/>
  <c r="H76"/>
  <c r="I76" s="1"/>
  <c r="H77"/>
  <c r="I77" s="1"/>
  <c r="H78"/>
  <c r="I78" s="1"/>
  <c r="H79"/>
  <c r="I79" s="1"/>
  <c r="H80"/>
  <c r="I80" s="1"/>
  <c r="H81"/>
  <c r="I81" s="1"/>
  <c r="H82"/>
  <c r="I82" s="1"/>
  <c r="H83"/>
  <c r="I83"/>
  <c r="H84"/>
  <c r="I84" s="1"/>
  <c r="H85"/>
  <c r="I85" s="1"/>
  <c r="H86"/>
  <c r="I86" s="1"/>
  <c r="H87"/>
  <c r="I87" s="1"/>
  <c r="H88"/>
  <c r="I88" s="1"/>
  <c r="H89"/>
  <c r="I89" s="1"/>
  <c r="H90"/>
  <c r="I90" s="1"/>
  <c r="H91"/>
  <c r="I91"/>
  <c r="H92"/>
  <c r="I92" s="1"/>
  <c r="H93"/>
  <c r="I93" s="1"/>
  <c r="H94"/>
  <c r="I94" s="1"/>
  <c r="H95"/>
  <c r="I95" s="1"/>
  <c r="H96"/>
  <c r="I96" s="1"/>
  <c r="H97"/>
  <c r="I97" s="1"/>
  <c r="H98"/>
  <c r="I98" s="1"/>
  <c r="H99"/>
  <c r="I99"/>
  <c r="H100"/>
  <c r="I100" s="1"/>
  <c r="H101"/>
  <c r="I101" s="1"/>
  <c r="H102"/>
  <c r="I102" s="1"/>
  <c r="H103"/>
  <c r="I103" s="1"/>
  <c r="H104"/>
  <c r="I104" s="1"/>
  <c r="H105"/>
  <c r="I105" s="1"/>
  <c r="H106"/>
  <c r="I106" s="1"/>
  <c r="H107"/>
  <c r="I107"/>
  <c r="H108"/>
  <c r="I108" s="1"/>
  <c r="H109"/>
  <c r="I109" s="1"/>
  <c r="H110"/>
  <c r="I110" s="1"/>
  <c r="H111"/>
  <c r="I111" s="1"/>
  <c r="H112"/>
  <c r="I112" s="1"/>
  <c r="H113"/>
  <c r="I113" s="1"/>
  <c r="H114"/>
  <c r="I114" s="1"/>
  <c r="H115"/>
  <c r="I115"/>
  <c r="H116"/>
  <c r="I116" s="1"/>
  <c r="H117"/>
  <c r="I117" s="1"/>
  <c r="H118"/>
  <c r="I118" s="1"/>
  <c r="H119"/>
  <c r="I119" s="1"/>
  <c r="H120"/>
  <c r="I120" s="1"/>
  <c r="H121"/>
  <c r="I121" s="1"/>
  <c r="H122"/>
  <c r="I122" s="1"/>
  <c r="H123"/>
  <c r="I123"/>
  <c r="H124"/>
  <c r="I124" s="1"/>
  <c r="H125"/>
  <c r="I125" s="1"/>
  <c r="H126"/>
  <c r="I126" s="1"/>
  <c r="H127"/>
  <c r="I127" s="1"/>
  <c r="H128"/>
  <c r="I128" s="1"/>
  <c r="H129"/>
  <c r="I129" s="1"/>
  <c r="H130"/>
  <c r="I130" s="1"/>
  <c r="H131"/>
  <c r="I131"/>
  <c r="H132"/>
  <c r="I132" s="1"/>
  <c r="H133"/>
  <c r="I133" s="1"/>
  <c r="H134"/>
  <c r="I134" s="1"/>
  <c r="H135"/>
  <c r="I135" s="1"/>
  <c r="H136"/>
  <c r="I136" s="1"/>
  <c r="H137"/>
  <c r="I137" s="1"/>
  <c r="H138"/>
  <c r="I138" s="1"/>
  <c r="H139"/>
  <c r="I139"/>
  <c r="H140"/>
  <c r="I140" s="1"/>
  <c r="H141"/>
  <c r="I141" s="1"/>
  <c r="H142"/>
  <c r="I142" s="1"/>
  <c r="H143"/>
  <c r="I143" s="1"/>
  <c r="H144"/>
  <c r="I144" s="1"/>
  <c r="H145"/>
  <c r="I145" s="1"/>
  <c r="H146"/>
  <c r="I146" s="1"/>
  <c r="H147"/>
  <c r="I147"/>
  <c r="H148"/>
  <c r="I148" s="1"/>
  <c r="H149"/>
  <c r="I149" s="1"/>
  <c r="H150"/>
  <c r="I150" s="1"/>
  <c r="H151"/>
  <c r="I151" s="1"/>
  <c r="H152"/>
  <c r="I152" s="1"/>
  <c r="H153"/>
  <c r="I153" s="1"/>
  <c r="H154"/>
  <c r="I154" s="1"/>
  <c r="H155"/>
  <c r="I155"/>
  <c r="H156"/>
  <c r="I156" s="1"/>
  <c r="H157"/>
  <c r="I157" s="1"/>
  <c r="H158"/>
  <c r="I158" s="1"/>
  <c r="H159"/>
  <c r="I159" s="1"/>
  <c r="H160"/>
  <c r="I160" s="1"/>
  <c r="H161"/>
  <c r="I161" s="1"/>
  <c r="H162"/>
  <c r="I162" s="1"/>
  <c r="H163"/>
  <c r="I163"/>
  <c r="H164"/>
  <c r="I164" s="1"/>
  <c r="H165"/>
  <c r="I165" s="1"/>
  <c r="H166"/>
  <c r="I166" s="1"/>
  <c r="H167"/>
  <c r="I167" s="1"/>
  <c r="H168"/>
  <c r="I168" s="1"/>
  <c r="H169"/>
  <c r="I169" s="1"/>
  <c r="H170"/>
  <c r="I170" s="1"/>
  <c r="H171"/>
  <c r="I17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205"/>
  <c r="I205" s="1"/>
  <c r="H206"/>
  <c r="I206" s="1"/>
  <c r="H207"/>
  <c r="I207" s="1"/>
  <c r="H208"/>
  <c r="I208" s="1"/>
  <c r="H209"/>
  <c r="I209" s="1"/>
  <c r="H210"/>
  <c r="I210" s="1"/>
  <c r="H211"/>
  <c r="I211" s="1"/>
  <c r="H212"/>
  <c r="I212" s="1"/>
  <c r="H213"/>
  <c r="I213" s="1"/>
  <c r="H214"/>
  <c r="I214" s="1"/>
  <c r="H215"/>
  <c r="I215" s="1"/>
  <c r="H216"/>
  <c r="I216" s="1"/>
  <c r="H217"/>
  <c r="I217" s="1"/>
  <c r="H218"/>
  <c r="I218" s="1"/>
  <c r="H219"/>
  <c r="I219" s="1"/>
  <c r="H220"/>
  <c r="I220" s="1"/>
  <c r="H221"/>
  <c r="I221" s="1"/>
  <c r="H222"/>
  <c r="I222" s="1"/>
  <c r="H223"/>
  <c r="I223" s="1"/>
  <c r="H224"/>
  <c r="I224" s="1"/>
  <c r="H225"/>
  <c r="I225" s="1"/>
  <c r="H226"/>
  <c r="I226" s="1"/>
  <c r="H227"/>
  <c r="I227" s="1"/>
  <c r="H228"/>
  <c r="I228" s="1"/>
  <c r="H229"/>
  <c r="I229" s="1"/>
  <c r="H230"/>
  <c r="I230" s="1"/>
  <c r="H231"/>
  <c r="I231" s="1"/>
  <c r="H232"/>
  <c r="I232" s="1"/>
  <c r="H233"/>
  <c r="I233" s="1"/>
  <c r="H234"/>
  <c r="I234" s="1"/>
  <c r="H235"/>
  <c r="I235" s="1"/>
  <c r="H236"/>
  <c r="I236" s="1"/>
  <c r="H237"/>
  <c r="I237" s="1"/>
  <c r="H238"/>
  <c r="I238" s="1"/>
  <c r="H239"/>
  <c r="I239" s="1"/>
  <c r="H240"/>
  <c r="I240" s="1"/>
  <c r="H241"/>
  <c r="I241" s="1"/>
  <c r="H242"/>
  <c r="I242" s="1"/>
  <c r="H243"/>
  <c r="I243" s="1"/>
  <c r="H244"/>
  <c r="I244" s="1"/>
  <c r="H245"/>
  <c r="I245" s="1"/>
  <c r="H246"/>
  <c r="I246" s="1"/>
  <c r="H247"/>
  <c r="I247" s="1"/>
  <c r="H248"/>
  <c r="I248" s="1"/>
  <c r="H249"/>
  <c r="I249" s="1"/>
  <c r="H250"/>
  <c r="I250" s="1"/>
  <c r="H251"/>
  <c r="I251" s="1"/>
  <c r="H252"/>
  <c r="I252" s="1"/>
  <c r="H253"/>
  <c r="I253" s="1"/>
  <c r="H254"/>
  <c r="I254" s="1"/>
  <c r="H255"/>
  <c r="I255" s="1"/>
  <c r="H256"/>
  <c r="I256" s="1"/>
  <c r="H257"/>
  <c r="I257" s="1"/>
  <c r="H258"/>
  <c r="I258" s="1"/>
  <c r="H259"/>
  <c r="I259" s="1"/>
  <c r="H260"/>
  <c r="I260" s="1"/>
  <c r="H261"/>
  <c r="I261" s="1"/>
  <c r="H262"/>
  <c r="I262" s="1"/>
  <c r="H263"/>
  <c r="I263" s="1"/>
  <c r="H264"/>
  <c r="I264" s="1"/>
  <c r="H265"/>
  <c r="I265" s="1"/>
  <c r="H266"/>
  <c r="I266" s="1"/>
  <c r="I268" l="1"/>
  <c r="I269" s="1"/>
  <c r="F518" i="1"/>
  <c r="D524"/>
  <c r="F489"/>
  <c r="D497"/>
  <c r="D489"/>
  <c r="D440"/>
  <c r="D433"/>
  <c r="F383"/>
  <c r="D386"/>
  <c r="F378"/>
  <c r="D300"/>
  <c r="F287"/>
  <c r="C233"/>
  <c r="C235" s="1"/>
  <c r="D216"/>
  <c r="F203"/>
  <c r="D176"/>
  <c r="F114"/>
  <c r="D117"/>
  <c r="J12" i="4"/>
  <c r="C21" i="1"/>
  <c r="C39" s="1"/>
  <c r="F437"/>
  <c r="F494"/>
  <c r="D93"/>
  <c r="F93"/>
  <c r="D168"/>
  <c r="F168"/>
  <c r="D203"/>
  <c r="D287"/>
  <c r="F304"/>
  <c r="D378"/>
  <c r="F433"/>
  <c r="D518"/>
  <c r="C36"/>
  <c r="C37"/>
</calcChain>
</file>

<file path=xl/sharedStrings.xml><?xml version="1.0" encoding="utf-8"?>
<sst xmlns="http://schemas.openxmlformats.org/spreadsheetml/2006/main" count="1949" uniqueCount="1028">
  <si>
    <t>Nota:  El valor asegurado de cada funcinario corresponde a 15 veces su salario, el cual es producto del sueldo más las variables de acuerdo a la Convención Colectiva de Trabajo.</t>
  </si>
  <si>
    <t>Belalcazar</t>
  </si>
  <si>
    <t>Samaná</t>
  </si>
  <si>
    <t xml:space="preserve">    - Inventarios de mercancias </t>
  </si>
  <si>
    <t xml:space="preserve">    - Barcaza</t>
  </si>
  <si>
    <t xml:space="preserve">tuberias, insumos quimicos, insumos de oficina y demas elementos propios  </t>
  </si>
  <si>
    <t xml:space="preserve">para el funcionamiento de la empresa. </t>
  </si>
  <si>
    <t>15% mínimo 2 salarios mínimos mensuales legales vigentes</t>
  </si>
  <si>
    <t>NOTA: Dada la naturaleza jurídica de la empresa, es absolutamente necesario que este seguro incluya cobertura para juicios de responsabilidad fiscal, de lo contrario, la propuesta no será considerada. Igualmente el proponente deberá otorgar fecha de retroactividad cuando menos a partir de la fecha de inicio de la primera póliza tomada de Empocaldas. No obstante lo anterior, la aseguradora oferente puede mejorar esta condición otorgando fecha de retroactividad ilimitada, lo cual será compensado en el proceso de evaluación de ofertas.</t>
  </si>
  <si>
    <t>Empresa de Obras Sanitarias de Caldas S.A. E.S.P.</t>
  </si>
  <si>
    <t>Valor</t>
  </si>
  <si>
    <t>Condiciones Particulares</t>
  </si>
  <si>
    <t>Asegurado</t>
  </si>
  <si>
    <t>Puntos</t>
  </si>
  <si>
    <t>(Ver texto de cada cláusula en el numeral 3)</t>
  </si>
  <si>
    <t xml:space="preserve"> </t>
  </si>
  <si>
    <t>- 3.1  Condiciones técnicas y económicas de reaseguradores</t>
  </si>
  <si>
    <t>Daños Materiales</t>
  </si>
  <si>
    <t xml:space="preserve">- 3.72  El valor asegurado debe corresponder a valor de reposición  o </t>
  </si>
  <si>
    <t>1. Activos Fijos ubicados en el Departamento de Caldas</t>
  </si>
  <si>
    <t xml:space="preserve">             reemplazo</t>
  </si>
  <si>
    <t>- 3.6  Labores y materiales</t>
  </si>
  <si>
    <t xml:space="preserve">    - Obras Civiles</t>
  </si>
  <si>
    <t>- 3.23  Extensión de cobertura</t>
  </si>
  <si>
    <t>- 3.17  Conocimiento del riesgo</t>
  </si>
  <si>
    <t xml:space="preserve">    - Red Eléctrica primaria</t>
  </si>
  <si>
    <t>- 3.15  Arbitramento</t>
  </si>
  <si>
    <t xml:space="preserve">    - Red Telefónica</t>
  </si>
  <si>
    <t>- 3.70  Base alternativa (Lucro Cesante)</t>
  </si>
  <si>
    <t xml:space="preserve">    - Maquinaria y Equipo</t>
  </si>
  <si>
    <t>- 3.47 Reparaciones provisionales</t>
  </si>
  <si>
    <t>- 3.12 Revocación o no renovación de la póliza 90 días</t>
  </si>
  <si>
    <t xml:space="preserve">    - Dinero en efectivo</t>
  </si>
  <si>
    <t>- 3.8  Restablecimiento automático de la suma asegurada por pago de siniestro</t>
  </si>
  <si>
    <t>- 3.71  Ajuste anual de utilidad bruta (Lucro Cesante)</t>
  </si>
  <si>
    <t xml:space="preserve">    - Equipo Electrónico</t>
  </si>
  <si>
    <t>- 3.68  Excepción por deducible a la cláusula de daños (Lucro)</t>
  </si>
  <si>
    <t>Subtotal Activos Fijos</t>
  </si>
  <si>
    <t>- 3.69  Reformas y edificios nuevos</t>
  </si>
  <si>
    <t>- 3.61  Actos de autoridad</t>
  </si>
  <si>
    <t>- 3.7  Cobertura de conjuntos</t>
  </si>
  <si>
    <t>- No aplicación de demérito por uso en pérdidas totales</t>
  </si>
  <si>
    <t>- 3.4  Designación de bienes asegurados</t>
  </si>
  <si>
    <t>- 3.66  Bajo el amparo de terremoto, temblor se cubren la utilidad neta</t>
  </si>
  <si>
    <t xml:space="preserve">   y los gastos fijos (Lucro Cesante)</t>
  </si>
  <si>
    <t>- 3.44  Cobertura de inundación y enlodamiento</t>
  </si>
  <si>
    <t>- 3.73 Amparo automático para equipos de reemplazo</t>
  </si>
  <si>
    <t>- 3.16  Aviso de pérdida 30 días</t>
  </si>
  <si>
    <t>2. Lucro Cesante por Incendio  (Utilidad Bruta incluyendo</t>
  </si>
  <si>
    <t xml:space="preserve">- 3.75  Los amparos adicionales contemplados en la póliza no tendrán </t>
  </si>
  <si>
    <t xml:space="preserve">    la totalidad de la nómina).</t>
  </si>
  <si>
    <t xml:space="preserve">   aplicación de deducible.</t>
  </si>
  <si>
    <t>- 3.57  Hurto calificado en predios</t>
  </si>
  <si>
    <t>- 3.2  Nombramiento de ajustador</t>
  </si>
  <si>
    <t>- 3.18.4  Definición de Obras Civiles</t>
  </si>
  <si>
    <t>- 3.18.1  Definición de Edificios</t>
  </si>
  <si>
    <t>- 3.18.3  Definición de Muebles y Enseres</t>
  </si>
  <si>
    <t>- 3.18.2  Definición de Maquinaria y Equipo</t>
  </si>
  <si>
    <t>- 3.53  Anexo de avalancha, anegación y deslizamiento</t>
  </si>
  <si>
    <t>- 3.13  Salvamentos</t>
  </si>
  <si>
    <t>- 3.14  Autorizaciones</t>
  </si>
  <si>
    <t>- 3.76  La cobertura de suspensión del servicio de energía se extiende</t>
  </si>
  <si>
    <t xml:space="preserve">  a cubrir postes y líneas de transmisión.</t>
  </si>
  <si>
    <t>Amparos Adicionales</t>
  </si>
  <si>
    <t>- 3.77  Cobertura de desprendimiento de piedras o rocas.</t>
  </si>
  <si>
    <t>- 3.78  Cobertura de hundimiento o corrimiento del terreno</t>
  </si>
  <si>
    <t>- Remoción de escombros</t>
  </si>
  <si>
    <t>- 3.79  Valor de reposición para equipos descontinuados</t>
  </si>
  <si>
    <t>- Gastos adicionales</t>
  </si>
  <si>
    <t>- 3.42  Daños por vehículos propios</t>
  </si>
  <si>
    <t>- Amparo automático de nuevas propiedades ( 60 días)</t>
  </si>
  <si>
    <t>- 3.52  No aplicación de la cláusula de seguro insuficiente o</t>
  </si>
  <si>
    <t xml:space="preserve">  infraseguro.</t>
  </si>
  <si>
    <t>- Gastos de demostración de pérdida</t>
  </si>
  <si>
    <t>- 3.54  No aplicación de la cláusula de contrato de mantenimiento</t>
  </si>
  <si>
    <t>- Incendio y/o rayo en aparatos eléctricos</t>
  </si>
  <si>
    <t>- Gastos de extinción</t>
  </si>
  <si>
    <t>- 3.5 No concurrencia de deducibles</t>
  </si>
  <si>
    <t>- Gastos de preservación</t>
  </si>
  <si>
    <t>- 3.19 Pago en la indemnización</t>
  </si>
  <si>
    <t>- Honorarios profesionales</t>
  </si>
  <si>
    <t>- 3.20 Automaticidad de amparo</t>
  </si>
  <si>
    <t xml:space="preserve">- Portador externo de datos      </t>
  </si>
  <si>
    <t>- 3.21 Indemnización a valor de reposición</t>
  </si>
  <si>
    <t>- Equipos móviles y portátiles</t>
  </si>
  <si>
    <t>- 3.22 Acuerdo para ajuste en caso de siniestro</t>
  </si>
  <si>
    <t>- Honorarios de gastos de viaje y estadía de técnicos y otros</t>
  </si>
  <si>
    <t>- 3.34 Manejo de siniestro</t>
  </si>
  <si>
    <t>- Alquiler de equipos por pérdidas totales o parciales</t>
  </si>
  <si>
    <t>- 3.35 Opción de amparos</t>
  </si>
  <si>
    <t>- Gastos para obtención de licencias, peritazgos y todos aquellos gastos</t>
  </si>
  <si>
    <t>- 3.48 Conocimiento de las pólizas por las coaseguradoras</t>
  </si>
  <si>
    <t xml:space="preserve">necesarios demostrables en que incurra el asegurado para la recosnstrucción </t>
  </si>
  <si>
    <t>- 3.46 Cláusula de demérito por uso.( Sólo aplicarán para Rotura de Maquinaria, Equipo Electronico y Sutracción)</t>
  </si>
  <si>
    <t>del edificio.</t>
  </si>
  <si>
    <t>- 3.62 Gastos por adecuación al último código de sismo resistencia</t>
  </si>
  <si>
    <t>- Renta (9 meses)</t>
  </si>
  <si>
    <t>- 3.63 Cláusula de 96 horas</t>
  </si>
  <si>
    <t>- Reposición de documentos y/o archivos</t>
  </si>
  <si>
    <t>- Cobertura automatica para nuevos bienes y equipos</t>
  </si>
  <si>
    <t>- 3.65 Demolición por orden de autoridad competente</t>
  </si>
  <si>
    <t>- 3.24 Suspensión de energía eléctrica</t>
  </si>
  <si>
    <t>- 3.41 Definición de equipos de cómputo</t>
  </si>
  <si>
    <t xml:space="preserve">- 3.11 Cobertura de equipos móviles y portátiles fuera de los predios </t>
  </si>
  <si>
    <t xml:space="preserve">   del asegurado</t>
  </si>
  <si>
    <t>- 3.25 Cobertura por daños del equipo de climatización.</t>
  </si>
  <si>
    <t>- 3.97 Cláusula de no control de reclamos.</t>
  </si>
  <si>
    <t>-3.98 Deducible en actos mal intencionados de terceros</t>
  </si>
  <si>
    <t>- 3.99 Incremento en costos de construcción.</t>
  </si>
  <si>
    <t>- 3.100 Cláusula de no control.</t>
  </si>
  <si>
    <t>- Experticio Técnico</t>
  </si>
  <si>
    <t>- Gastos adicionales equipo electrónico</t>
  </si>
  <si>
    <t>- 3.102 Cobertura para bienes adyacentes (OPA).</t>
  </si>
  <si>
    <t>- Gastos por flete aéreo</t>
  </si>
  <si>
    <t>- 3.103 Cobertura para aceites refrigerantes y lubricantes.</t>
  </si>
  <si>
    <t>- Gastos adicionales por horas extras</t>
  </si>
  <si>
    <t>- 3.104 Cobertura automática para equipos de reemplazo.</t>
  </si>
  <si>
    <t>- Rotura Accidental de Vidrios</t>
  </si>
  <si>
    <t>- 3.105 Honorarios, gastos de viaje, estadía de técnicos y otros.</t>
  </si>
  <si>
    <t>- suspensión del servicio de energía eléctrica</t>
  </si>
  <si>
    <t>Si</t>
  </si>
  <si>
    <t>- 3.106 Reparación en caso de siniestro.</t>
  </si>
  <si>
    <t>- Incremento en costos de construcción y/o</t>
  </si>
  <si>
    <t>- 3.107 Deducibles para equipos móviles.</t>
  </si>
  <si>
    <t xml:space="preserve">  adecuación a normas sismorresistentes</t>
  </si>
  <si>
    <t>- 3.108 Errores e inexactitudes.</t>
  </si>
  <si>
    <t>- Adecuación de suelos y terrenos por terremoto.</t>
  </si>
  <si>
    <t>Amparos</t>
  </si>
  <si>
    <t>TOTAL</t>
  </si>
  <si>
    <t>Deducibles</t>
  </si>
  <si>
    <t>- Asonada, motín, amit(excepto equipo electrónico):</t>
  </si>
  <si>
    <t>- Hurto y hurto calificado de equipo electrónico:</t>
  </si>
  <si>
    <t>- Daño de equipo electrónico:</t>
  </si>
  <si>
    <t>- Rotura de maquinaria:</t>
  </si>
  <si>
    <t xml:space="preserve"> 10% valor pérdida mínimo 1 smmlv</t>
  </si>
  <si>
    <t>- Sustracción (excepto equipo electrónico)</t>
  </si>
  <si>
    <t>- Lucro Cesante por incendio:</t>
  </si>
  <si>
    <t>Motín y AMIT:</t>
  </si>
  <si>
    <t>Demás eventos:</t>
  </si>
  <si>
    <t xml:space="preserve"> 10% valor pérdida mínimo 2 smmlv</t>
  </si>
  <si>
    <t>- Demás eventos:</t>
  </si>
  <si>
    <t>- 3.32  Amparo automático para nuevos vehículos 60 días</t>
  </si>
  <si>
    <t>- 3.38  Amparo automático para accesorios 60 días</t>
  </si>
  <si>
    <t>- 3.12  Revocación o no renovación de la póliza 90 días</t>
  </si>
  <si>
    <t>- 3.40  Primera opción de compra del vehículo recuperado</t>
  </si>
  <si>
    <t>- 3.8  Restablecimiento automático del valor asegurado por pago de</t>
  </si>
  <si>
    <t>- Responsabilidad Civil Extracontractual:</t>
  </si>
  <si>
    <t xml:space="preserve">  siniestros</t>
  </si>
  <si>
    <t xml:space="preserve">  $ 400'000.000/400'000.000/800'000.000=</t>
  </si>
  <si>
    <t>- 3.1 Condiciones técnicas y económicas de los reaseguradores</t>
  </si>
  <si>
    <t>- Pérdida total daños</t>
  </si>
  <si>
    <t>- 3.2 Nombramiento de ajustador</t>
  </si>
  <si>
    <t>- Pérdida parcial daños</t>
  </si>
  <si>
    <t>- 3.13 Salvamentos</t>
  </si>
  <si>
    <t>- Pérdida total y parcial por Hurto y Hurto calificado.</t>
  </si>
  <si>
    <t>- 3.14 Autorizaciones</t>
  </si>
  <si>
    <t>- Terremoto</t>
  </si>
  <si>
    <t>- 3.15 Cláusula de arbitramento</t>
  </si>
  <si>
    <t>- Amparo patrimonial</t>
  </si>
  <si>
    <t>- 3.16 Ampliación de aviso de pérdida 30 días</t>
  </si>
  <si>
    <t>- Asistencia jurídica en proceso penal</t>
  </si>
  <si>
    <t>- 3.19 Pago de indemnizaciones</t>
  </si>
  <si>
    <t>- Asistencia jurídica en proceso civil</t>
  </si>
  <si>
    <t>- Asistencia en viajes para todos los vehículos</t>
  </si>
  <si>
    <t>- Gastos de transportes por pérdida total daños (60 días) por vehículo</t>
  </si>
  <si>
    <t>- Gastos de transportes por pérdida total hurto (60 días) por vehículo</t>
  </si>
  <si>
    <t>- 3.61 Actos de autoridad</t>
  </si>
  <si>
    <t>- Incremento en los costos de operación para los vehículos pesados por 60 días a 400.000 por día</t>
  </si>
  <si>
    <t>- 3.31 Transporte de materias primas y transportes azarosos.</t>
  </si>
  <si>
    <t>- Gastos demostrables en que incurra el asegurado en caso de siniestro</t>
  </si>
  <si>
    <t>- 3.109 Sustitución provisional del vehículo.</t>
  </si>
  <si>
    <t>para solicitar la devolución del vehículo ante el tránsito y autoridades</t>
  </si>
  <si>
    <t>- 3.110 Extensión de Responsabilidad Civil</t>
  </si>
  <si>
    <t>competentes, tales como: parqueaderos, grúas, trámites de traspaso</t>
  </si>
  <si>
    <t>- Vehículos alquilados o arrendados a terceros</t>
  </si>
  <si>
    <t>en pérdidas totales y todos aquellos gastos necesarios hasta por un</t>
  </si>
  <si>
    <t>- Para efectos del amparo patrimonial, se entiende como</t>
  </si>
  <si>
    <t>valor asegurado por vehículo de $2'000.000=</t>
  </si>
  <si>
    <t xml:space="preserve">  conductor cualquier empleado al servicio del asegurado</t>
  </si>
  <si>
    <t>Nota importante</t>
  </si>
  <si>
    <t>Dada la exposición al riesgo de Responsabilidad de los</t>
  </si>
  <si>
    <t>Asegurados, es absolutamente necesario que el alcance de</t>
  </si>
  <si>
    <t xml:space="preserve">esta cobertura se extienda a amparar los riesgos que </t>
  </si>
  <si>
    <t>detallamos a continuación:</t>
  </si>
  <si>
    <t>Aclaración cobertura de Responsabilidad civil</t>
  </si>
  <si>
    <t>Extracontractual</t>
  </si>
  <si>
    <t>Queda entendido que la presente póliza ampara la responsa-</t>
  </si>
  <si>
    <t>bilidad civil derivada de los perjuicios patrimoniales y/o</t>
  </si>
  <si>
    <t>extrapatrimoniales, así como el Lucro cesante ocasionados</t>
  </si>
  <si>
    <t>en el desarrollo de las actividades propias del asegurado,</t>
  </si>
  <si>
    <t>de las complementarias a dichas actividades, de las especia-</t>
  </si>
  <si>
    <t>les que desarrolle aún sin conexión directa con su función</t>
  </si>
  <si>
    <t>principal, así como de todas aquellas que sean necesarias</t>
  </si>
  <si>
    <t>dentro del giro normal de sus negocios, aún cuando tales</t>
  </si>
  <si>
    <t>actividades sean prestadas por personas naturales o</t>
  </si>
  <si>
    <t xml:space="preserve">jurídicas en quienes el asegurado hubiese encargado o </t>
  </si>
  <si>
    <t>delegado el desarrollo o control o vigilancia de las mismas.</t>
  </si>
  <si>
    <t>- Por evento:</t>
  </si>
  <si>
    <t xml:space="preserve"> No aplicación de deducible</t>
  </si>
  <si>
    <t>- 3.80  Se ampara todo el personal al servicio del asegurado</t>
  </si>
  <si>
    <t>- 3.59  Amparo automático para nuevos cargos</t>
  </si>
  <si>
    <t>- 3.12  Revocación o  no renovación de la póliza 90 días</t>
  </si>
  <si>
    <t>- 3.58  Cláusula de extensión de cobertura</t>
  </si>
  <si>
    <t>- 3.8  Restablecimiento automático del valor asegurado por pago de siniestro</t>
  </si>
  <si>
    <t>- 3.82  Cláusula de protección de depósitos bancarios</t>
  </si>
  <si>
    <t>- Básico</t>
  </si>
  <si>
    <t>- 3.83  Seguros anteriores</t>
  </si>
  <si>
    <t>- Hurto y hurto calificado</t>
  </si>
  <si>
    <t>- 3.74 Aviso de siniestro 30 días.</t>
  </si>
  <si>
    <t>- Abuso de confianza</t>
  </si>
  <si>
    <t>- 3.2  Nombramiento de ajustador.</t>
  </si>
  <si>
    <t>- Estafa</t>
  </si>
  <si>
    <t>- Falsificación</t>
  </si>
  <si>
    <t>- 3.22 Acuerdo para ajuste en caso de siniestro.</t>
  </si>
  <si>
    <t>- 3.34 Manejo de siniestro.</t>
  </si>
  <si>
    <t>- Protección de depósitos bancarios</t>
  </si>
  <si>
    <t>- Alcances fiscales</t>
  </si>
  <si>
    <t>- 3.60 Pérdidas causadas por personas no identificadas</t>
  </si>
  <si>
    <t>- Rendición  reconstrucción de cuentas</t>
  </si>
  <si>
    <t>- Delitos contra la administración pública</t>
  </si>
  <si>
    <t>- Cajas menores:</t>
  </si>
  <si>
    <t xml:space="preserve"> Sin aplicación de deducible</t>
  </si>
  <si>
    <t>- Empleados no identificados:</t>
  </si>
  <si>
    <t>- Demás amparos:</t>
  </si>
  <si>
    <t>10% mínimo 2 salarios mínimos mensuales legales vigentes</t>
  </si>
  <si>
    <t>1. Departamento de Caldas</t>
  </si>
  <si>
    <t>- 3.1.  Condiciones técnicas y económicas de los reaseguradores</t>
  </si>
  <si>
    <t>-   Equipo de inspección de redes de alacantarillado por televisión,</t>
  </si>
  <si>
    <t>- 3.2. Nombramiento de ajustador</t>
  </si>
  <si>
    <t xml:space="preserve">    marca RST montado sobre el camión NKR III</t>
  </si>
  <si>
    <t>- 3.4. Designación de bienes asegurados</t>
  </si>
  <si>
    <t>- 3.6.  Labores y Materiales</t>
  </si>
  <si>
    <t>- 3.7.  Cobertura de conjuntos</t>
  </si>
  <si>
    <t>- Equipo vactor combinado de succión por vacío y lavado con</t>
  </si>
  <si>
    <t>- 3.72  El valor asegurado debe corresponder a valor de reposición o</t>
  </si>
  <si>
    <t xml:space="preserve">   tanques para lavado, tuberías y demás accesorios adicionales,</t>
  </si>
  <si>
    <t xml:space="preserve">  reemplazo a nuevo</t>
  </si>
  <si>
    <t xml:space="preserve">   instalados en el camión International de placas: OUD-152</t>
  </si>
  <si>
    <t>- 3.8  Restablecimiento automático del valor asegurado por pago</t>
  </si>
  <si>
    <t xml:space="preserve">  de siniestros</t>
  </si>
  <si>
    <t>- 3.9.  Cobertura automática para nuevos bienes</t>
  </si>
  <si>
    <t>- 3.13.  Salvamentos</t>
  </si>
  <si>
    <t>- 3.14.  Autorizaciones</t>
  </si>
  <si>
    <t>- 3.15.  Arbitramento</t>
  </si>
  <si>
    <t>- 3.16.  Aviso de siniestro 30 días.</t>
  </si>
  <si>
    <t>- 3.17.  Conocimiento del riesgo</t>
  </si>
  <si>
    <t>- 3.19.  Pago de indemnizaciones</t>
  </si>
  <si>
    <t>Total</t>
  </si>
  <si>
    <t>- 3.20.  Automaticidad de amparo</t>
  </si>
  <si>
    <t>- 3.21. Indemnización a valor de reposición</t>
  </si>
  <si>
    <t>2.  Amparos adicionales:</t>
  </si>
  <si>
    <t>- 3.22.  Acuerdo para ajuste en caso de siniestro</t>
  </si>
  <si>
    <t xml:space="preserve">- Responsabilidad Civil Extracontractual </t>
  </si>
  <si>
    <t>- 3.23.  Extensión de cobertura</t>
  </si>
  <si>
    <t>- Gastos médicos</t>
  </si>
  <si>
    <t>- 3.33.  Extensión del sitio o sitios en donde se asegura el riesgo</t>
  </si>
  <si>
    <t>- Gastos extraordinarios</t>
  </si>
  <si>
    <t>- 3.34.  Manejo de siniestros</t>
  </si>
  <si>
    <t>- 3.35.  Opción de amparos</t>
  </si>
  <si>
    <t>- Gastos para demostrar la pérdida</t>
  </si>
  <si>
    <t>- 3.46.  Cláusula de demérito por uso</t>
  </si>
  <si>
    <t>- 3.47.  Reparaciones provisionales</t>
  </si>
  <si>
    <t>- Alquiler de equipos en pérdidas totales y/o parciales</t>
  </si>
  <si>
    <t>- 3.52.  No aplicación de la cláusula de seguro insuficiente o</t>
  </si>
  <si>
    <t>- Flete aéreo</t>
  </si>
  <si>
    <t>- 3.54.  No aplicación de la cláusula de contrato de mantenimiento</t>
  </si>
  <si>
    <t>- 3.61.  Actos de autoridad</t>
  </si>
  <si>
    <t>- Incremento en los costos de operación:</t>
  </si>
  <si>
    <t>- 3.63.  Cláusula de 96 horas</t>
  </si>
  <si>
    <t>Límite diario:</t>
  </si>
  <si>
    <t>- 3.64.  Pago de anticipos</t>
  </si>
  <si>
    <t>Agregado año:</t>
  </si>
  <si>
    <t>- 3.110 Cláusula de no control.</t>
  </si>
  <si>
    <t>- 3.111 Cobertura para maquinaria y equipo bajo tierra.</t>
  </si>
  <si>
    <t>- Todo riesgo</t>
  </si>
  <si>
    <t>- Terremoto, temblor</t>
  </si>
  <si>
    <t>- Huracán - Avenida - Inundación - Anegación</t>
  </si>
  <si>
    <t>- Asonada, motín, conmoción civil o popular y huelga</t>
  </si>
  <si>
    <t>- Actos mal intencionados de terceros</t>
  </si>
  <si>
    <t>- Otras propiedades del asegurado</t>
  </si>
  <si>
    <t>- Hundimiento del terreno</t>
  </si>
  <si>
    <t>- Inundación y desbordamiento</t>
  </si>
  <si>
    <t>- Caída de rocas</t>
  </si>
  <si>
    <t>- Deslizamientos de tierra</t>
  </si>
  <si>
    <t>- Equipos bajo tierra</t>
  </si>
  <si>
    <t>- Daños a propiedades adyacentes o vecinas</t>
  </si>
  <si>
    <t>- Volcamiento</t>
  </si>
  <si>
    <t>- Extended coverage</t>
  </si>
  <si>
    <t>- Movilización por sus propios medios y/o en vehículos especializados</t>
  </si>
  <si>
    <t>- Cualquier otro fenómeno de la naturaleza</t>
  </si>
  <si>
    <t>Nota 1</t>
  </si>
  <si>
    <t>No obstante lo contemplado en las condiciones generales y particulares de la póliza,</t>
  </si>
  <si>
    <t>la cobertura se debe ampliar para amparar los daños de los equipos asegurados</t>
  </si>
  <si>
    <t>durante su transporte y movilización por sus propios medios en el territorio nacional,</t>
  </si>
  <si>
    <t>incluyendo vías públicas.</t>
  </si>
  <si>
    <t xml:space="preserve">causados como consecuencia de la operación de los equipos y bienes, los </t>
  </si>
  <si>
    <t>empleados serán considerados como terceros.</t>
  </si>
  <si>
    <t xml:space="preserve">operación de los equipos y bienes que ocasionen daños a los bienes o </t>
  </si>
  <si>
    <t>personas relacionadas contractualmente con la empresa.</t>
  </si>
  <si>
    <t>- Asonada, motín, conmoción civil o popular y huelga y Amit:</t>
  </si>
  <si>
    <t>- Responsabilidad Civil Extracontractual</t>
  </si>
  <si>
    <t>1. República de Colombia:</t>
  </si>
  <si>
    <t>de acuerdo con la ley colombiana,  por lesiones o muerte</t>
  </si>
  <si>
    <t>- 3.8.  Restablecimiento automático del valor asegurado por pago de</t>
  </si>
  <si>
    <t xml:space="preserve">   siniestro.</t>
  </si>
  <si>
    <t>el giro normal de sus actividades.</t>
  </si>
  <si>
    <t>- 3.12.  Revocación o no renovación de la póliza 90 días</t>
  </si>
  <si>
    <t>- 3.26.  Uso de armas de fuego y errores de puntería</t>
  </si>
  <si>
    <t>- Predios, labores y operaciones</t>
  </si>
  <si>
    <t>- 3.28.  Actividades sociales y deportivas</t>
  </si>
  <si>
    <t>- Contratistas y/o subcontratistas independientes</t>
  </si>
  <si>
    <t>- 3.29.  Amparo automático para predios y nuevas operaciones</t>
  </si>
  <si>
    <t>- Responsabilidad Civil por inundación</t>
  </si>
  <si>
    <t>- 3.30. Cobertura para vehículos propios y no propios</t>
  </si>
  <si>
    <t>- Responsabilidad Civil Patronal</t>
  </si>
  <si>
    <t>$250'000.000/$500'000.000</t>
  </si>
  <si>
    <t>- 3.31.  Transporte de materias primas y materiales azarosos</t>
  </si>
  <si>
    <t>- Productos y operaciones terminadas</t>
  </si>
  <si>
    <t>- Restaurantes, cafeterías, bares y casinos</t>
  </si>
  <si>
    <t>- 3.39.  Cobertura para elevadores y/o equipos de perforación de</t>
  </si>
  <si>
    <t>- Vallas - Avisos dentro y fuera de los predios</t>
  </si>
  <si>
    <t xml:space="preserve">  pozos de agua.</t>
  </si>
  <si>
    <t>- Vehículos propios y no propios</t>
  </si>
  <si>
    <t>$200'000.000/$400'000.000</t>
  </si>
  <si>
    <t>- 3.48.  Conocimiento de la póliza por las coaseguradoras</t>
  </si>
  <si>
    <t>$20'000.000/$60'000.000</t>
  </si>
  <si>
    <t>- 3.84.  Gastos de defensa, cauciones y costas procesales.</t>
  </si>
  <si>
    <t>- Parqueaderos (incluye hurto de vehículos)</t>
  </si>
  <si>
    <t>$150'000.000/$300'000.000</t>
  </si>
  <si>
    <t>- 3.22 Acuerdo para ajuste en caso de siniestros</t>
  </si>
  <si>
    <t>- Incendio y/o explosión</t>
  </si>
  <si>
    <t>- 3.34 Manejo de siniestros</t>
  </si>
  <si>
    <t>- Uso de ascensores y escaleras automáticas</t>
  </si>
  <si>
    <t>- Grúas, montacargas y equipos similares dentro y fuera de los predios</t>
  </si>
  <si>
    <t>- 3.112 Cobertura de transporte de bienes.</t>
  </si>
  <si>
    <t>- R.C. del asegurado como consecuencia de los actos causados por vigilantes,</t>
  </si>
  <si>
    <t xml:space="preserve">  personal de seguridad y escoltas,  incluyendo el uso de armas de fuego.</t>
  </si>
  <si>
    <t>- Transporte, cargue y descargue de materiales.</t>
  </si>
  <si>
    <t>- Actividades sociales, deportivas y culturales</t>
  </si>
  <si>
    <t>- Responsabilidad Civil cruzada</t>
  </si>
  <si>
    <t>- Polución Contaminación súbita, accidental e imprevista</t>
  </si>
  <si>
    <t>- Inclusión de Costos y Gastos de Defensa</t>
  </si>
  <si>
    <t>- R.C. Por transporte de bienes, incluyendo materiales azarosos</t>
  </si>
  <si>
    <t>- Propietarios, arrendatarios y poseedores</t>
  </si>
  <si>
    <t>- Responsabilidad Civil equipos de perforación de pozos de agua y escaleras</t>
  </si>
  <si>
    <t>- Predios en arrendamiento</t>
  </si>
  <si>
    <t>- Propiedades adyacentes</t>
  </si>
  <si>
    <t>- Errores u omisiones</t>
  </si>
  <si>
    <t>- Rotura de Tuberías, tanques, bocatomas y/o desbordamiento de las aguas</t>
  </si>
  <si>
    <t xml:space="preserve">  contenidas en los mismos.</t>
  </si>
  <si>
    <t>- Viajes de funcionarios en el territorio nacional.</t>
  </si>
  <si>
    <t xml:space="preserve">- Participación del asegurado en ferias y exposiciones nacionales y eventos </t>
  </si>
  <si>
    <t xml:space="preserve">  relacionados con su objeto social.</t>
  </si>
  <si>
    <t xml:space="preserve">- Posesión, uso y mantenimiento de depósitos, tanques y tuberías, ubicados </t>
  </si>
  <si>
    <t xml:space="preserve">  o instalados dentro o fuera de los predios del asegurado.</t>
  </si>
  <si>
    <t xml:space="preserve">- Gastos de defensa por cualquier demanda civil entablada contra el asegurado, en </t>
  </si>
  <si>
    <t xml:space="preserve">  razón de reclamos producidos en desarrollo de las actividades relacionadas con la </t>
  </si>
  <si>
    <t xml:space="preserve">  entidad, aún cuando dicha demanda fuera infundada falsa o fraudulenta.</t>
  </si>
  <si>
    <t>- Gastos adicionales por la presentación de fianzas.</t>
  </si>
  <si>
    <t>Información adicional</t>
  </si>
  <si>
    <t>- Gastos adicionales por condena en costas e interés de mora acumulados a cargo</t>
  </si>
  <si>
    <t xml:space="preserve">   del asegurado, desde cuando la sentencia se declare en firme hasta cuando la</t>
  </si>
  <si>
    <t xml:space="preserve">   compañía haya pagado o consignado en el juzgado su participación de tales gastos.  </t>
  </si>
  <si>
    <t xml:space="preserve">- Gastos adicionales y razonables en que haya incurrido el asegurado, en relación </t>
  </si>
  <si>
    <t xml:space="preserve">   con los gastos razonables de los reclamos amparados, siempre y cuando haya</t>
  </si>
  <si>
    <t xml:space="preserve">   mediado autorización previa de la compañía en adición a las sumas que ésta pague</t>
  </si>
  <si>
    <t xml:space="preserve">   a los damnificados como consecuencia de la responsabilidad civil extracontractual</t>
  </si>
  <si>
    <t xml:space="preserve">   en que incurra el asegurado.</t>
  </si>
  <si>
    <t>- Unión y Mezcla</t>
  </si>
  <si>
    <t>- Gastos médicos:</t>
  </si>
  <si>
    <t>3.85.  Cobertura para gastos de defensa de la sociedad tomadora</t>
  </si>
  <si>
    <t xml:space="preserve">  y/o subordinada.</t>
  </si>
  <si>
    <t>3.86.  Abogados</t>
  </si>
  <si>
    <t>3.87.  Gastos de defensa en reclamaciones extrajudiciales</t>
  </si>
  <si>
    <t>3.88.  Gastos de defensa en procesos penales y Administrativos</t>
  </si>
  <si>
    <t>3.89.  Multas o sanciones administrativas</t>
  </si>
  <si>
    <t>3.90.  Amparo de Culpa Grave</t>
  </si>
  <si>
    <t>3.91.  Contratistas y subcontratistas</t>
  </si>
  <si>
    <t>3.92.  Reclamaciones de tipo laboral entre asegurados</t>
  </si>
  <si>
    <t>- Cobertura para Directores y Administradores</t>
  </si>
  <si>
    <t>3.93.  Definición de asegurados</t>
  </si>
  <si>
    <t>3.94.  Formulario de solicitud</t>
  </si>
  <si>
    <t>- Reembolso a la sociedad</t>
  </si>
  <si>
    <t>3.95.  Cobertura para juicios de Responsabilidad Fiscal</t>
  </si>
  <si>
    <t>- Reclamos contra conyuges, los herederos o representantes por fallecimiento o por insolvencia</t>
  </si>
  <si>
    <t>3.96.  Fecha de retroactividad ilimitada</t>
  </si>
  <si>
    <t>- Nuevas subordinadas</t>
  </si>
  <si>
    <t>3.1. Condiciones técnicas y económicas de los reaseguradores.</t>
  </si>
  <si>
    <t>- Costos judiciales y gastos de defensa</t>
  </si>
  <si>
    <t>3.12 Revocación o no renovación de la póliza con aviso de 90 días.</t>
  </si>
  <si>
    <t>- Acciones u omisiones involuntarias.</t>
  </si>
  <si>
    <t>3.34. Manejo de siniestros.</t>
  </si>
  <si>
    <t>- Reclamos en materia laboral</t>
  </si>
  <si>
    <t>3.48. Conocimientos de las pólizas por las coaseguradoras.</t>
  </si>
  <si>
    <t>- Gastos de publicidad</t>
  </si>
  <si>
    <t>3.97. Cláusula de no control de reclamos.</t>
  </si>
  <si>
    <t>- Gastos de defensa por contaminación</t>
  </si>
  <si>
    <t>- Perjuicio financiero por contaminación</t>
  </si>
  <si>
    <t>- Sociedades sin ánimo de lucro</t>
  </si>
  <si>
    <t>3.115. Divisibilidad de las exclusiones</t>
  </si>
  <si>
    <t>- Sociedades participadas</t>
  </si>
  <si>
    <t>3.116. Liquidación de la sociedad tomadora</t>
  </si>
  <si>
    <t>- Manejo de crisis</t>
  </si>
  <si>
    <t>3.117 Amparo para Liquidadores</t>
  </si>
  <si>
    <t>- Se amparan las reclamaciones provenientes directa o</t>
  </si>
  <si>
    <t xml:space="preserve">3.118. Periodo informativo </t>
  </si>
  <si>
    <t xml:space="preserve">  indirectamente de la contraloría general o de cualquier otra </t>
  </si>
  <si>
    <t>3.2 Nombramiento del ajustador</t>
  </si>
  <si>
    <t xml:space="preserve">  entidad y organismo de control del estado y/o de carácter </t>
  </si>
  <si>
    <t xml:space="preserve">  público.</t>
  </si>
  <si>
    <t>-  La póliza funciona bajo el sistema de aseguramiento base de reclamación Claims Made</t>
  </si>
  <si>
    <t>- Reclamaciones resultantes de la falla en el mantanimiento o la contratación de seguros</t>
  </si>
  <si>
    <t>-  Se amparan las reclamaciones provenientes directa o indirectamente de la contraloria general o de cualquier otro organismo de control del estado o de caracter publico.</t>
  </si>
  <si>
    <t>- La póliza se extiende a cubrir los Directores y administradores pasados, presentes y futuros</t>
  </si>
  <si>
    <t>- Perdida fiscal o detrimento patrimonial</t>
  </si>
  <si>
    <t xml:space="preserve">TOTAL </t>
  </si>
  <si>
    <t>- Pérdida fiscal y/o detrimento patrimonial</t>
  </si>
  <si>
    <t>3.12. Revocación o no renovación de la póliza 90 días.</t>
  </si>
  <si>
    <t>3.8. Restablecimiento automático de la suma asegurada por pago de</t>
  </si>
  <si>
    <t xml:space="preserve">  siniestro.</t>
  </si>
  <si>
    <t>3.15. Arbitramento</t>
  </si>
  <si>
    <t>3.2.  Nombramiento de ajustador.</t>
  </si>
  <si>
    <t>3.1.  Condiciones técnicas y económicas de los reaseguradores.</t>
  </si>
  <si>
    <t>3.34. Manejo de siniestros</t>
  </si>
  <si>
    <t>3.35 Opción de amparos.</t>
  </si>
  <si>
    <t>3.48 Conocimiento de las pólizas por las coaseguradoras.</t>
  </si>
  <si>
    <t>- Pérdidas por giros postales y billetes falsificados</t>
  </si>
  <si>
    <t>3.119 Definición de empleado</t>
  </si>
  <si>
    <t>- Crimen electrónico y por computador</t>
  </si>
  <si>
    <t>- Extensión de falsificación</t>
  </si>
  <si>
    <t>- Bono del 10% sobre la prima neta anual por la no existencia de siniestros durante la vigencia</t>
  </si>
  <si>
    <t>- Se incluyen gastos de reclamación como consecuencia de honorarios y gastos incurridos y pagados por el asegurado</t>
  </si>
  <si>
    <t>- Extensión de extorsión según las disposiciones legales colombianas ( alas personas y a la propiedad)</t>
  </si>
  <si>
    <t>- Cobertura para dinero, valores y títulos valores por pérdidas causadas por</t>
  </si>
  <si>
    <t>- Cláusula de empleados no identificados</t>
  </si>
  <si>
    <t xml:space="preserve">  incendio y líneas aliadas.</t>
  </si>
  <si>
    <t>- Extensión de directores (Incluyendo miembros de junta directiva)</t>
  </si>
  <si>
    <t>- Cobertura para otros bienes diferentes a dinero y valores</t>
  </si>
  <si>
    <t>- Extensión de Motín,  conmoción civil y daños mal intencionados para dinero, valores y títulos valores</t>
  </si>
  <si>
    <t>- Cobertura para bienes bajo cuidado, tenencia y control</t>
  </si>
  <si>
    <t>- Se ampara automáticamente los nuevos empleados y nuevas oficinas</t>
  </si>
  <si>
    <t>- Hurto por computador y fraude en transferencias de fondo</t>
  </si>
  <si>
    <t xml:space="preserve">  durante el periodo de la póliza.</t>
  </si>
  <si>
    <t>- Pérdidas sufridas por el asegurado por fondos depositados en un</t>
  </si>
  <si>
    <t xml:space="preserve">  Banco donde el asegurado tiene cuenta de ahorros o cuenta corriente,</t>
  </si>
  <si>
    <t xml:space="preserve">  títulos valores o fiducias.</t>
  </si>
  <si>
    <t>- Cláusula de limitación de descubrimiento</t>
  </si>
  <si>
    <t>- Cláusula de re-expedición</t>
  </si>
  <si>
    <t>- Costo financiero neto con respecto a títulos valores (Obtendrá la máxima calificación quien otrogue las mejores condiciones en éste item, los demás en forma proporcional)</t>
  </si>
  <si>
    <t>- Moneda falsa se extiende a cubir monedas de todo el mundo</t>
  </si>
  <si>
    <t>- Cláusula de pérdidas a través de sistemas de cómputo (LSW-238) para los sistemas usados por el asegurado, haciendo parte del agregado anual, amparos del 1al 10 (Obtendrá la máxima calificación quien otrogue las mejores condiciones en éste item, los demás en forma proporcional)</t>
  </si>
  <si>
    <t>- Extensión de fax, telex e instrucciones escritas incluyendo facsímiles</t>
  </si>
  <si>
    <t>- Extensión de destrucción  de dinero, valores y títulos valores</t>
  </si>
  <si>
    <t>- Artículo 1081 del código de comercio colombiano</t>
  </si>
  <si>
    <t>- Anexo de reemplazo y reconstrucción de libros contables/registros</t>
  </si>
  <si>
    <t>- Incluir cobertura para suplantación y estafa</t>
  </si>
  <si>
    <t>- Pérdidas de derechos de suscripción</t>
  </si>
  <si>
    <t>- Reposición y/o reemplazo de títulos valores</t>
  </si>
  <si>
    <t>- Se cubre la pérdida de datos electrónicos enviados por correo o cuando son transportados por una compañía de seguridad</t>
  </si>
  <si>
    <t xml:space="preserve">- La cobertura se extiende para incluir los intereses del asegurado en tránsito mientras estén al cuidado, custodia y control de compañías especiales de transporte </t>
  </si>
  <si>
    <t>- Bono por largo plazo de 7,5%</t>
  </si>
  <si>
    <t xml:space="preserve">- La Aseguradora toma nota y acepta que el asegurado tiene contratada una póliza de Manejo y que la presente póliza de infidelidad y riesgos financieros podría operar en exceso de ésta. </t>
  </si>
  <si>
    <t xml:space="preserve"> $100'000,000</t>
  </si>
  <si>
    <t>- 3.49.  Error en la declaración de la edad</t>
  </si>
  <si>
    <t>- 3.43.  Cláusula de amparo automático</t>
  </si>
  <si>
    <t>- Vida</t>
  </si>
  <si>
    <t>15 salarios</t>
  </si>
  <si>
    <t>- Doble indemnización</t>
  </si>
  <si>
    <t>- Incapacidad total y permanente</t>
  </si>
  <si>
    <t>- 3.55. Amparo automático para nuevos asegurados</t>
  </si>
  <si>
    <t>- Auxilio funerario por empleado</t>
  </si>
  <si>
    <t>- 3.56.  Revocación , únicamente para los amparos adicionales</t>
  </si>
  <si>
    <t>- Enfermedades graves</t>
  </si>
  <si>
    <t>- 3.114 Definición de salario para efectos de la indeminzación</t>
  </si>
  <si>
    <t>- Se ampara el homicidio y suicidio desde el inicio de vigencia de la póliza</t>
  </si>
  <si>
    <t>Aguadas</t>
  </si>
  <si>
    <t>Arma</t>
  </si>
  <si>
    <t>Anserma</t>
  </si>
  <si>
    <t>Arauca</t>
  </si>
  <si>
    <t>Kilometro 41</t>
  </si>
  <si>
    <t>Chinchiná</t>
  </si>
  <si>
    <t>La Dorada</t>
  </si>
  <si>
    <t>Guarinocito</t>
  </si>
  <si>
    <t>Manzanares</t>
  </si>
  <si>
    <t>Marmato</t>
  </si>
  <si>
    <t>Marquetalia</t>
  </si>
  <si>
    <t>Marulanda</t>
  </si>
  <si>
    <t>Neira</t>
  </si>
  <si>
    <t>Palestina</t>
  </si>
  <si>
    <t>Riosucio</t>
  </si>
  <si>
    <t>Risaralda</t>
  </si>
  <si>
    <t>Salamina</t>
  </si>
  <si>
    <t>San José</t>
  </si>
  <si>
    <t>Victoria</t>
  </si>
  <si>
    <t>Viterbo</t>
  </si>
  <si>
    <t>Relación de Vehículos</t>
  </si>
  <si>
    <t>Clase</t>
  </si>
  <si>
    <t>Marca</t>
  </si>
  <si>
    <t>Tipo</t>
  </si>
  <si>
    <t>Placa</t>
  </si>
  <si>
    <t>Modelo</t>
  </si>
  <si>
    <t>Servicio</t>
  </si>
  <si>
    <t>Chasis</t>
  </si>
  <si>
    <t>Motor</t>
  </si>
  <si>
    <t>CAMION</t>
  </si>
  <si>
    <t>INTERNATIONAL</t>
  </si>
  <si>
    <t>4300 4X2 10.5 Toneladas</t>
  </si>
  <si>
    <t>OFICIAL</t>
  </si>
  <si>
    <t>1HTMMAAN16H297296</t>
  </si>
  <si>
    <t>466HM2U2082207</t>
  </si>
  <si>
    <t>CAMPERO</t>
  </si>
  <si>
    <t>CHEVROLET</t>
  </si>
  <si>
    <t>GRAND VITARA V6</t>
  </si>
  <si>
    <t>PARTICULAR</t>
  </si>
  <si>
    <t>8LDCSV37880010145</t>
  </si>
  <si>
    <t>H25A169102</t>
  </si>
  <si>
    <t>NKR DIESEL TURBO</t>
  </si>
  <si>
    <t>PUBLICO</t>
  </si>
  <si>
    <t>9GDNKR55X7B006053</t>
  </si>
  <si>
    <t>Infidelidad de empleados  y demas coberturas</t>
  </si>
  <si>
    <t>Invitación a Cotizar     ANEXO No.  1</t>
  </si>
  <si>
    <t xml:space="preserve">Vehículos de propiedad de Empocaldas </t>
  </si>
  <si>
    <t xml:space="preserve">    - Muebles y enseres y contenidos en general </t>
  </si>
  <si>
    <t xml:space="preserve">    - Edificios y construcciones </t>
  </si>
  <si>
    <t>Numero de Empleados :  256</t>
  </si>
  <si>
    <t xml:space="preserve">´- Errores e Inexactitudes. </t>
  </si>
  <si>
    <t xml:space="preserve">´- Clausula de Extension o continuidad </t>
  </si>
  <si>
    <t>- Número de empleados directos: 256</t>
  </si>
  <si>
    <t>- Valor de la Nómina mensual  $384'157,063</t>
  </si>
  <si>
    <t>- Ingresos presupuestados 2016: $ 32,000'000,000</t>
  </si>
  <si>
    <t xml:space="preserve">MOTOCARRO </t>
  </si>
  <si>
    <t>3. Rotura de Maquinaria</t>
  </si>
  <si>
    <t xml:space="preserve">4. Equipo Electronico ( incluido hurto y hurto calificado). </t>
  </si>
  <si>
    <t>5. Sustracción (Dineros)</t>
  </si>
  <si>
    <t>6. Sustracción (Muebles y Enseres)</t>
  </si>
  <si>
    <t>Índice variable 7%</t>
  </si>
  <si>
    <t xml:space="preserve">R.C.E. EN EXCESO </t>
  </si>
  <si>
    <t>- El vehiculo Chevrolet Vitara debe tener cobertura para Llantas estalladas, pequeños accesorios,</t>
  </si>
  <si>
    <t xml:space="preserve">  perdida de llaves y conductor elegido. </t>
  </si>
  <si>
    <t xml:space="preserve">Sin Deducibles </t>
  </si>
  <si>
    <t>- Número de empleados indirectos: 40</t>
  </si>
  <si>
    <t>AKT</t>
  </si>
  <si>
    <t>AK200ZW CARGUERO</t>
  </si>
  <si>
    <t>267ABY</t>
  </si>
  <si>
    <t>9F2A4200XG5003587</t>
  </si>
  <si>
    <t>ZS163QML8G100973</t>
  </si>
  <si>
    <t>268ABY</t>
  </si>
  <si>
    <t>9F2A4200XG5002956</t>
  </si>
  <si>
    <t>ZS163QML8G100362</t>
  </si>
  <si>
    <t>TOTAL…..</t>
  </si>
  <si>
    <t>OUD-152</t>
  </si>
  <si>
    <t>OVM-215</t>
  </si>
  <si>
    <t>VIK-484</t>
  </si>
  <si>
    <t>Código de Fasecolda</t>
  </si>
  <si>
    <t xml:space="preserve">Valor </t>
  </si>
  <si>
    <t xml:space="preserve">   Período de indemnización 12 meses</t>
  </si>
  <si>
    <r>
      <rPr>
        <b/>
        <sz val="11"/>
        <rFont val="Calibri"/>
        <family val="2"/>
      </rPr>
      <t>Nota:</t>
    </r>
    <r>
      <rPr>
        <sz val="11"/>
        <rFont val="Calibri"/>
        <family val="2"/>
      </rPr>
      <t xml:space="preserve"> Inventarios de Mercancias comprende ente otros accesorios, contadores, repuestos</t>
    </r>
  </si>
  <si>
    <r>
      <t>7. Sustracción (</t>
    </r>
    <r>
      <rPr>
        <b/>
        <sz val="11"/>
        <rFont val="Calibri"/>
        <family val="2"/>
      </rPr>
      <t>inventarios de Mercancías a primera perdida absoluta)</t>
    </r>
  </si>
  <si>
    <r>
      <rPr>
        <b/>
        <sz val="11"/>
        <rFont val="Calibri"/>
        <family val="2"/>
      </rPr>
      <t>Nota Importante:</t>
    </r>
    <r>
      <rPr>
        <sz val="11"/>
        <rFont val="Calibri"/>
        <family val="2"/>
      </rPr>
      <t xml:space="preserve">  Bajo la cobertura de obras civiles terminadas,  no se debe dar aplicación a las exclusiones contempladas bajo el amparo de Terremoto, temblor y/o erupción volcánica.</t>
    </r>
  </si>
  <si>
    <r>
      <t>Nota 2</t>
    </r>
    <r>
      <rPr>
        <sz val="11"/>
        <rFont val="Calibri"/>
        <family val="2"/>
      </rPr>
      <t xml:space="preserve">:   Para efecto de los daños, lesiones o muerte que puedan ser  </t>
    </r>
  </si>
  <si>
    <r>
      <t>Nota 3</t>
    </r>
    <r>
      <rPr>
        <sz val="11"/>
        <rFont val="Calibri"/>
        <family val="2"/>
      </rPr>
      <t>:    Se cubre la responsabilidad civil contractual derivada de la</t>
    </r>
  </si>
  <si>
    <r>
      <t>Nota 1</t>
    </r>
    <r>
      <rPr>
        <sz val="11"/>
        <rFont val="Calibri"/>
        <family val="2"/>
      </rPr>
      <t xml:space="preserve">:     Para efecto de los daños, lesiones o muerte que puedan ser  </t>
    </r>
  </si>
  <si>
    <r>
      <t>Nota 2</t>
    </r>
    <r>
      <rPr>
        <sz val="11"/>
        <rFont val="Calibri"/>
        <family val="2"/>
      </rPr>
      <t>:     Se cubre la responsabilidad civil contractual derivada de la</t>
    </r>
  </si>
  <si>
    <t>- 3.27. Uso de cafeterías, restaurantes, casinos y bares.  Avisos y vallas</t>
  </si>
  <si>
    <t>- Demás Eventos</t>
  </si>
  <si>
    <t xml:space="preserve"> Cinco  (5) días  </t>
  </si>
  <si>
    <t xml:space="preserve"> Tres  (3) días  </t>
  </si>
  <si>
    <t>- En pérdidas totales no habrá aplicación de mejoramiento tecnológico</t>
  </si>
  <si>
    <t>Obligatorio</t>
  </si>
  <si>
    <t>-  3.3 Bienes bajo cuidado, tenencia y control. Sin sublímite</t>
  </si>
  <si>
    <t xml:space="preserve">- 3.9 Cobertura automática para nuevos bienes. Hasta 60 días </t>
  </si>
  <si>
    <t xml:space="preserve">VALOR PRIMA </t>
  </si>
  <si>
    <t>Prima incluido IVA</t>
  </si>
  <si>
    <t>Todo riesgo de pérdida o daño material por cualquier causa no expresamente excluída (100%), sea que dichos bienes estén en uso o inactivos y se encuentren dentro o fuera de los predios del asegurado, de propiedad del asegurado o de terceros bajo su responsabilidad, en comodato y/o en alquiler. Incluyendo:Terremoto, temblor o erupción volcánica, asonada, motín, conmoción civil o popular, huelga y actos mal intencionados de terceros AL 100%</t>
  </si>
  <si>
    <t>PUNTOS</t>
  </si>
  <si>
    <t>Nota:</t>
  </si>
  <si>
    <t>Los valores asegurados serán suministrados en forma global y en ningún momento se suministrará relación de valores pormenorizados.</t>
  </si>
  <si>
    <t>- Los deducibles para la cobertura de Equipo Móviles y Portátiles se aplicarán cuando los eventos se presenten fuera de los predios Si las pérdidas ocurren dentro de predios, los deducibles corresponderán a los bienes dentro de predios.</t>
  </si>
  <si>
    <t xml:space="preserve">- 3.10 Traslado temporal de maquinaria y equipo 60 dias. Excluye el transporte </t>
  </si>
  <si>
    <t>-  3.64 Pago de anticipos hasta el 50% una vez demostrado la pérdida y cuantía</t>
  </si>
  <si>
    <t>- Propiedad personal de empleados. Excluyendo dineros, joyas y vehículos</t>
  </si>
  <si>
    <t xml:space="preserve">- Gastos extraordinarios </t>
  </si>
  <si>
    <t>-  Traslado temporal (60 días). Excluye el transporte</t>
  </si>
  <si>
    <r>
      <rPr>
        <b/>
        <sz val="12"/>
        <rFont val="Calibri"/>
        <family val="2"/>
      </rPr>
      <t>Nota:</t>
    </r>
    <r>
      <rPr>
        <sz val="12"/>
        <rFont val="Calibri"/>
        <family val="2"/>
      </rPr>
      <t xml:space="preserve"> Como condición obligatoria, se debe cotizar POR SEPARADO el SOAT para los mismos vehículos</t>
    </r>
  </si>
  <si>
    <r>
      <rPr>
        <b/>
        <sz val="12"/>
        <rFont val="Calibri"/>
        <family val="2"/>
      </rPr>
      <t>Nota:</t>
    </r>
    <r>
      <rPr>
        <sz val="12"/>
        <rFont val="Calibri"/>
        <family val="2"/>
      </rPr>
      <t xml:space="preserve"> La compañía de seguros favorecida acepta expedir la poliza dando continuidad y no exigirá inspección de los vehículos, según relación anexa</t>
    </r>
  </si>
  <si>
    <r>
      <rPr>
        <b/>
        <sz val="12"/>
        <rFont val="Calibri"/>
        <family val="2"/>
      </rPr>
      <t>Nota:</t>
    </r>
    <r>
      <rPr>
        <sz val="12"/>
        <rFont val="Calibri"/>
        <family val="2"/>
      </rPr>
      <t xml:space="preserve"> Ampara los daños accidentales súbitos e imprevistos, producidos a los vehículos asegurados en operaciones o maniobras de cargue y descargue </t>
    </r>
  </si>
  <si>
    <t>Se amparan las pérdidas patrimoniales causadas al asegurado por</t>
  </si>
  <si>
    <t>actos de infidelidad de cualquiera de sus empleados y/o empresas</t>
  </si>
  <si>
    <t xml:space="preserve">de servicios temporales y/o empleados de firmas especializadas. </t>
  </si>
  <si>
    <t xml:space="preserve">Igualmente se incluyen el valor de las cajas menores </t>
  </si>
  <si>
    <t>Limite global: Opción 1</t>
  </si>
  <si>
    <t>- Pérdidas causadas por empleados de firmas especializadas y/o Temporales y/o outsourcing.  Cobertura al 100%</t>
  </si>
  <si>
    <t>-  Pérdidas por personas no identificadas. Cobertura al 100%</t>
  </si>
  <si>
    <t>Nota Importante</t>
  </si>
  <si>
    <t>Dada la exposición al riesgo de Responsabilidad de los Asegurados,</t>
  </si>
  <si>
    <t>es absolutamente necesario que el alcance de ésta cobertura se extienda</t>
  </si>
  <si>
    <t>a amparar los riesgos que detallamos a continuación:</t>
  </si>
  <si>
    <t>-  3.3. Bienes bajo cuidado, tenencia y control. Sin sublímite</t>
  </si>
  <si>
    <t xml:space="preserve">- Traslado temporal de bienes 60 días. Excluye el transporte </t>
  </si>
  <si>
    <t>- Amparo automático de nuevos bienes. Aviso 60 días</t>
  </si>
  <si>
    <r>
      <t>Nota 3</t>
    </r>
    <r>
      <rPr>
        <sz val="11"/>
        <rFont val="Calibri"/>
        <family val="2"/>
      </rPr>
      <t>:    Los usuarios, empleados y visitantes en los diferentes predios del asegurado serán considerados como terceros dentro de la póliza</t>
    </r>
  </si>
  <si>
    <t>- Para parqueaderos</t>
  </si>
  <si>
    <t xml:space="preserve"> 10% valor pérdida mínimo 1 smmlv </t>
  </si>
  <si>
    <t xml:space="preserve">Se cubren los perjuicios patrimoniales y extrapatrimoniales que sufra el asegurado con motivo de la responsabilidad civil en que incurra de </t>
  </si>
  <si>
    <t>a personas y/o destrucción de bienes, lucro cesante, daño emergente, daño moral, fisiológico y a la vida relación, causados durante</t>
  </si>
  <si>
    <t>el giro normal de las actividades del asegurado.</t>
  </si>
  <si>
    <t>Amparar bajo las condiciones de la póliza de servidores públicos los perjuicios causados a terceros y/o a la Entidad, a consecuencia de acciones o actos imputables a uno o varios funcionarios que desempeñen los cargos aquí asegurados así como por perjuicios por responsabilidad fiscal y gastos de defensa en que incurran los servidores públicos para su defensa.</t>
  </si>
  <si>
    <t>Límite global (opción 1)</t>
  </si>
  <si>
    <t>Costos judiciales y gastos de defensa:</t>
  </si>
  <si>
    <t xml:space="preserve">Se otorgará el mayor puntaje al proponente que mejore por encima, las condiciones obligatorias para este ítem  y a los demás en forma proporcional </t>
  </si>
  <si>
    <t>Investigaciones preliminares</t>
  </si>
  <si>
    <t>-  $50.000.000 persona $150'000.000= evento y $300'000.000= por vigencia</t>
  </si>
  <si>
    <t>-  3.8.  Restablecimiento automático del valor asegurado por pago de siniestro</t>
  </si>
  <si>
    <t>Límites:</t>
  </si>
  <si>
    <t>- $50.000.000 persona $100'000.000= evento y $200,000.000= por vigencia</t>
  </si>
  <si>
    <t>Obligatoria</t>
  </si>
  <si>
    <t>Se cubren los perjuicios patrimoniales que sufra el asegurado, con motivo</t>
  </si>
  <si>
    <t>de actos deshonestos y fraudulentos de sus trabajadores, incluyendo</t>
  </si>
  <si>
    <t>los demás eventos detallados más adelante.</t>
  </si>
  <si>
    <t>- Cobertura para el personal suministrado por, pero no limitado a empresas de servicio temporal y/o servicios especializados y/o cooperativas y/o outsourcing. Al 100% sin sublímites</t>
  </si>
  <si>
    <t>- Actos dolosos de trabajadores</t>
  </si>
  <si>
    <t>- Pérdidas dentro de predios o locales</t>
  </si>
  <si>
    <t>- Pérdidas por fuera de predios o locales</t>
  </si>
  <si>
    <t>- Pérdida por falsificación de documentos</t>
  </si>
  <si>
    <t>- Tránsito</t>
  </si>
  <si>
    <t>- Extensión a Internet</t>
  </si>
  <si>
    <t>- Extensión de crímen por computador</t>
  </si>
  <si>
    <t>- Costos legales y honorarios de abogado</t>
  </si>
  <si>
    <t>- Extensión de directores (miembros de junta directiva)</t>
  </si>
  <si>
    <t>- Cobertura para moneda de todo el mundo</t>
  </si>
  <si>
    <t>- Extensión de falsificación de giros postales</t>
  </si>
  <si>
    <t>-  Se incluyen las pérdidas causadas por terrorismo con respecto a valores</t>
  </si>
  <si>
    <t>Nota aclaratoria: Teniendo en cuenta que la póliza no contempla la aplicación de deducible, se neutralizará el puntaje asignando los 300 puntos a todos los proponentes</t>
  </si>
  <si>
    <t>Se ampara todo el personal al servicio de Empocaldas ( la relación de asegurados y su salario será suministrada al oferente favorecido)</t>
  </si>
  <si>
    <t>- Ampliación aviso siniestro a 30 días</t>
  </si>
  <si>
    <t>-  3.50.  Cláusula de anticipo 50%. Una vez demostrado el siniestro</t>
  </si>
  <si>
    <t>- Incontestabilidad y conversión</t>
  </si>
  <si>
    <t>7,5 salarios</t>
  </si>
  <si>
    <t xml:space="preserve">TODO RIESGO DAÑOS MATERIALES </t>
  </si>
  <si>
    <t xml:space="preserve">AUTOMOVILES </t>
  </si>
  <si>
    <t xml:space="preserve">MANEJO ENTIDADES ESTATALES </t>
  </si>
  <si>
    <t xml:space="preserve">TODO RIESGO EQUIPO Y MAQUINARIA </t>
  </si>
  <si>
    <t xml:space="preserve">RESPONSABILIDAD CIVIL </t>
  </si>
  <si>
    <t xml:space="preserve">EXTRACONTRACTUAL </t>
  </si>
  <si>
    <t xml:space="preserve">SERVIDORES PUBLICOS </t>
  </si>
  <si>
    <t xml:space="preserve">FINANCIEROS </t>
  </si>
  <si>
    <t xml:space="preserve">VIDA GRUPO </t>
  </si>
  <si>
    <t>INFIDELIDAD Y RIESGOS</t>
  </si>
  <si>
    <t xml:space="preserve"> Temblor y/o Erupción Volcánica (excepto equipo electrónico):</t>
  </si>
  <si>
    <t xml:space="preserve"> 10% valor pérdida mínimo  2  SMMLV. </t>
  </si>
  <si>
    <t xml:space="preserve">2% del valor de la pérdida mínimo  5  SMMLV. </t>
  </si>
  <si>
    <t xml:space="preserve">10% valor pérdida mínimo   5 SMMLV. </t>
  </si>
  <si>
    <t xml:space="preserve"> 10% valor pérdida mínimo  2 SMMLV. </t>
  </si>
  <si>
    <t xml:space="preserve">- Demás Eventos, Obras Civiles : </t>
  </si>
  <si>
    <t xml:space="preserve"> 10% del valor de la perdida, minimo US$5.000=</t>
  </si>
  <si>
    <t>VIGENCIA 2017</t>
  </si>
  <si>
    <t>COMBINADOS</t>
  </si>
  <si>
    <t>Profesional Universitario Unidad Jurídica</t>
  </si>
  <si>
    <t>Jefe sección de interventoría</t>
  </si>
  <si>
    <t>Jefe sección Tesorería</t>
  </si>
  <si>
    <t>Jefe Departamento Operación y Mantenimiento</t>
  </si>
  <si>
    <t>Jefe Departamento Planeación y Proyectos</t>
  </si>
  <si>
    <t>Jefe Departamento Comercial</t>
  </si>
  <si>
    <t>Jefe Departamento Adminsitrativo y Financiero</t>
  </si>
  <si>
    <t>Jefe de control interno</t>
  </si>
  <si>
    <t>Secretario General</t>
  </si>
  <si>
    <t>Gerente suplente</t>
  </si>
  <si>
    <t>Gerente</t>
  </si>
  <si>
    <t>Miembros suplentes de junta directiva</t>
  </si>
  <si>
    <t>Miembros principales de junta directiva</t>
  </si>
  <si>
    <t>Denominación los asegurados en la Empresa</t>
  </si>
  <si>
    <t>Número de personas</t>
  </si>
  <si>
    <t>Programa de seguros año 2017</t>
  </si>
  <si>
    <t>Relación de Servidores públicos a asegurar</t>
  </si>
  <si>
    <t>Jefe sección Técnica y Operativa</t>
  </si>
  <si>
    <t>Jefe sección Contabilidad</t>
  </si>
  <si>
    <t>Jefe sección Gestión Humana</t>
  </si>
  <si>
    <t>(0) GRAN TOTAL</t>
  </si>
  <si>
    <t>Mzls Admistrativo Logistico</t>
  </si>
  <si>
    <t xml:space="preserve">Trabajador oficial </t>
  </si>
  <si>
    <t>AUXILIAR ADMINISTRATIVO</t>
  </si>
  <si>
    <t>ANYELA XIMENA MARIN OSPINA</t>
  </si>
  <si>
    <t>Empleado público</t>
  </si>
  <si>
    <t>JEFE DEPTO ADMINIS Y LOGI</t>
  </si>
  <si>
    <t>MAURICIO ANDRES LOZANO MEJIA</t>
  </si>
  <si>
    <t>ASISTENTE DEL DEPTO ADMI</t>
  </si>
  <si>
    <t>CLAUDIA MARIA CANDAMIL DUQUE</t>
  </si>
  <si>
    <t>Mzls Control Interno</t>
  </si>
  <si>
    <t>JEFE CONTROL INTERNO</t>
  </si>
  <si>
    <t>FABIO CARDONA MARIN</t>
  </si>
  <si>
    <t>Mzls Planeación</t>
  </si>
  <si>
    <t>COORDINADOR SANEAMIENTO HIDRICO</t>
  </si>
  <si>
    <t>JUAN GUILLERMO TREJOS ZAPATA</t>
  </si>
  <si>
    <t>JEFE DEPTO. OPERACION Y MTTO</t>
  </si>
  <si>
    <t>SERGIO LOPERA PROAÑOS</t>
  </si>
  <si>
    <t>ANDRES FELIPE GRISALES SANCHEZ</t>
  </si>
  <si>
    <t>CARMENZA GALLO CIFUENTES</t>
  </si>
  <si>
    <t>AUXILIAR CAMARA DE VIDEO</t>
  </si>
  <si>
    <t>CARLOS MANUEL DIAZ GOMEZ</t>
  </si>
  <si>
    <t>COORDINADORA DE PROCESOS</t>
  </si>
  <si>
    <t>MARIA CECILIA ZULUAGA LOPEZ</t>
  </si>
  <si>
    <t>COORDINADORA GESTION DE CALIDAD</t>
  </si>
  <si>
    <t>LUZ ELY VALENCIA LOPEZ</t>
  </si>
  <si>
    <t>JEFE DEPTO. DE PLANEACION</t>
  </si>
  <si>
    <t>ROBINSON RAMIREZ HERNANDEZ</t>
  </si>
  <si>
    <t>Mzls Operación y Mantenimiento</t>
  </si>
  <si>
    <t>INSPECTOR ELECTROMECANICO</t>
  </si>
  <si>
    <t>JOSE IVAN VELANDIA AVENDAÑO</t>
  </si>
  <si>
    <t>INSPECTOR ELECTRONICO</t>
  </si>
  <si>
    <t>RAMIRO ROLDAN ZABALA</t>
  </si>
  <si>
    <t>JEFE SECCION INTERVENTORIA</t>
  </si>
  <si>
    <t>GERARDO ANTONIO RAMIREZ GOMEZ</t>
  </si>
  <si>
    <t>AUXILIAR DE INGENIERIA</t>
  </si>
  <si>
    <t>NOLBERTO PINEDA GIRALDO</t>
  </si>
  <si>
    <t>LUPE DEL ROCIO OROZCO PEREZ</t>
  </si>
  <si>
    <t>ASISTENTE DE PLANTAS</t>
  </si>
  <si>
    <t>HERNANDO HENAO RIOS</t>
  </si>
  <si>
    <t>INSPECTOR AGUA NO CONTABILIZADA</t>
  </si>
  <si>
    <t>JOSE ARISTIDES GONZALES LLANO</t>
  </si>
  <si>
    <t>JEFE SEC. TECNICA Y OPERATIVA</t>
  </si>
  <si>
    <t>NUBIA JANNETH GALVIS GONZALEZ</t>
  </si>
  <si>
    <t>Mzls P.Q.R.</t>
  </si>
  <si>
    <t>ASISTENTE OFICINA P. Q. R.</t>
  </si>
  <si>
    <t>LUZ ENSUEÑO GARZON MARIN</t>
  </si>
  <si>
    <t>Mzls Facturación</t>
  </si>
  <si>
    <t>MARIA EUGENIA VALENCIA ALVAREZ</t>
  </si>
  <si>
    <t>ANA LUCIA OSORIO OSORIO</t>
  </si>
  <si>
    <t>YONFREDY GOMEZ LOPEZ</t>
  </si>
  <si>
    <t>Mzls Apoyo Comercial</t>
  </si>
  <si>
    <t>SUPERVISOR COMERCIAL</t>
  </si>
  <si>
    <t>LUIS CARLOS PERALTA MARIN</t>
  </si>
  <si>
    <t>HERNANDO CAMPUZANO LOAIZA</t>
  </si>
  <si>
    <t>Mzls Comercial</t>
  </si>
  <si>
    <t>JEFE DE CARTERA</t>
  </si>
  <si>
    <t>MARIA ALEJANDRA CLAVIJO HOYOS</t>
  </si>
  <si>
    <t>ADRIANA PATRICIA VELEZ BOLIVAR</t>
  </si>
  <si>
    <t>JEFE  SECCION FACTURACION</t>
  </si>
  <si>
    <t>JAIME ANDRES VALENCIA ESTRADA</t>
  </si>
  <si>
    <t>JEFE DEPTO. COMERCIAL</t>
  </si>
  <si>
    <t>JUAN PABLO TOBON CORREA</t>
  </si>
  <si>
    <t>Mzls Presupuesto</t>
  </si>
  <si>
    <t>JEFE SECCION PRESUPUESTO</t>
  </si>
  <si>
    <t>JOSE OSCAR BEDOYA AGUIRRE</t>
  </si>
  <si>
    <t>Mzls Tesorería</t>
  </si>
  <si>
    <t>GLORIA PATRICIA MARIN VELEZ</t>
  </si>
  <si>
    <t>JEFE SECCION TESORERIA</t>
  </si>
  <si>
    <t>JOHN JAIRO GARCIA OSPINA</t>
  </si>
  <si>
    <t>AUXILIAR TESORERIA</t>
  </si>
  <si>
    <t>BEATRIZ ELENA ARISTIZABAL VELANDIA</t>
  </si>
  <si>
    <t>Mzls Contabilidad</t>
  </si>
  <si>
    <t>ANALISTA DE COSTOS ABC Y GESTION CARTERA</t>
  </si>
  <si>
    <t>MARTHA MONICA ORREGO BOTERO</t>
  </si>
  <si>
    <t>JEFE CONTABILIDAD</t>
  </si>
  <si>
    <t>SANDRA MILENA MESA PARRA</t>
  </si>
  <si>
    <t>BEATRIZ EUGENIA LOAIZA ECHEVERRY</t>
  </si>
  <si>
    <t>JAKELINE CASTRO RIVAS</t>
  </si>
  <si>
    <t>SANDRA MILENA CARDONA CORREA</t>
  </si>
  <si>
    <t>Mzls Suministros</t>
  </si>
  <si>
    <t>LUZ AYDEE PATIÑO MARTINEZ</t>
  </si>
  <si>
    <t>JEFE SEC. SUMINISTROS</t>
  </si>
  <si>
    <t>ANDRES MAURICIO CHAVERRA GONZALEZ</t>
  </si>
  <si>
    <t>Mzls Sistemas</t>
  </si>
  <si>
    <t>MARTHA EUGENIA USMA CASTRO</t>
  </si>
  <si>
    <t>RICARDO AUGUSTO PINTO RESTREPO</t>
  </si>
  <si>
    <t>MARIA DEL CARMEN GUZMAN QUINTERO</t>
  </si>
  <si>
    <t>JEFE SECCION SISTEMAS</t>
  </si>
  <si>
    <t>JOHN JAIRO GIRALDO VILLA</t>
  </si>
  <si>
    <t>Mzls Gestión Humana</t>
  </si>
  <si>
    <t>ASISTENTE DE NOMINA</t>
  </si>
  <si>
    <t>CLAUDIA JULIANA WHEELER ARCILA</t>
  </si>
  <si>
    <t>OLGA PATRICIA QUINCHIA OSPINA</t>
  </si>
  <si>
    <t>JEFE GESTION HUMANA</t>
  </si>
  <si>
    <t>DIANA OROZCO RUBIO</t>
  </si>
  <si>
    <t>SERVICIOS GENERALES</t>
  </si>
  <si>
    <t>LUZ DARY MORALES OCAMPO</t>
  </si>
  <si>
    <t>LINA COSTANZA MARTINEZ GAITAN</t>
  </si>
  <si>
    <t>PROMOTORA SEG. Y SALUD EN EL TRABAJO</t>
  </si>
  <si>
    <t>RUBIELA MARTINEZ BLANDON</t>
  </si>
  <si>
    <t>MARTIN ALONSO ELEJALDE ARIAS</t>
  </si>
  <si>
    <t>Mzls Secretaria General</t>
  </si>
  <si>
    <t>PROFESIONAL UNIDAD JURIDI</t>
  </si>
  <si>
    <t>ANGELA MARIA ZULUAGA MUÑOZ</t>
  </si>
  <si>
    <t>SECRETARIA GENERAL</t>
  </si>
  <si>
    <t>FERNANDO HELY MEJIA ALVAREZ</t>
  </si>
  <si>
    <t>LINA MARIA GIRALDO GUTIERREZ</t>
  </si>
  <si>
    <t>SUPERVISOR ADMINISTRATIVO</t>
  </si>
  <si>
    <t>NELSON CASTAÑO ALZATE</t>
  </si>
  <si>
    <t>Mzls Gerencia</t>
  </si>
  <si>
    <t>CONDUCTOR</t>
  </si>
  <si>
    <t>WILLIAM QUINTERO VALENCIA</t>
  </si>
  <si>
    <t>GINA TATIANA JIMENEZ OROZCO</t>
  </si>
  <si>
    <t>GERENTE</t>
  </si>
  <si>
    <t>CARLOS ARTURO AGUDELO MONTOYA</t>
  </si>
  <si>
    <t>OPERADOR DE PLANTA DE TTO.</t>
  </si>
  <si>
    <t>ROBINSON FERNANDO TORRES GIRALDO</t>
  </si>
  <si>
    <t>ALEXIS DAVID OTALVARO TABORDA</t>
  </si>
  <si>
    <t>TRABAJADOR DE MANTENIMIENTO</t>
  </si>
  <si>
    <t>ARNOLDO DE JESUS BETANCUR GARCIA</t>
  </si>
  <si>
    <t>JORGE HERNAN ADARVE MARTINEZ</t>
  </si>
  <si>
    <t>ADMINISTRADOR</t>
  </si>
  <si>
    <t>FELIPE ANDRES ORTIZ ORTIZ</t>
  </si>
  <si>
    <t>LELIO SALAZAR PRIETO</t>
  </si>
  <si>
    <t>CARLOS ALBERTO ROA SOTELO</t>
  </si>
  <si>
    <t>ALEXANDER REYES QUINTERO</t>
  </si>
  <si>
    <t>VICTOR MANUEL NOVA MATIZ</t>
  </si>
  <si>
    <t>CELADOR OPERADOR PLANTA TRATAMI</t>
  </si>
  <si>
    <t>RAMIRO LUGO MARTINEZ</t>
  </si>
  <si>
    <t>OMAR GARCES AGUDELO</t>
  </si>
  <si>
    <t>CARLOS ALBERTO ARANGO LOPEZ</t>
  </si>
  <si>
    <t>DIEGO FERNANDO VARGAS PAMPLONA</t>
  </si>
  <si>
    <t>JUAN PABLO RIOS VALENCIA</t>
  </si>
  <si>
    <t>EDILFRED OSPINA GRAJALES</t>
  </si>
  <si>
    <t>JOHN EUSEBIO OSORIO RAMIREZ</t>
  </si>
  <si>
    <t>MADELEINE LOPEZ RESTREPO</t>
  </si>
  <si>
    <t>GLORIA AMPARO MONTES PALACIO</t>
  </si>
  <si>
    <t>ALBERTO TANGARIFE MARIN</t>
  </si>
  <si>
    <t>GILBERTO ANTONIO PAMPLONA CUARTAS</t>
  </si>
  <si>
    <t>MIGUEL ANGEL LOPEZ MUÑOZ</t>
  </si>
  <si>
    <t>GUSTAVO CLAVIJO BEDOYA</t>
  </si>
  <si>
    <t>GUSTAVO ADOLFO CALLE CLAVIJO</t>
  </si>
  <si>
    <t>GUILLERMO BEDOYA LOPEZ</t>
  </si>
  <si>
    <t>ADMINISTRADORA</t>
  </si>
  <si>
    <t>LUZ MARINA RESTREPO OSPINA</t>
  </si>
  <si>
    <t>MIGUEL ARTURO OSSA RUIZ</t>
  </si>
  <si>
    <t>CESAR AUGUSTO GRAJALES OCAMPO</t>
  </si>
  <si>
    <t>JORGE HERNAN GARCIA LOAIZA</t>
  </si>
  <si>
    <t>WILLIAM ANDRES FLOREZ RAIGOZA</t>
  </si>
  <si>
    <t>LUIS FELIPE COLORADO BEDOYA</t>
  </si>
  <si>
    <t>CARLOS ALBERTO ARROYAVE FRANCO</t>
  </si>
  <si>
    <t>FERNANDO GRAJALES OSORIO</t>
  </si>
  <si>
    <t>AUXILIAR OPERADOR DE BOMBEO</t>
  </si>
  <si>
    <t>JAMES A. VALENCIA CARDONA</t>
  </si>
  <si>
    <t>JOSE FERNANDO VALENCIA ACEVEDO</t>
  </si>
  <si>
    <t>RODOLFO TENECHE LOPEZ</t>
  </si>
  <si>
    <t>FABIO DE JESUS OBANDO G</t>
  </si>
  <si>
    <t>JOSE ARIEL NOREÑA AGUDELO</t>
  </si>
  <si>
    <t>CARLOS AUGUSTO GARCIA C.</t>
  </si>
  <si>
    <t>CARLOS ALBERTO CAÑAS T.</t>
  </si>
  <si>
    <t>YESID DE JESUS BAÑOL LARGO</t>
  </si>
  <si>
    <t>VALENTINA MESA CORONADO</t>
  </si>
  <si>
    <t>GERMAN ATEHORTUA LOPEZ</t>
  </si>
  <si>
    <t>FABIAN ARREDONDO ALVAREZ</t>
  </si>
  <si>
    <t>LEIDI LORENA GRISALES LOPEZ</t>
  </si>
  <si>
    <t>HECTOR HERNAN RAMIREZ GALLEGO</t>
  </si>
  <si>
    <t>JOSE EINER MURILLO RAMIREZ</t>
  </si>
  <si>
    <t>JOSE ARLEY HENAO QUINTERO</t>
  </si>
  <si>
    <t>ESQUIVEL GOMEZ GALVIZ</t>
  </si>
  <si>
    <t>EDWIN GARCIA TELLEZ</t>
  </si>
  <si>
    <t>ADRIANA CAROLINA GOMEZ HENAO</t>
  </si>
  <si>
    <t>JORGE HERNAN VELEZ ACEVEDO</t>
  </si>
  <si>
    <t>JORGE MORALES LOAIZA</t>
  </si>
  <si>
    <t>CLAUDIO ALEJANDRO MARTINEZ RAMIREZ</t>
  </si>
  <si>
    <t>MARIA LUVY CONTRERAS GONZALEZ</t>
  </si>
  <si>
    <t>Filadelfía</t>
  </si>
  <si>
    <t>DANILO ZULUAGA GIRALDO</t>
  </si>
  <si>
    <t>NESTOR SUAREZ MORALES</t>
  </si>
  <si>
    <t>OSCAR FERNANDO NOREÑA VALENCIA</t>
  </si>
  <si>
    <t>ALBERTO HURTADO CASTAÑO</t>
  </si>
  <si>
    <t>ALBEIRO GARCIA VANEGAS</t>
  </si>
  <si>
    <t>GERMAN DARIO CADAVID CHICA</t>
  </si>
  <si>
    <t>CARLOS ALBERTO HERRERA CARDONA</t>
  </si>
  <si>
    <t>LEVY TORO OSPINA</t>
  </si>
  <si>
    <t>LUIS FERNANDO ISAZA QUICENO</t>
  </si>
  <si>
    <t>JOSE GUILLERMO BEDOYA SANCHEZ</t>
  </si>
  <si>
    <t>JOSE FABIO ALARCON SALAZAR</t>
  </si>
  <si>
    <t>LUIS FERNANDO ALARCON VANEGAS</t>
  </si>
  <si>
    <t>ADMINISTRADOR FONTANERO</t>
  </si>
  <si>
    <t>RAFAEL GIRALDO VALLEJO</t>
  </si>
  <si>
    <t>JOSE HUMBERTO VASQUEZ LOPEZ</t>
  </si>
  <si>
    <t>RUBEN DARIO MEJIA JARAMILLO</t>
  </si>
  <si>
    <t>LIBARDO DE JESUS LONDOÑO LONDOÑO</t>
  </si>
  <si>
    <t>HECTOR IVÁN GÓMEZ GALLEGO</t>
  </si>
  <si>
    <t>JORGE ELIECER BUENO ROJAS</t>
  </si>
  <si>
    <t>GUSTAVO HUMBERTO BARRETO BERMUDEZ</t>
  </si>
  <si>
    <t>NESTOR JOVANNY RESTREPO ROJAS</t>
  </si>
  <si>
    <t>JOHN JAIME PALACIO MEJIA</t>
  </si>
  <si>
    <t>GILDARDO ADOLFO MARULANDA CUELLAR</t>
  </si>
  <si>
    <t>MARIO HERNAN MARTINEZ BERMUDEZ</t>
  </si>
  <si>
    <t>MAXIMILIANO HURTATIS VANEGAS</t>
  </si>
  <si>
    <t>WILMER CARDONA MARIN</t>
  </si>
  <si>
    <t>MANUEL FERNANDO BERMUDEZ SANCHEZ</t>
  </si>
  <si>
    <t>NESTOR ALONSO BEDOYA JARAMILLO</t>
  </si>
  <si>
    <t>ANGELA JULIETH GIL GIL</t>
  </si>
  <si>
    <t>Supia</t>
  </si>
  <si>
    <t>ERMILSUN DE JESUS TORRES</t>
  </si>
  <si>
    <t>DORIEN TORO GUEVARA</t>
  </si>
  <si>
    <t>OSCAR ELID RUIZ RIVERA</t>
  </si>
  <si>
    <t>YADINSON RIOS TORRES</t>
  </si>
  <si>
    <t>LUIS EMILIO RAMIREZ GIRALDO</t>
  </si>
  <si>
    <t>ANDRES MAURICIO HERNANDEZ SALAZAR</t>
  </si>
  <si>
    <t>EDGAR ALBERTO GUEVARA GARCIA</t>
  </si>
  <si>
    <t>DANILO DE LA PAVA HENAO</t>
  </si>
  <si>
    <t>MARTHA CECILIA SALAZAR CARDENAS</t>
  </si>
  <si>
    <t>JUAN CARLOS VALENCIA BERNAL</t>
  </si>
  <si>
    <t>RENE SALAZAR MEJIA</t>
  </si>
  <si>
    <t>HECTOR FABIO MORALES SANCHEZ</t>
  </si>
  <si>
    <t>FERNANDO ALBERTO GARCIA OSORIO</t>
  </si>
  <si>
    <t>NESTOR JAIRO DUQUE JIMENEZ</t>
  </si>
  <si>
    <t>GERMAN CARDONA VALENCIA</t>
  </si>
  <si>
    <t>OLIVIA CARDENAS MURILLO</t>
  </si>
  <si>
    <t>JOSE DUBIER AGUDELO B.</t>
  </si>
  <si>
    <t>NATALIA RENDON HENAO</t>
  </si>
  <si>
    <t>JAIME ANTONIO RAMIREZ GAVIRIA</t>
  </si>
  <si>
    <t>CARLOS ALBERTO CRUZ TREJOS</t>
  </si>
  <si>
    <t>JOSE MAURICIO CHICA VALENCIA</t>
  </si>
  <si>
    <t>LUIS EFREN CASTRO PEREZ</t>
  </si>
  <si>
    <t>LUIS ARLIRIO CASTAÑEDA AGUDELO</t>
  </si>
  <si>
    <t>ROSALIA CARDONA GONZALEZ</t>
  </si>
  <si>
    <t>WILSON ALBERTO BARTOLO SUAREZ</t>
  </si>
  <si>
    <t>JULIO ARTURO QUIÑONEZ PEREZ</t>
  </si>
  <si>
    <t>OSCAR DE JESUS VELASQUEZ QUINTERO</t>
  </si>
  <si>
    <t>DIEGO MARIA SOTO VASQUEZ</t>
  </si>
  <si>
    <t>NELSON SALAZAR BUITRAGO</t>
  </si>
  <si>
    <t>EVELIO RAMIREZ BUITRAGO</t>
  </si>
  <si>
    <t>JOSE RAMON MORALES FLOREZ</t>
  </si>
  <si>
    <t>MARIA GLORIA GIRALDO VALENCIA</t>
  </si>
  <si>
    <t>GERMAN DE JESUS GALVEZ RAMIREZ</t>
  </si>
  <si>
    <t>ANCISAR DE JESUS CARDENAS DUQUE</t>
  </si>
  <si>
    <t>NICOLAS VARGAS MARIN</t>
  </si>
  <si>
    <t>ENRIQUE SANCHEZ RESTREPO</t>
  </si>
  <si>
    <t>JAIME ALFONSO LOPEZ JARAMILLO</t>
  </si>
  <si>
    <t>HENRY ALBERTO GIRALDO</t>
  </si>
  <si>
    <t>REINALDO FLOREZ OSPINA</t>
  </si>
  <si>
    <t>YEISON DARIO CARVAJAL BETANCURT</t>
  </si>
  <si>
    <t>WEIMAR MUÑOZ LOPEZ</t>
  </si>
  <si>
    <t>AMADO DE JESUS SANCHEZ GALLEGO</t>
  </si>
  <si>
    <t>CESAR AUGUSTO RAMIREZ MEJIA</t>
  </si>
  <si>
    <t>ANCIZAR MORALES QUINTERO</t>
  </si>
  <si>
    <t>CARLOS ALBERTO HOLGUIN AGUIRRE</t>
  </si>
  <si>
    <t>YOVAN GARCIA MURILLO</t>
  </si>
  <si>
    <t>JHON HENRY CANDAMIL VALENCIA</t>
  </si>
  <si>
    <t>MARIA ISABEL ARIAS SALAZAR</t>
  </si>
  <si>
    <t>LUIS FERNANDO ARIAS OCAMPO</t>
  </si>
  <si>
    <t>JOSE ISAAC ATUESTA PEREZ</t>
  </si>
  <si>
    <t>RUBEN DARIO RODRIGUEZ RODAS</t>
  </si>
  <si>
    <t>JOSE MIGUEL RODAS SALAZAR</t>
  </si>
  <si>
    <t>ANDRES MAURICIO RIOS AGUDELO</t>
  </si>
  <si>
    <t>JOSE ARLID OSPINA CARDONA</t>
  </si>
  <si>
    <t>MARCO HOLVER MUÑOZ GIRALDO</t>
  </si>
  <si>
    <t>JOSE ALBEIRO MONTES RUDAS</t>
  </si>
  <si>
    <t>LUIS ANTONIO MAPURA</t>
  </si>
  <si>
    <t>JOHN FREDY LEDESMA VILLEGAS</t>
  </si>
  <si>
    <t>JORGE EDUARDO GIRALDO MARIN</t>
  </si>
  <si>
    <t>CESAR AUGUSTO GALLO RAMIREZ</t>
  </si>
  <si>
    <t>ARMANDO DE JESUS FRANCO RESTREPO</t>
  </si>
  <si>
    <t>GUILLERMO ESCUDERO MARULANDA</t>
  </si>
  <si>
    <t>INGENIERO DE ZONA</t>
  </si>
  <si>
    <t>LUIS FERNANDO ARIAS VASQUEZ</t>
  </si>
  <si>
    <t>DASY LORENA ORTIZ CANO</t>
  </si>
  <si>
    <t>MARTHA ISABEL GIRALDO JARAMILLO</t>
  </si>
  <si>
    <t>ANDRES MAURICIO VILLADA PEREZ</t>
  </si>
  <si>
    <t>LUIS NORBERTO VELEZ JARAMILLO</t>
  </si>
  <si>
    <t>MARISOL VASQUEZ FRANCO</t>
  </si>
  <si>
    <t>JORGE ENRIQUE SERRANO MELO</t>
  </si>
  <si>
    <t>JOSE FERNANDO RAMIREZ PEREZ</t>
  </si>
  <si>
    <t>LEONEL ANTONIO OSORIO H.</t>
  </si>
  <si>
    <t>PEDRO PABLO OSORIO GALLON</t>
  </si>
  <si>
    <t>INSPECTOR DE REDES</t>
  </si>
  <si>
    <t>JUAN PABLO MARTINEZ GIRALDO</t>
  </si>
  <si>
    <t>AUXILIAR OFICINA P.Q.R.</t>
  </si>
  <si>
    <t>ANA LUISA GUTIERREZ LEAL</t>
  </si>
  <si>
    <t>JAIRO GONZALEZ SANCHEZ</t>
  </si>
  <si>
    <t>MECANICO DE MEDIDORES</t>
  </si>
  <si>
    <t>HERNANDO GIRALDO DUQUE</t>
  </si>
  <si>
    <t>JAIME DE JESUS FLOREZ MARTINEZ</t>
  </si>
  <si>
    <t>JUAN CARLOS DUQUE RODRIGUEZ</t>
  </si>
  <si>
    <t>TITO FERNANDO CIFUENTES VARGAS</t>
  </si>
  <si>
    <t>ELIZABETH CARDENAS</t>
  </si>
  <si>
    <t>JOSE FERNANDO ALZATE QUIROGA</t>
  </si>
  <si>
    <t>ELESBAN ALZATE MEJIA</t>
  </si>
  <si>
    <t>CESAR AUGUSTO AGUDELO SALAZAR</t>
  </si>
  <si>
    <t>OSCAR SALAZAR GARCIA</t>
  </si>
  <si>
    <t>BLANCA ESNEDA HOLGUIN OCAMPO</t>
  </si>
  <si>
    <t>FABIO ALBERTO ESPELETA VALENCIA</t>
  </si>
  <si>
    <t>JAIRO SIERRA BELTRAN</t>
  </si>
  <si>
    <t>ANDRES SANTA GALINDO</t>
  </si>
  <si>
    <t>CONDUC OPERADOR EQUIPO SUCCION</t>
  </si>
  <si>
    <t>FERNANDO SANCHEZ ANGULO</t>
  </si>
  <si>
    <t>JHON FREDDY SALDAÑA LEOPARDO</t>
  </si>
  <si>
    <t>RAMON ANTONIO RUBIO</t>
  </si>
  <si>
    <t>ABEL ROJAS RUBIANO</t>
  </si>
  <si>
    <t>HUMBERTO ANTONIO RESTREPO LOPEZ</t>
  </si>
  <si>
    <t>GONZALO RAMIREZ SERRATO</t>
  </si>
  <si>
    <t>LUZ MARY RAMIREZ RAMIREZ</t>
  </si>
  <si>
    <t>UBERNEY RAIGOZA CIFUENTES</t>
  </si>
  <si>
    <t>ALEXANDER QUIROGA AGUDELO</t>
  </si>
  <si>
    <t>JOSE ARIEL QUEVEDO RUIZ</t>
  </si>
  <si>
    <t>EVER ORTIZ</t>
  </si>
  <si>
    <t>ALBERTO NAVARRO BUSTOS</t>
  </si>
  <si>
    <t>JAIME EDGAR MORENO RESTREPO</t>
  </si>
  <si>
    <t>GUSTAVO MONTERO ZARATE</t>
  </si>
  <si>
    <t>JULIO CESAR HERRERA MANJARRES</t>
  </si>
  <si>
    <t>GEISON ANDRES HERRERA LOPEZ</t>
  </si>
  <si>
    <t>CARLOS HUMBERTO HERRERA</t>
  </si>
  <si>
    <t>EVANGELISTA GONZALEZ MAHECHA</t>
  </si>
  <si>
    <t>POMPILIO GOMEZ ACOSTA</t>
  </si>
  <si>
    <t>GUILLERMO GIRALDO GARCIA</t>
  </si>
  <si>
    <t>MARIO AUGUSTO GARCIA GUZMAN</t>
  </si>
  <si>
    <t>INSPECTOR CONDUCTOR CAMARA DE VIDEO</t>
  </si>
  <si>
    <t>RODRIGO A. GALVIS HERNANDEZ</t>
  </si>
  <si>
    <t>OSCAR EDUARDO CLAVIJO ALZATE</t>
  </si>
  <si>
    <t>JUAN CARLOS CAPERA</t>
  </si>
  <si>
    <t>PEDRO PABLO BAZA ARENAS</t>
  </si>
  <si>
    <t>WILLIAM AYALA</t>
  </si>
  <si>
    <t>LUIS ALEXANDER AVILES</t>
  </si>
  <si>
    <t>JAMER ANTONIO ARANGO C.</t>
  </si>
  <si>
    <t>FREDY IVAN LATORRE ARIAS</t>
  </si>
  <si>
    <t>LUIS ALB ERTO BARRIOS MARTINEZ</t>
  </si>
  <si>
    <t>CARLOS ARENAS ORTIZ</t>
  </si>
  <si>
    <t>NACIMIENTO</t>
  </si>
  <si>
    <t>INGRESO</t>
  </si>
  <si>
    <t>BASICO</t>
  </si>
  <si>
    <t>INCREMENTO</t>
  </si>
  <si>
    <t>NIVEL 1</t>
  </si>
  <si>
    <t>EMPLEADO</t>
  </si>
  <si>
    <t>CARGO</t>
  </si>
  <si>
    <t>IDENTIFICACION</t>
  </si>
  <si>
    <t>N O M B R E</t>
  </si>
  <si>
    <t>CODIGO</t>
  </si>
  <si>
    <t>FECHA</t>
  </si>
  <si>
    <t xml:space="preserve">SUELDO </t>
  </si>
  <si>
    <t>AGR.COST</t>
  </si>
  <si>
    <t>CLASE</t>
  </si>
  <si>
    <t>NOMBRE</t>
  </si>
  <si>
    <t>CARPETA:Empocaldas CENTRO DE UTILIDAD: 1-Empocaldas PERIODICIDAD: Empleados</t>
  </si>
  <si>
    <t>PERIODO:2016/38 (16/12/2016) C-(30/12/2016)C</t>
  </si>
  <si>
    <t>EMPRESA:EMPRESA DE OBRAS SANITARIAS DE CALDAS SA ESP (890803239)</t>
  </si>
  <si>
    <t>Jefe sección contratación</t>
  </si>
</sst>
</file>

<file path=xl/styles.xml><?xml version="1.0" encoding="utf-8"?>
<styleSheet xmlns="http://schemas.openxmlformats.org/spreadsheetml/2006/main">
  <numFmts count="4">
    <numFmt numFmtId="43" formatCode="_(* #,##0.00_);_(* \(#,##0.00\);_(* &quot;-&quot;??_);_(@_)"/>
    <numFmt numFmtId="164" formatCode="_-* #,##0.00\ [$€]_-;\-* #,##0.00\ [$€]_-;_-* \-??\ [$€]_-;_-@_-"/>
    <numFmt numFmtId="165" formatCode="_(* #,##0_);_(* \(#,##0\);_(* &quot;-&quot;??_);_(@_)"/>
    <numFmt numFmtId="166" formatCode="&quot;$&quot;\ #,##0"/>
  </numFmts>
  <fonts count="52">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sz val="10"/>
      <name val="Times New Roman"/>
      <family val="1"/>
    </font>
    <font>
      <b/>
      <sz val="11"/>
      <color indexed="63"/>
      <name val="Calibri"/>
      <family val="2"/>
    </font>
    <font>
      <i/>
      <sz val="11"/>
      <color indexed="23"/>
      <name val="Calibri"/>
      <family val="2"/>
    </font>
    <font>
      <b/>
      <sz val="11"/>
      <color indexed="8"/>
      <name val="Calibri"/>
      <family val="2"/>
    </font>
    <font>
      <b/>
      <sz val="18"/>
      <color indexed="62"/>
      <name val="Cambria"/>
      <family val="2"/>
    </font>
    <font>
      <b/>
      <sz val="13"/>
      <color indexed="62"/>
      <name val="Calibri"/>
      <family val="2"/>
    </font>
    <font>
      <b/>
      <sz val="10"/>
      <name val="Arial"/>
      <family val="2"/>
    </font>
    <font>
      <sz val="11"/>
      <name val="Arial"/>
      <family val="2"/>
    </font>
    <font>
      <b/>
      <sz val="11"/>
      <name val="Arial"/>
      <family val="2"/>
    </font>
    <font>
      <sz val="10"/>
      <name val="Arial"/>
      <family val="2"/>
    </font>
    <font>
      <sz val="8"/>
      <name val="Arial"/>
      <family val="2"/>
    </font>
    <font>
      <sz val="12"/>
      <name val="Arial"/>
      <family val="2"/>
    </font>
    <font>
      <b/>
      <sz val="11"/>
      <name val="Calibri"/>
      <family val="2"/>
    </font>
    <font>
      <sz val="11"/>
      <name val="Calibri"/>
      <family val="2"/>
    </font>
    <font>
      <b/>
      <sz val="12"/>
      <name val="Calibri"/>
      <family val="2"/>
    </font>
    <font>
      <sz val="12"/>
      <name val="Calibri"/>
      <family val="2"/>
    </font>
    <font>
      <sz val="10"/>
      <color rgb="FFFF0000"/>
      <name val="Arial"/>
      <family val="2"/>
    </font>
    <font>
      <b/>
      <sz val="11"/>
      <color theme="1"/>
      <name val="Calibri"/>
      <family val="2"/>
      <scheme val="minor"/>
    </font>
    <font>
      <b/>
      <sz val="12"/>
      <name val="Calibri"/>
      <family val="2"/>
      <scheme val="minor"/>
    </font>
    <font>
      <sz val="12"/>
      <name val="Calibri"/>
      <family val="2"/>
      <scheme val="minor"/>
    </font>
    <font>
      <sz val="8"/>
      <color theme="0"/>
      <name val="Arial"/>
      <family val="2"/>
    </font>
    <font>
      <b/>
      <sz val="12"/>
      <color theme="0"/>
      <name val="Calibri"/>
      <family val="2"/>
      <scheme val="minor"/>
    </font>
    <font>
      <sz val="12"/>
      <color theme="0"/>
      <name val="Calibri"/>
      <family val="2"/>
      <scheme val="minor"/>
    </font>
    <font>
      <b/>
      <sz val="11"/>
      <name val="Calibri"/>
      <family val="2"/>
      <scheme val="minor"/>
    </font>
    <font>
      <sz val="11"/>
      <name val="Calibri"/>
      <family val="2"/>
      <scheme val="minor"/>
    </font>
    <font>
      <sz val="11"/>
      <color indexed="8"/>
      <name val="Calibri"/>
      <family val="2"/>
      <scheme val="minor"/>
    </font>
    <font>
      <b/>
      <sz val="11"/>
      <color indexed="10"/>
      <name val="Calibri"/>
      <family val="2"/>
      <scheme val="minor"/>
    </font>
    <font>
      <sz val="11"/>
      <color rgb="FFFF0000"/>
      <name val="Calibri"/>
      <family val="2"/>
      <scheme val="minor"/>
    </font>
    <font>
      <b/>
      <u/>
      <sz val="11"/>
      <name val="Calibri"/>
      <family val="2"/>
      <scheme val="minor"/>
    </font>
    <font>
      <i/>
      <sz val="11"/>
      <name val="Calibri"/>
      <family val="2"/>
      <scheme val="minor"/>
    </font>
    <font>
      <sz val="12"/>
      <color indexed="10"/>
      <name val="Calibri"/>
      <family val="2"/>
      <scheme val="minor"/>
    </font>
    <font>
      <u/>
      <sz val="12"/>
      <name val="Calibri"/>
      <family val="2"/>
      <scheme val="minor"/>
    </font>
    <font>
      <sz val="11"/>
      <color indexed="10"/>
      <name val="Calibri"/>
      <family val="2"/>
      <scheme val="minor"/>
    </font>
    <font>
      <b/>
      <u/>
      <sz val="12"/>
      <name val="Calibri"/>
      <family val="2"/>
      <scheme val="minor"/>
    </font>
    <font>
      <b/>
      <sz val="12"/>
      <color indexed="10"/>
      <name val="Calibri"/>
      <family val="2"/>
      <scheme val="minor"/>
    </font>
    <font>
      <b/>
      <u/>
      <sz val="12"/>
      <color indexed="10"/>
      <name val="Calibri"/>
      <family val="2"/>
      <scheme val="minor"/>
    </font>
    <font>
      <b/>
      <sz val="11"/>
      <color rgb="FFFF0000"/>
      <name val="Calibri"/>
      <family val="2"/>
      <scheme val="minor"/>
    </font>
    <font>
      <b/>
      <sz val="16"/>
      <name val="Calibri"/>
      <family val="2"/>
      <scheme val="minor"/>
    </font>
    <font>
      <sz val="10"/>
      <color theme="0"/>
      <name val="Arial"/>
      <family val="2"/>
    </font>
    <font>
      <sz val="11"/>
      <color theme="1"/>
      <name val="Calibri"/>
      <family val="2"/>
      <scheme val="minor"/>
    </font>
  </fonts>
  <fills count="29">
    <fill>
      <patternFill patternType="none"/>
    </fill>
    <fill>
      <patternFill patternType="gray125"/>
    </fill>
    <fill>
      <patternFill patternType="solid">
        <fgColor indexed="44"/>
        <bgColor indexed="24"/>
      </patternFill>
    </fill>
    <fill>
      <patternFill patternType="solid">
        <fgColor indexed="29"/>
        <bgColor indexed="45"/>
      </patternFill>
    </fill>
    <fill>
      <patternFill patternType="solid">
        <fgColor indexed="41"/>
        <bgColor indexed="26"/>
      </patternFill>
    </fill>
    <fill>
      <patternFill patternType="solid">
        <fgColor indexed="31"/>
        <bgColor indexed="42"/>
      </patternFill>
    </fill>
    <fill>
      <patternFill patternType="solid">
        <fgColor indexed="24"/>
        <bgColor indexed="44"/>
      </patternFill>
    </fill>
    <fill>
      <patternFill patternType="solid">
        <fgColor indexed="43"/>
        <bgColor indexed="41"/>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9"/>
        <bgColor indexed="26"/>
      </patternFill>
    </fill>
    <fill>
      <patternFill patternType="solid">
        <fgColor indexed="55"/>
        <bgColor indexed="23"/>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22"/>
        <bgColor indexed="44"/>
      </patternFill>
    </fill>
    <fill>
      <patternFill patternType="solid">
        <fgColor indexed="9"/>
        <bgColor indexed="41"/>
      </patternFill>
    </fill>
    <fill>
      <patternFill patternType="solid">
        <fgColor theme="1"/>
        <bgColor indexed="64"/>
      </patternFill>
    </fill>
    <fill>
      <patternFill patternType="solid">
        <fgColor theme="0"/>
        <bgColor indexed="64"/>
      </patternFill>
    </fill>
    <fill>
      <patternFill patternType="solid">
        <fgColor rgb="FF1A4652"/>
        <bgColor indexed="44"/>
      </patternFill>
    </fill>
    <fill>
      <patternFill patternType="solid">
        <fgColor theme="0"/>
        <bgColor indexed="42"/>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44"/>
      </patternFill>
    </fill>
    <fill>
      <patternFill patternType="solid">
        <fgColor theme="6" tint="0.59999389629810485"/>
        <bgColor indexed="64"/>
      </patternFill>
    </fill>
    <fill>
      <patternFill patternType="solid">
        <fgColor theme="3" tint="0.59999389629810485"/>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4"/>
      </bottom>
      <diagonal/>
    </border>
    <border>
      <left/>
      <right/>
      <top/>
      <bottom style="medium">
        <color indexed="24"/>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8"/>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8"/>
      </left>
      <right style="double">
        <color indexed="8"/>
      </right>
      <top style="double">
        <color indexed="8"/>
      </top>
      <bottom/>
      <diagonal/>
    </border>
    <border>
      <left style="double">
        <color indexed="8"/>
      </left>
      <right/>
      <top/>
      <bottom style="double">
        <color indexed="8"/>
      </bottom>
      <diagonal/>
    </border>
    <border>
      <left style="thin">
        <color indexed="8"/>
      </left>
      <right style="thin">
        <color indexed="8"/>
      </right>
      <top/>
      <bottom style="double">
        <color indexed="8"/>
      </bottom>
      <diagonal/>
    </border>
    <border>
      <left style="thin">
        <color indexed="8"/>
      </left>
      <right/>
      <top/>
      <bottom style="double">
        <color indexed="8"/>
      </bottom>
      <diagonal/>
    </border>
    <border>
      <left style="thin">
        <color indexed="8"/>
      </left>
      <right style="double">
        <color indexed="8"/>
      </right>
      <top/>
      <bottom style="double">
        <color indexed="8"/>
      </bottom>
      <diagonal/>
    </border>
    <border>
      <left/>
      <right style="double">
        <color indexed="8"/>
      </right>
      <top style="double">
        <color indexed="8"/>
      </top>
      <bottom/>
      <diagonal/>
    </border>
    <border>
      <left/>
      <right style="double">
        <color indexed="8"/>
      </right>
      <top/>
      <bottom style="double">
        <color indexed="8"/>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right/>
      <top/>
      <bottom style="double">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8"/>
      </bottom>
      <diagonal/>
    </border>
    <border>
      <left style="thin">
        <color indexed="64"/>
      </left>
      <right/>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bottom/>
      <diagonal/>
    </border>
    <border>
      <left/>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diagonal/>
    </border>
    <border>
      <left style="thin">
        <color indexed="64"/>
      </left>
      <right/>
      <top style="dashed">
        <color indexed="64"/>
      </top>
      <bottom/>
      <diagonal/>
    </border>
    <border>
      <left/>
      <right style="thin">
        <color indexed="64"/>
      </right>
      <top style="thin">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medium">
        <color indexed="64"/>
      </left>
      <right style="thin">
        <color indexed="64"/>
      </right>
      <top/>
      <bottom/>
      <diagonal/>
    </border>
    <border>
      <left style="thin">
        <color indexed="8"/>
      </left>
      <right style="thin">
        <color indexed="64"/>
      </right>
      <top style="double">
        <color indexed="8"/>
      </top>
      <bottom/>
      <diagonal/>
    </border>
    <border>
      <left style="thin">
        <color indexed="64"/>
      </left>
      <right/>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top style="thin">
        <color indexed="8"/>
      </top>
      <bottom style="thin">
        <color indexed="64"/>
      </bottom>
      <diagonal/>
    </border>
    <border>
      <left style="medium">
        <color indexed="64"/>
      </left>
      <right/>
      <top/>
      <bottom/>
      <diagonal/>
    </border>
    <border>
      <left style="thin">
        <color indexed="64"/>
      </left>
      <right style="thin">
        <color indexed="8"/>
      </right>
      <top style="double">
        <color indexed="8"/>
      </top>
      <bottom/>
      <diagonal/>
    </border>
    <border>
      <left style="double">
        <color indexed="8"/>
      </left>
      <right style="thin">
        <color indexed="8"/>
      </right>
      <top style="double">
        <color indexed="8"/>
      </top>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double">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7" fillId="11" borderId="1" applyNumberFormat="0" applyAlignment="0" applyProtection="0"/>
    <xf numFmtId="0" fontId="5" fillId="12" borderId="2" applyNumberFormat="0" applyAlignment="0" applyProtection="0"/>
    <xf numFmtId="0" fontId="6" fillId="0" borderId="3" applyNumberFormat="0" applyFill="0" applyAlignment="0" applyProtection="0"/>
    <xf numFmtId="0" fontId="8" fillId="0" borderId="0" applyNumberFormat="0" applyFill="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9" fillId="7" borderId="1" applyNumberFormat="0" applyAlignment="0" applyProtection="0"/>
    <xf numFmtId="164" fontId="21" fillId="0" borderId="0" applyFill="0" applyBorder="0" applyAlignment="0" applyProtection="0"/>
    <xf numFmtId="0" fontId="10" fillId="17" borderId="0" applyNumberFormat="0" applyBorder="0" applyAlignment="0" applyProtection="0"/>
    <xf numFmtId="43" fontId="1" fillId="0" borderId="0" applyFill="0" applyBorder="0" applyAlignment="0" applyProtection="0"/>
    <xf numFmtId="0" fontId="11" fillId="7" borderId="0" applyNumberFormat="0" applyBorder="0" applyAlignment="0" applyProtection="0"/>
    <xf numFmtId="0" fontId="12" fillId="0" borderId="0"/>
    <xf numFmtId="0" fontId="21" fillId="4" borderId="4" applyNumberFormat="0" applyAlignment="0" applyProtection="0"/>
    <xf numFmtId="0" fontId="13" fillId="11" borderId="5" applyNumberFormat="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8" fillId="0" borderId="7" applyNumberFormat="0" applyFill="0" applyAlignment="0" applyProtection="0"/>
    <xf numFmtId="0" fontId="15" fillId="0" borderId="8" applyNumberFormat="0" applyFill="0" applyAlignment="0" applyProtection="0"/>
    <xf numFmtId="0" fontId="51" fillId="0" borderId="0"/>
    <xf numFmtId="43" fontId="51" fillId="0" borderId="0" applyFont="0" applyFill="0" applyBorder="0" applyAlignment="0" applyProtection="0"/>
  </cellStyleXfs>
  <cellXfs count="414">
    <xf numFmtId="0" fontId="0" fillId="0" borderId="0" xfId="0"/>
    <xf numFmtId="0" fontId="19" fillId="0" borderId="0" xfId="35" applyFont="1"/>
    <xf numFmtId="0" fontId="20" fillId="0" borderId="0" xfId="35" applyFont="1" applyAlignment="1">
      <alignment horizontal="center"/>
    </xf>
    <xf numFmtId="0" fontId="0" fillId="0" borderId="0" xfId="0" applyFont="1"/>
    <xf numFmtId="0" fontId="0" fillId="0" borderId="0" xfId="0" applyFont="1" applyFill="1"/>
    <xf numFmtId="3" fontId="0" fillId="0" borderId="0" xfId="0" applyNumberFormat="1" applyFont="1"/>
    <xf numFmtId="0" fontId="0" fillId="0" borderId="0" xfId="0" applyFont="1" applyBorder="1"/>
    <xf numFmtId="3" fontId="0" fillId="0" borderId="0" xfId="0" applyNumberFormat="1" applyFont="1" applyAlignment="1">
      <alignment horizontal="right"/>
    </xf>
    <xf numFmtId="3" fontId="28" fillId="0" borderId="0" xfId="0" applyNumberFormat="1" applyFont="1" applyAlignment="1">
      <alignment horizontal="right"/>
    </xf>
    <xf numFmtId="0" fontId="20" fillId="0" borderId="0" xfId="35" applyFont="1" applyBorder="1" applyAlignment="1">
      <alignment horizontal="center"/>
    </xf>
    <xf numFmtId="0" fontId="19" fillId="0" borderId="0" xfId="35" applyFont="1" applyBorder="1"/>
    <xf numFmtId="0" fontId="19" fillId="0" borderId="0" xfId="35" applyFont="1" applyBorder="1" applyAlignment="1">
      <alignment horizontal="center"/>
    </xf>
    <xf numFmtId="3" fontId="20" fillId="0" borderId="0" xfId="35" applyNumberFormat="1" applyFont="1" applyBorder="1"/>
    <xf numFmtId="0" fontId="20" fillId="0" borderId="0" xfId="35" applyFont="1" applyBorder="1"/>
    <xf numFmtId="0" fontId="0" fillId="0" borderId="9" xfId="0" applyBorder="1"/>
    <xf numFmtId="43" fontId="0" fillId="0" borderId="9" xfId="33" applyFont="1" applyBorder="1"/>
    <xf numFmtId="0" fontId="0" fillId="0" borderId="9" xfId="0" applyBorder="1" applyAlignment="1">
      <alignment horizontal="left"/>
    </xf>
    <xf numFmtId="0" fontId="32" fillId="20" borderId="10" xfId="0" applyFont="1" applyFill="1" applyBorder="1"/>
    <xf numFmtId="0" fontId="20" fillId="0" borderId="9" xfId="35" applyFont="1" applyBorder="1" applyAlignment="1">
      <alignment horizontal="center"/>
    </xf>
    <xf numFmtId="43" fontId="20" fillId="0" borderId="9" xfId="35" applyNumberFormat="1" applyFont="1" applyBorder="1" applyAlignment="1">
      <alignment horizontal="center"/>
    </xf>
    <xf numFmtId="0" fontId="0" fillId="0" borderId="9" xfId="0" applyBorder="1" applyAlignment="1">
      <alignment horizontal="center"/>
    </xf>
    <xf numFmtId="0" fontId="19" fillId="21" borderId="0" xfId="35" applyFont="1" applyFill="1" applyBorder="1"/>
    <xf numFmtId="43" fontId="0" fillId="0" borderId="9" xfId="33" applyNumberFormat="1" applyFont="1" applyBorder="1"/>
    <xf numFmtId="0" fontId="33" fillId="22" borderId="11" xfId="0" applyFont="1" applyFill="1" applyBorder="1" applyAlignment="1">
      <alignment horizontal="center"/>
    </xf>
    <xf numFmtId="3" fontId="33" fillId="22" borderId="12" xfId="0" applyNumberFormat="1" applyFont="1" applyFill="1" applyBorder="1" applyAlignment="1">
      <alignment horizontal="center"/>
    </xf>
    <xf numFmtId="3" fontId="33" fillId="22" borderId="13" xfId="0" applyNumberFormat="1" applyFont="1" applyFill="1" applyBorder="1" applyAlignment="1">
      <alignment horizontal="center"/>
    </xf>
    <xf numFmtId="0" fontId="33" fillId="22" borderId="14" xfId="0" applyFont="1" applyFill="1" applyBorder="1" applyAlignment="1">
      <alignment horizontal="center"/>
    </xf>
    <xf numFmtId="0" fontId="33" fillId="22" borderId="15" xfId="0" applyFont="1" applyFill="1" applyBorder="1" applyAlignment="1">
      <alignment horizontal="center"/>
    </xf>
    <xf numFmtId="3" fontId="33" fillId="22" borderId="16" xfId="0" applyNumberFormat="1" applyFont="1" applyFill="1" applyBorder="1" applyAlignment="1">
      <alignment horizontal="center"/>
    </xf>
    <xf numFmtId="3" fontId="33" fillId="22" borderId="17" xfId="0" applyNumberFormat="1" applyFont="1" applyFill="1" applyBorder="1" applyAlignment="1">
      <alignment horizontal="center"/>
    </xf>
    <xf numFmtId="0" fontId="33" fillId="22" borderId="18" xfId="0" applyFont="1" applyFill="1" applyBorder="1" applyAlignment="1">
      <alignment horizontal="center"/>
    </xf>
    <xf numFmtId="0" fontId="33" fillId="22" borderId="12" xfId="0" applyFont="1" applyFill="1" applyBorder="1" applyAlignment="1">
      <alignment horizontal="center"/>
    </xf>
    <xf numFmtId="0" fontId="33" fillId="22" borderId="17" xfId="0" applyFont="1" applyFill="1" applyBorder="1" applyAlignment="1">
      <alignment horizontal="center"/>
    </xf>
    <xf numFmtId="3" fontId="34" fillId="22" borderId="12" xfId="0" applyNumberFormat="1" applyFont="1" applyFill="1" applyBorder="1" applyAlignment="1">
      <alignment horizontal="center"/>
    </xf>
    <xf numFmtId="0" fontId="34" fillId="22" borderId="12" xfId="0" applyFont="1" applyFill="1" applyBorder="1" applyAlignment="1">
      <alignment horizontal="center"/>
    </xf>
    <xf numFmtId="3" fontId="34" fillId="22" borderId="17" xfId="0" applyNumberFormat="1" applyFont="1" applyFill="1" applyBorder="1" applyAlignment="1">
      <alignment horizontal="center"/>
    </xf>
    <xf numFmtId="0" fontId="34" fillId="22" borderId="17" xfId="0" applyFont="1" applyFill="1" applyBorder="1" applyAlignment="1">
      <alignment horizontal="center"/>
    </xf>
    <xf numFmtId="0" fontId="33" fillId="22" borderId="19" xfId="0" applyFont="1" applyFill="1" applyBorder="1" applyAlignment="1">
      <alignment horizontal="center"/>
    </xf>
    <xf numFmtId="0" fontId="33" fillId="22" borderId="20" xfId="0" applyFont="1" applyFill="1" applyBorder="1" applyAlignment="1">
      <alignment horizontal="center"/>
    </xf>
    <xf numFmtId="0" fontId="33" fillId="22" borderId="13" xfId="0" applyFont="1" applyFill="1" applyBorder="1" applyAlignment="1">
      <alignment horizontal="center"/>
    </xf>
    <xf numFmtId="0" fontId="33" fillId="22" borderId="16" xfId="0" applyFont="1" applyFill="1" applyBorder="1" applyAlignment="1">
      <alignment horizontal="center"/>
    </xf>
    <xf numFmtId="0" fontId="35" fillId="0" borderId="0" xfId="0" applyFont="1"/>
    <xf numFmtId="0" fontId="35" fillId="0" borderId="0" xfId="0" applyFont="1" applyFill="1"/>
    <xf numFmtId="0" fontId="35" fillId="0" borderId="0" xfId="0" applyFont="1" applyAlignment="1">
      <alignment horizontal="center"/>
    </xf>
    <xf numFmtId="0" fontId="35" fillId="0" borderId="0" xfId="0" applyFont="1" applyAlignment="1">
      <alignment horizontal="right"/>
    </xf>
    <xf numFmtId="3" fontId="36" fillId="0" borderId="21" xfId="0" applyNumberFormat="1" applyFont="1" applyBorder="1" applyAlignment="1">
      <alignment horizontal="right"/>
    </xf>
    <xf numFmtId="3" fontId="36" fillId="0" borderId="21" xfId="0" applyNumberFormat="1" applyFont="1" applyBorder="1"/>
    <xf numFmtId="0" fontId="36" fillId="0" borderId="22" xfId="0" applyFont="1" applyBorder="1"/>
    <xf numFmtId="0" fontId="35" fillId="0" borderId="23" xfId="0" applyFont="1" applyBorder="1" applyAlignment="1">
      <alignment horizontal="left"/>
    </xf>
    <xf numFmtId="0" fontId="36" fillId="0" borderId="23" xfId="0" applyFont="1" applyBorder="1" applyAlignment="1">
      <alignment horizontal="left"/>
    </xf>
    <xf numFmtId="3" fontId="36" fillId="11" borderId="21" xfId="0" applyNumberFormat="1" applyFont="1" applyFill="1" applyBorder="1" applyAlignment="1">
      <alignment horizontal="right"/>
    </xf>
    <xf numFmtId="3" fontId="36" fillId="11" borderId="21" xfId="0" applyNumberFormat="1" applyFont="1" applyFill="1" applyBorder="1"/>
    <xf numFmtId="165" fontId="37" fillId="0" borderId="24" xfId="0" applyNumberFormat="1" applyFont="1" applyBorder="1" applyAlignment="1">
      <alignment horizontal="center" vertical="center" wrapText="1"/>
    </xf>
    <xf numFmtId="3" fontId="36" fillId="11" borderId="22" xfId="0" applyNumberFormat="1" applyFont="1" applyFill="1" applyBorder="1"/>
    <xf numFmtId="3" fontId="36" fillId="0" borderId="21" xfId="0" applyNumberFormat="1" applyFont="1" applyBorder="1" applyAlignment="1"/>
    <xf numFmtId="0" fontId="35" fillId="0" borderId="25" xfId="0" applyFont="1" applyBorder="1" applyAlignment="1">
      <alignment horizontal="center"/>
    </xf>
    <xf numFmtId="3" fontId="35" fillId="11" borderId="21" xfId="0" applyNumberFormat="1" applyFont="1" applyFill="1" applyBorder="1"/>
    <xf numFmtId="3" fontId="36" fillId="0" borderId="26" xfId="0" applyNumberFormat="1" applyFont="1" applyBorder="1" applyAlignment="1">
      <alignment horizontal="right"/>
    </xf>
    <xf numFmtId="3" fontId="36" fillId="0" borderId="22" xfId="0" applyNumberFormat="1" applyFont="1" applyBorder="1"/>
    <xf numFmtId="3" fontId="38" fillId="0" borderId="22" xfId="0" applyNumberFormat="1" applyFont="1" applyBorder="1"/>
    <xf numFmtId="3" fontId="35" fillId="0" borderId="22" xfId="0" applyNumberFormat="1" applyFont="1" applyBorder="1" applyAlignment="1">
      <alignment horizontal="right"/>
    </xf>
    <xf numFmtId="3" fontId="36" fillId="0" borderId="22" xfId="0" applyNumberFormat="1" applyFont="1" applyFill="1" applyBorder="1"/>
    <xf numFmtId="0" fontId="36" fillId="21" borderId="27" xfId="0" applyFont="1" applyFill="1" applyBorder="1" applyAlignment="1">
      <alignment horizontal="left" wrapText="1"/>
    </xf>
    <xf numFmtId="3" fontId="36" fillId="0" borderId="22" xfId="0" applyNumberFormat="1" applyFont="1" applyBorder="1" applyAlignment="1">
      <alignment horizontal="right"/>
    </xf>
    <xf numFmtId="3" fontId="35" fillId="0" borderId="22" xfId="0" applyNumberFormat="1" applyFont="1" applyBorder="1"/>
    <xf numFmtId="0" fontId="36" fillId="21" borderId="27" xfId="0" applyFont="1" applyFill="1" applyBorder="1" applyAlignment="1">
      <alignment horizontal="left"/>
    </xf>
    <xf numFmtId="3" fontId="35" fillId="0" borderId="0" xfId="0" applyNumberFormat="1" applyFont="1" applyBorder="1"/>
    <xf numFmtId="0" fontId="36" fillId="0" borderId="23" xfId="0" applyFont="1" applyBorder="1" applyAlignment="1">
      <alignment horizontal="left" wrapText="1"/>
    </xf>
    <xf numFmtId="3" fontId="35" fillId="0" borderId="28" xfId="0" applyNumberFormat="1" applyFont="1" applyBorder="1" applyAlignment="1">
      <alignment horizontal="right"/>
    </xf>
    <xf numFmtId="0" fontId="36" fillId="0" borderId="25" xfId="0" applyFont="1" applyBorder="1" applyAlignment="1">
      <alignment horizontal="left" wrapText="1"/>
    </xf>
    <xf numFmtId="3" fontId="35" fillId="0" borderId="29" xfId="0" applyNumberFormat="1" applyFont="1" applyBorder="1" applyAlignment="1">
      <alignment horizontal="right"/>
    </xf>
    <xf numFmtId="3" fontId="35" fillId="0" borderId="21" xfId="0" applyNumberFormat="1" applyFont="1" applyBorder="1"/>
    <xf numFmtId="0" fontId="35" fillId="0" borderId="21" xfId="0" applyFont="1" applyBorder="1" applyAlignment="1">
      <alignment horizontal="left"/>
    </xf>
    <xf numFmtId="3" fontId="35" fillId="0" borderId="21" xfId="0" applyNumberFormat="1" applyFont="1" applyBorder="1" applyAlignment="1">
      <alignment horizontal="right"/>
    </xf>
    <xf numFmtId="0" fontId="36" fillId="0" borderId="21" xfId="0" applyFont="1" applyBorder="1" applyAlignment="1">
      <alignment horizontal="left"/>
    </xf>
    <xf numFmtId="37" fontId="35" fillId="0" borderId="21" xfId="0" applyNumberFormat="1" applyFont="1" applyBorder="1" applyAlignment="1">
      <alignment horizontal="right"/>
    </xf>
    <xf numFmtId="37" fontId="36" fillId="0" borderId="21" xfId="0" applyNumberFormat="1" applyFont="1" applyBorder="1" applyAlignment="1">
      <alignment horizontal="right"/>
    </xf>
    <xf numFmtId="0" fontId="35" fillId="18" borderId="30" xfId="0" applyFont="1" applyFill="1" applyBorder="1" applyAlignment="1">
      <alignment horizontal="center"/>
    </xf>
    <xf numFmtId="0" fontId="35" fillId="18" borderId="30" xfId="0" applyFont="1" applyFill="1" applyBorder="1" applyAlignment="1">
      <alignment horizontal="right"/>
    </xf>
    <xf numFmtId="0" fontId="36" fillId="0" borderId="21" xfId="0" applyFont="1" applyBorder="1"/>
    <xf numFmtId="3" fontId="36" fillId="0" borderId="21" xfId="0" applyNumberFormat="1" applyFont="1" applyBorder="1" applyAlignment="1">
      <alignment wrapText="1"/>
    </xf>
    <xf numFmtId="0" fontId="36" fillId="0" borderId="21" xfId="0" quotePrefix="1" applyFont="1" applyBorder="1" applyAlignment="1">
      <alignment horizontal="left"/>
    </xf>
    <xf numFmtId="0" fontId="36" fillId="0" borderId="21" xfId="0" applyFont="1" applyFill="1" applyBorder="1" applyAlignment="1">
      <alignment horizontal="left"/>
    </xf>
    <xf numFmtId="3" fontId="36" fillId="0" borderId="0" xfId="0" applyNumberFormat="1" applyFont="1"/>
    <xf numFmtId="0" fontId="35" fillId="18" borderId="30" xfId="0" applyFont="1" applyFill="1" applyBorder="1" applyAlignment="1">
      <alignment horizontal="center"/>
    </xf>
    <xf numFmtId="3" fontId="36" fillId="0" borderId="29" xfId="0" applyNumberFormat="1" applyFont="1" applyFill="1" applyBorder="1" applyAlignment="1">
      <alignment horizontal="left" wrapText="1"/>
    </xf>
    <xf numFmtId="3" fontId="36" fillId="0" borderId="24" xfId="0" applyNumberFormat="1" applyFont="1" applyBorder="1" applyAlignment="1">
      <alignment wrapText="1"/>
    </xf>
    <xf numFmtId="0" fontId="36" fillId="0" borderId="29" xfId="0" applyFont="1" applyBorder="1"/>
    <xf numFmtId="3" fontId="35" fillId="0" borderId="9" xfId="0" applyNumberFormat="1" applyFont="1" applyFill="1" applyBorder="1" applyAlignment="1">
      <alignment horizontal="left" wrapText="1"/>
    </xf>
    <xf numFmtId="3" fontId="36" fillId="0" borderId="9" xfId="0" applyNumberFormat="1" applyFont="1" applyFill="1" applyBorder="1" applyAlignment="1">
      <alignment horizontal="right"/>
    </xf>
    <xf numFmtId="0" fontId="35" fillId="0" borderId="31" xfId="0" applyFont="1" applyFill="1" applyBorder="1"/>
    <xf numFmtId="0" fontId="36" fillId="18" borderId="32" xfId="0" applyFont="1" applyFill="1" applyBorder="1"/>
    <xf numFmtId="3" fontId="36" fillId="18" borderId="32" xfId="0" applyNumberFormat="1" applyFont="1" applyFill="1" applyBorder="1" applyAlignment="1">
      <alignment horizontal="center"/>
    </xf>
    <xf numFmtId="3" fontId="36" fillId="0" borderId="33" xfId="0" applyNumberFormat="1" applyFont="1" applyBorder="1"/>
    <xf numFmtId="3" fontId="35" fillId="0" borderId="33" xfId="0" applyNumberFormat="1" applyFont="1" applyBorder="1" applyAlignment="1">
      <alignment horizontal="center"/>
    </xf>
    <xf numFmtId="0" fontId="35" fillId="0" borderId="33" xfId="0" applyFont="1" applyBorder="1"/>
    <xf numFmtId="3" fontId="36" fillId="0" borderId="24" xfId="0" applyNumberFormat="1" applyFont="1" applyBorder="1"/>
    <xf numFmtId="0" fontId="36" fillId="0" borderId="24" xfId="0" applyFont="1" applyBorder="1"/>
    <xf numFmtId="3" fontId="39" fillId="0" borderId="24" xfId="0" applyNumberFormat="1" applyFont="1" applyBorder="1"/>
    <xf numFmtId="0" fontId="35" fillId="0" borderId="9" xfId="0" applyFont="1" applyBorder="1" applyAlignment="1">
      <alignment horizontal="center"/>
    </xf>
    <xf numFmtId="0" fontId="35" fillId="0" borderId="9" xfId="0" applyFont="1" applyBorder="1"/>
    <xf numFmtId="0" fontId="35" fillId="0" borderId="0" xfId="0" applyFont="1" applyBorder="1" applyAlignment="1">
      <alignment horizontal="left"/>
    </xf>
    <xf numFmtId="0" fontId="35" fillId="0" borderId="0" xfId="0" applyFont="1" applyBorder="1" applyAlignment="1">
      <alignment horizontal="right"/>
    </xf>
    <xf numFmtId="0" fontId="35" fillId="0" borderId="0" xfId="0" applyFont="1" applyBorder="1" applyAlignment="1">
      <alignment horizontal="center"/>
    </xf>
    <xf numFmtId="0" fontId="35" fillId="0" borderId="0" xfId="0" applyFont="1" applyBorder="1"/>
    <xf numFmtId="0" fontId="35" fillId="0" borderId="0" xfId="0" applyFont="1" applyFill="1" applyBorder="1" applyAlignment="1">
      <alignment horizontal="center"/>
    </xf>
    <xf numFmtId="0" fontId="36" fillId="0" borderId="34" xfId="0" applyFont="1" applyBorder="1"/>
    <xf numFmtId="3" fontId="36" fillId="0" borderId="23" xfId="0" applyNumberFormat="1" applyFont="1" applyBorder="1"/>
    <xf numFmtId="3" fontId="36" fillId="0" borderId="23" xfId="0" applyNumberFormat="1" applyFont="1" applyBorder="1" applyAlignment="1">
      <alignment horizontal="left"/>
    </xf>
    <xf numFmtId="3" fontId="36" fillId="0" borderId="21" xfId="0" applyNumberFormat="1" applyFont="1" applyFill="1" applyBorder="1" applyAlignment="1">
      <alignment horizontal="right"/>
    </xf>
    <xf numFmtId="3" fontId="36" fillId="0" borderId="23" xfId="0" applyNumberFormat="1" applyFont="1" applyFill="1" applyBorder="1"/>
    <xf numFmtId="0" fontId="39" fillId="0" borderId="35" xfId="0" applyFont="1" applyBorder="1"/>
    <xf numFmtId="3" fontId="36" fillId="0" borderId="36" xfId="0" applyNumberFormat="1" applyFont="1" applyBorder="1" applyAlignment="1">
      <alignment horizontal="right"/>
    </xf>
    <xf numFmtId="3" fontId="35" fillId="18" borderId="30" xfId="0" applyNumberFormat="1" applyFont="1" applyFill="1" applyBorder="1" applyAlignment="1">
      <alignment horizontal="center"/>
    </xf>
    <xf numFmtId="0" fontId="36" fillId="0" borderId="22" xfId="0" applyFont="1" applyBorder="1" applyAlignment="1">
      <alignment horizontal="right"/>
    </xf>
    <xf numFmtId="0" fontId="36" fillId="0" borderId="0" xfId="0" applyFont="1" applyBorder="1"/>
    <xf numFmtId="0" fontId="36" fillId="0" borderId="23" xfId="0" applyFont="1" applyBorder="1"/>
    <xf numFmtId="3" fontId="36" fillId="0" borderId="22" xfId="0" applyNumberFormat="1" applyFont="1" applyFill="1" applyBorder="1" applyAlignment="1">
      <alignment horizontal="right"/>
    </xf>
    <xf numFmtId="3" fontId="36" fillId="0" borderId="0" xfId="0" applyNumberFormat="1" applyFont="1" applyBorder="1"/>
    <xf numFmtId="3" fontId="36" fillId="0" borderId="23" xfId="0" applyNumberFormat="1" applyFont="1" applyBorder="1" applyAlignment="1">
      <alignment horizontal="left" wrapText="1"/>
    </xf>
    <xf numFmtId="0" fontId="35" fillId="0" borderId="23" xfId="0" applyFont="1" applyBorder="1"/>
    <xf numFmtId="0" fontId="40" fillId="0" borderId="23" xfId="0" applyFont="1" applyFill="1" applyBorder="1" applyAlignment="1">
      <alignment horizontal="center" vertical="center"/>
    </xf>
    <xf numFmtId="0" fontId="36" fillId="0" borderId="23" xfId="0" quotePrefix="1" applyFont="1" applyBorder="1"/>
    <xf numFmtId="0" fontId="36" fillId="0" borderId="23" xfId="0" applyFont="1" applyFill="1" applyBorder="1" applyAlignment="1">
      <alignment vertical="center"/>
    </xf>
    <xf numFmtId="0" fontId="36" fillId="0" borderId="23" xfId="0" applyFont="1" applyFill="1" applyBorder="1" applyAlignment="1">
      <alignment horizontal="left" vertical="center"/>
    </xf>
    <xf numFmtId="3" fontId="35" fillId="0" borderId="37" xfId="0" applyNumberFormat="1" applyFont="1" applyBorder="1" applyAlignment="1">
      <alignment horizontal="left"/>
    </xf>
    <xf numFmtId="0" fontId="36" fillId="0" borderId="38" xfId="0" applyFont="1" applyBorder="1" applyAlignment="1">
      <alignment horizontal="right"/>
    </xf>
    <xf numFmtId="0" fontId="35" fillId="0" borderId="30" xfId="0" applyFont="1" applyFill="1" applyBorder="1"/>
    <xf numFmtId="0" fontId="35" fillId="0" borderId="30" xfId="0" applyFont="1" applyFill="1" applyBorder="1" applyAlignment="1">
      <alignment vertical="center"/>
    </xf>
    <xf numFmtId="0" fontId="35" fillId="0" borderId="30" xfId="0" applyFont="1" applyBorder="1"/>
    <xf numFmtId="0" fontId="36" fillId="0" borderId="0" xfId="0" applyFont="1" applyBorder="1" applyAlignment="1">
      <alignment horizontal="right"/>
    </xf>
    <xf numFmtId="0" fontId="35" fillId="18" borderId="37" xfId="0" applyFont="1" applyFill="1" applyBorder="1" applyAlignment="1">
      <alignment horizontal="center"/>
    </xf>
    <xf numFmtId="3" fontId="35" fillId="18" borderId="37" xfId="0" applyNumberFormat="1" applyFont="1" applyFill="1" applyBorder="1" applyAlignment="1">
      <alignment horizontal="center"/>
    </xf>
    <xf numFmtId="3" fontId="35" fillId="18" borderId="9" xfId="0" applyNumberFormat="1" applyFont="1" applyFill="1" applyBorder="1" applyAlignment="1">
      <alignment horizontal="center"/>
    </xf>
    <xf numFmtId="0" fontId="35" fillId="0" borderId="23" xfId="0" applyFont="1" applyFill="1" applyBorder="1" applyAlignment="1">
      <alignment horizontal="center"/>
    </xf>
    <xf numFmtId="3" fontId="35" fillId="0" borderId="39" xfId="0" applyNumberFormat="1" applyFont="1" applyFill="1" applyBorder="1" applyAlignment="1">
      <alignment horizontal="center"/>
    </xf>
    <xf numFmtId="3" fontId="35" fillId="0" borderId="24" xfId="0" applyNumberFormat="1" applyFont="1" applyFill="1" applyBorder="1" applyAlignment="1">
      <alignment horizontal="center"/>
    </xf>
    <xf numFmtId="3" fontId="35" fillId="0" borderId="40" xfId="0" applyNumberFormat="1" applyFont="1" applyFill="1" applyBorder="1" applyAlignment="1">
      <alignment horizontal="center"/>
    </xf>
    <xf numFmtId="3" fontId="36" fillId="0" borderId="41" xfId="0" applyNumberFormat="1" applyFont="1" applyBorder="1" applyAlignment="1">
      <alignment horizontal="right"/>
    </xf>
    <xf numFmtId="3" fontId="36" fillId="0" borderId="42" xfId="0" applyNumberFormat="1" applyFont="1" applyBorder="1"/>
    <xf numFmtId="3" fontId="36" fillId="0" borderId="32" xfId="0" applyNumberFormat="1" applyFont="1" applyBorder="1"/>
    <xf numFmtId="0" fontId="35" fillId="0" borderId="38" xfId="0" applyFont="1" applyBorder="1"/>
    <xf numFmtId="3" fontId="35" fillId="0" borderId="0" xfId="0" applyNumberFormat="1" applyFont="1" applyFill="1" applyBorder="1" applyAlignment="1">
      <alignment horizontal="center"/>
    </xf>
    <xf numFmtId="3" fontId="35" fillId="0" borderId="0" xfId="0" applyNumberFormat="1" applyFont="1" applyBorder="1" applyAlignment="1">
      <alignment horizontal="left"/>
    </xf>
    <xf numFmtId="3" fontId="36" fillId="0" borderId="0" xfId="0" applyNumberFormat="1" applyFont="1" applyBorder="1" applyAlignment="1">
      <alignment horizontal="right"/>
    </xf>
    <xf numFmtId="0" fontId="36" fillId="0" borderId="35" xfId="0" applyFont="1" applyBorder="1"/>
    <xf numFmtId="3" fontId="36" fillId="11" borderId="23" xfId="0" applyNumberFormat="1" applyFont="1" applyFill="1" applyBorder="1" applyAlignment="1">
      <alignment horizontal="left"/>
    </xf>
    <xf numFmtId="0" fontId="35" fillId="0" borderId="41" xfId="0" applyFont="1" applyBorder="1"/>
    <xf numFmtId="3" fontId="35" fillId="0" borderId="37" xfId="0" applyNumberFormat="1" applyFont="1" applyBorder="1"/>
    <xf numFmtId="3" fontId="35" fillId="18" borderId="43" xfId="0" applyNumberFormat="1" applyFont="1" applyFill="1" applyBorder="1" applyAlignment="1">
      <alignment horizontal="center"/>
    </xf>
    <xf numFmtId="3" fontId="36" fillId="0" borderId="25" xfId="0" applyNumberFormat="1" applyFont="1" applyBorder="1" applyAlignment="1">
      <alignment horizontal="left"/>
    </xf>
    <xf numFmtId="0" fontId="36" fillId="0" borderId="44" xfId="0" applyFont="1" applyBorder="1" applyAlignment="1">
      <alignment horizontal="right"/>
    </xf>
    <xf numFmtId="3" fontId="36" fillId="0" borderId="25" xfId="0" applyNumberFormat="1" applyFont="1" applyBorder="1"/>
    <xf numFmtId="3" fontId="36" fillId="0" borderId="35" xfId="0" applyNumberFormat="1" applyFont="1" applyBorder="1" applyAlignment="1">
      <alignment horizontal="left"/>
    </xf>
    <xf numFmtId="0" fontId="36" fillId="0" borderId="43" xfId="0" applyFont="1" applyBorder="1" applyAlignment="1">
      <alignment horizontal="right"/>
    </xf>
    <xf numFmtId="3" fontId="36" fillId="0" borderId="36" xfId="0" applyNumberFormat="1" applyFont="1" applyBorder="1"/>
    <xf numFmtId="0" fontId="36" fillId="0" borderId="28" xfId="0" applyFont="1" applyBorder="1"/>
    <xf numFmtId="0" fontId="36" fillId="0" borderId="25" xfId="0" applyFont="1" applyBorder="1"/>
    <xf numFmtId="3" fontId="35" fillId="0" borderId="45" xfId="0" applyNumberFormat="1" applyFont="1" applyBorder="1" applyAlignment="1">
      <alignment horizontal="left"/>
    </xf>
    <xf numFmtId="0" fontId="36" fillId="0" borderId="46" xfId="0" applyFont="1" applyBorder="1" applyAlignment="1">
      <alignment horizontal="right"/>
    </xf>
    <xf numFmtId="0" fontId="36" fillId="0" borderId="47" xfId="0" applyFont="1" applyBorder="1"/>
    <xf numFmtId="0" fontId="36" fillId="0" borderId="48" xfId="0" applyFont="1" applyBorder="1"/>
    <xf numFmtId="0" fontId="35" fillId="0" borderId="47" xfId="0" applyFont="1" applyBorder="1"/>
    <xf numFmtId="0" fontId="36" fillId="0" borderId="0" xfId="0" applyFont="1"/>
    <xf numFmtId="3" fontId="36" fillId="0" borderId="0" xfId="0" applyNumberFormat="1" applyFont="1" applyAlignment="1">
      <alignment horizontal="right"/>
    </xf>
    <xf numFmtId="0" fontId="35" fillId="0" borderId="30" xfId="0" applyFont="1" applyBorder="1" applyAlignment="1">
      <alignment horizontal="center"/>
    </xf>
    <xf numFmtId="0" fontId="35" fillId="18" borderId="30" xfId="0" applyFont="1" applyFill="1" applyBorder="1" applyAlignment="1">
      <alignment horizontal="left"/>
    </xf>
    <xf numFmtId="3" fontId="36" fillId="18" borderId="30" xfId="0" applyNumberFormat="1" applyFont="1" applyFill="1" applyBorder="1" applyAlignment="1">
      <alignment horizontal="right"/>
    </xf>
    <xf numFmtId="3" fontId="36" fillId="0" borderId="21" xfId="0" applyNumberFormat="1" applyFont="1" applyFill="1" applyBorder="1"/>
    <xf numFmtId="0" fontId="36" fillId="0" borderId="21" xfId="0" applyFont="1" applyFill="1" applyBorder="1"/>
    <xf numFmtId="0" fontId="36" fillId="0" borderId="23" xfId="0" applyFont="1" applyBorder="1" applyAlignment="1">
      <alignment horizontal="right"/>
    </xf>
    <xf numFmtId="0" fontId="36" fillId="0" borderId="21" xfId="0" applyFont="1" applyFill="1" applyBorder="1" applyAlignment="1">
      <alignment horizontal="left" vertical="center"/>
    </xf>
    <xf numFmtId="0" fontId="36" fillId="0" borderId="21" xfId="0" applyFont="1" applyFill="1" applyBorder="1" applyAlignment="1">
      <alignment vertical="center"/>
    </xf>
    <xf numFmtId="0" fontId="40" fillId="0" borderId="21" xfId="0" applyFont="1" applyFill="1" applyBorder="1" applyAlignment="1">
      <alignment horizontal="center" vertical="center"/>
    </xf>
    <xf numFmtId="3" fontId="40" fillId="0" borderId="23" xfId="0" applyNumberFormat="1" applyFont="1" applyBorder="1" applyAlignment="1">
      <alignment horizontal="left"/>
    </xf>
    <xf numFmtId="3" fontId="40" fillId="0" borderId="23" xfId="0" applyNumberFormat="1" applyFont="1" applyBorder="1"/>
    <xf numFmtId="3" fontId="35" fillId="0" borderId="25" xfId="0" applyNumberFormat="1" applyFont="1" applyBorder="1" applyAlignment="1">
      <alignment horizontal="left"/>
    </xf>
    <xf numFmtId="0" fontId="36" fillId="0" borderId="26" xfId="0" applyFont="1" applyBorder="1" applyAlignment="1">
      <alignment horizontal="right"/>
    </xf>
    <xf numFmtId="3" fontId="35" fillId="0" borderId="44" xfId="0" applyNumberFormat="1" applyFont="1" applyBorder="1"/>
    <xf numFmtId="3" fontId="35" fillId="0" borderId="25" xfId="0" applyNumberFormat="1" applyFont="1" applyBorder="1"/>
    <xf numFmtId="0" fontId="35" fillId="0" borderId="29" xfId="0" applyFont="1" applyBorder="1"/>
    <xf numFmtId="3" fontId="40" fillId="0" borderId="21" xfId="0" applyNumberFormat="1" applyFont="1" applyBorder="1" applyAlignment="1">
      <alignment horizontal="center"/>
    </xf>
    <xf numFmtId="3" fontId="35" fillId="11" borderId="22" xfId="0" applyNumberFormat="1" applyFont="1" applyFill="1" applyBorder="1"/>
    <xf numFmtId="3" fontId="40" fillId="11" borderId="21" xfId="0" applyNumberFormat="1" applyFont="1" applyFill="1" applyBorder="1"/>
    <xf numFmtId="3" fontId="36" fillId="0" borderId="21" xfId="0" applyNumberFormat="1" applyFont="1" applyFill="1" applyBorder="1" applyAlignment="1">
      <alignment vertical="center"/>
    </xf>
    <xf numFmtId="0" fontId="36" fillId="0" borderId="36" xfId="0" applyFont="1" applyBorder="1"/>
    <xf numFmtId="0" fontId="36" fillId="0" borderId="49" xfId="0" applyFont="1" applyBorder="1"/>
    <xf numFmtId="3" fontId="36" fillId="0" borderId="21" xfId="0" applyNumberFormat="1" applyFont="1" applyBorder="1" applyAlignment="1">
      <alignment horizontal="left"/>
    </xf>
    <xf numFmtId="0" fontId="36" fillId="0" borderId="21" xfId="0" applyFont="1" applyBorder="1" applyAlignment="1">
      <alignment horizontal="right"/>
    </xf>
    <xf numFmtId="3" fontId="35" fillId="0" borderId="37" xfId="0" applyNumberFormat="1" applyFont="1" applyBorder="1" applyAlignment="1">
      <alignment vertical="center" wrapText="1"/>
    </xf>
    <xf numFmtId="3" fontId="35" fillId="0" borderId="38" xfId="0" applyNumberFormat="1" applyFont="1" applyBorder="1" applyAlignment="1">
      <alignment horizontal="right" vertical="center" wrapText="1"/>
    </xf>
    <xf numFmtId="3" fontId="35" fillId="0" borderId="30" xfId="0" applyNumberFormat="1" applyFont="1" applyBorder="1" applyAlignment="1">
      <alignment vertical="center" wrapText="1"/>
    </xf>
    <xf numFmtId="3" fontId="36" fillId="0" borderId="30" xfId="0" applyNumberFormat="1" applyFont="1" applyFill="1" applyBorder="1"/>
    <xf numFmtId="3" fontId="35" fillId="18" borderId="38" xfId="0" applyNumberFormat="1" applyFont="1" applyFill="1" applyBorder="1" applyAlignment="1">
      <alignment horizontal="center"/>
    </xf>
    <xf numFmtId="3" fontId="36" fillId="18" borderId="30" xfId="0" applyNumberFormat="1" applyFont="1" applyFill="1" applyBorder="1"/>
    <xf numFmtId="3" fontId="36" fillId="0" borderId="0" xfId="0" applyNumberFormat="1" applyFont="1" applyFill="1" applyBorder="1"/>
    <xf numFmtId="3" fontId="36" fillId="0" borderId="23" xfId="0" applyNumberFormat="1" applyFont="1" applyBorder="1" applyAlignment="1">
      <alignment wrapText="1"/>
    </xf>
    <xf numFmtId="3" fontId="36" fillId="0" borderId="30" xfId="0" applyNumberFormat="1" applyFont="1" applyBorder="1"/>
    <xf numFmtId="3" fontId="35" fillId="18" borderId="37" xfId="0" applyNumberFormat="1" applyFont="1" applyFill="1" applyBorder="1" applyAlignment="1">
      <alignment horizontal="center"/>
    </xf>
    <xf numFmtId="3" fontId="35" fillId="18" borderId="41" xfId="0" applyNumberFormat="1" applyFont="1" applyFill="1" applyBorder="1" applyAlignment="1">
      <alignment horizontal="center"/>
    </xf>
    <xf numFmtId="3" fontId="36" fillId="0" borderId="0" xfId="0" applyNumberFormat="1" applyFont="1" applyBorder="1" applyAlignment="1">
      <alignment horizontal="left"/>
    </xf>
    <xf numFmtId="3" fontId="35" fillId="19" borderId="21" xfId="0" applyNumberFormat="1" applyFont="1" applyFill="1" applyBorder="1" applyAlignment="1">
      <alignment horizontal="right"/>
    </xf>
    <xf numFmtId="3" fontId="35" fillId="18" borderId="43" xfId="0" applyNumberFormat="1" applyFont="1" applyFill="1" applyBorder="1" applyAlignment="1">
      <alignment horizontal="right"/>
    </xf>
    <xf numFmtId="0" fontId="36" fillId="0" borderId="21" xfId="0" applyFont="1" applyBorder="1" applyAlignment="1">
      <alignment wrapText="1"/>
    </xf>
    <xf numFmtId="3" fontId="36" fillId="0" borderId="38" xfId="0" applyNumberFormat="1" applyFont="1" applyBorder="1" applyAlignment="1">
      <alignment horizontal="right"/>
    </xf>
    <xf numFmtId="3" fontId="35" fillId="0" borderId="30" xfId="0" applyNumberFormat="1" applyFont="1" applyBorder="1"/>
    <xf numFmtId="0" fontId="41" fillId="0" borderId="25" xfId="0" applyFont="1" applyBorder="1" applyAlignment="1">
      <alignment horizontal="left"/>
    </xf>
    <xf numFmtId="3" fontId="35" fillId="18" borderId="50" xfId="0" applyNumberFormat="1" applyFont="1" applyFill="1" applyBorder="1" applyAlignment="1">
      <alignment horizontal="center"/>
    </xf>
    <xf numFmtId="3" fontId="36" fillId="0" borderId="27" xfId="0" applyNumberFormat="1" applyFont="1" applyBorder="1" applyAlignment="1">
      <alignment horizontal="left"/>
    </xf>
    <xf numFmtId="0" fontId="36" fillId="0" borderId="27" xfId="0" applyFont="1" applyBorder="1" applyAlignment="1">
      <alignment horizontal="left"/>
    </xf>
    <xf numFmtId="3" fontId="36" fillId="0" borderId="51" xfId="0" applyNumberFormat="1" applyFont="1" applyBorder="1"/>
    <xf numFmtId="0" fontId="36" fillId="0" borderId="9" xfId="0" applyFont="1" applyBorder="1"/>
    <xf numFmtId="3" fontId="35" fillId="18" borderId="52" xfId="0" applyNumberFormat="1" applyFont="1" applyFill="1" applyBorder="1" applyAlignment="1">
      <alignment horizontal="right"/>
    </xf>
    <xf numFmtId="3" fontId="35" fillId="18" borderId="53" xfId="0" applyNumberFormat="1" applyFont="1" applyFill="1" applyBorder="1" applyAlignment="1">
      <alignment horizontal="center"/>
    </xf>
    <xf numFmtId="0" fontId="36" fillId="0" borderId="54" xfId="0" applyFont="1" applyBorder="1"/>
    <xf numFmtId="3" fontId="35" fillId="18" borderId="55" xfId="0" applyNumberFormat="1" applyFont="1" applyFill="1" applyBorder="1" applyAlignment="1">
      <alignment horizontal="center"/>
    </xf>
    <xf numFmtId="0" fontId="36" fillId="0" borderId="40" xfId="0" applyFont="1" applyBorder="1"/>
    <xf numFmtId="3" fontId="36" fillId="0" borderId="40" xfId="0" applyNumberFormat="1" applyFont="1" applyBorder="1"/>
    <xf numFmtId="3" fontId="35" fillId="0" borderId="56" xfId="0" applyNumberFormat="1" applyFont="1" applyBorder="1" applyAlignment="1">
      <alignment horizontal="left"/>
    </xf>
    <xf numFmtId="0" fontId="36" fillId="0" borderId="57" xfId="0" applyFont="1" applyBorder="1" applyAlignment="1">
      <alignment horizontal="right"/>
    </xf>
    <xf numFmtId="0" fontId="35" fillId="0" borderId="58" xfId="0" applyFont="1" applyBorder="1"/>
    <xf numFmtId="0" fontId="36" fillId="0" borderId="59" xfId="0" applyFont="1" applyBorder="1" applyAlignment="1">
      <alignment horizontal="right"/>
    </xf>
    <xf numFmtId="3" fontId="36" fillId="0" borderId="56" xfId="0" applyNumberFormat="1" applyFont="1" applyBorder="1"/>
    <xf numFmtId="0" fontId="36" fillId="0" borderId="60" xfId="0" applyFont="1" applyBorder="1"/>
    <xf numFmtId="3" fontId="36" fillId="0" borderId="60" xfId="0" applyNumberFormat="1" applyFont="1" applyBorder="1"/>
    <xf numFmtId="0" fontId="35" fillId="0" borderId="44" xfId="0" applyFont="1" applyBorder="1"/>
    <xf numFmtId="0" fontId="36" fillId="0" borderId="61" xfId="0" applyFont="1" applyBorder="1"/>
    <xf numFmtId="3" fontId="36" fillId="0" borderId="44" xfId="0" applyNumberFormat="1" applyFont="1" applyBorder="1" applyAlignment="1">
      <alignment horizontal="right"/>
    </xf>
    <xf numFmtId="3" fontId="35" fillId="18" borderId="33" xfId="0" applyNumberFormat="1" applyFont="1" applyFill="1" applyBorder="1" applyAlignment="1">
      <alignment horizontal="center"/>
    </xf>
    <xf numFmtId="0" fontId="36" fillId="0" borderId="33" xfId="0" applyFont="1" applyBorder="1"/>
    <xf numFmtId="0" fontId="36" fillId="0" borderId="62" xfId="0" applyFont="1" applyBorder="1" applyAlignment="1">
      <alignment horizontal="right"/>
    </xf>
    <xf numFmtId="0" fontId="35" fillId="0" borderId="62" xfId="0" applyFont="1" applyBorder="1"/>
    <xf numFmtId="3" fontId="36" fillId="0" borderId="21" xfId="0" quotePrefix="1" applyNumberFormat="1" applyFont="1" applyBorder="1"/>
    <xf numFmtId="3" fontId="36" fillId="0" borderId="63" xfId="0" applyNumberFormat="1" applyFont="1" applyBorder="1"/>
    <xf numFmtId="0" fontId="36" fillId="0" borderId="63" xfId="0" applyFont="1" applyBorder="1"/>
    <xf numFmtId="0" fontId="36" fillId="0" borderId="64" xfId="0" applyFont="1" applyBorder="1" applyAlignment="1">
      <alignment horizontal="left"/>
    </xf>
    <xf numFmtId="0" fontId="36" fillId="0" borderId="65" xfId="0" applyFont="1" applyBorder="1" applyAlignment="1">
      <alignment horizontal="right"/>
    </xf>
    <xf numFmtId="0" fontId="36" fillId="0" borderId="65" xfId="0" applyFont="1" applyBorder="1" applyAlignment="1">
      <alignment horizontal="left"/>
    </xf>
    <xf numFmtId="0" fontId="36" fillId="0" borderId="27" xfId="0" applyFont="1" applyBorder="1" applyAlignment="1">
      <alignment horizontal="right"/>
    </xf>
    <xf numFmtId="0" fontId="36" fillId="0" borderId="27" xfId="0" quotePrefix="1" applyFont="1" applyBorder="1" applyAlignment="1">
      <alignment horizontal="left"/>
    </xf>
    <xf numFmtId="3" fontId="36" fillId="0" borderId="66" xfId="0" applyNumberFormat="1" applyFont="1" applyBorder="1" applyAlignment="1">
      <alignment horizontal="right"/>
    </xf>
    <xf numFmtId="3" fontId="36" fillId="0" borderId="49" xfId="0" applyNumberFormat="1" applyFont="1" applyBorder="1" applyAlignment="1">
      <alignment horizontal="right"/>
    </xf>
    <xf numFmtId="3" fontId="36" fillId="0" borderId="67" xfId="0" applyNumberFormat="1" applyFont="1" applyBorder="1" applyAlignment="1">
      <alignment horizontal="right"/>
    </xf>
    <xf numFmtId="3" fontId="36" fillId="0" borderId="68" xfId="0" applyNumberFormat="1" applyFont="1" applyBorder="1" applyAlignment="1">
      <alignment horizontal="right"/>
    </xf>
    <xf numFmtId="0" fontId="35" fillId="0" borderId="56" xfId="0" applyFont="1" applyBorder="1" applyAlignment="1">
      <alignment horizontal="left"/>
    </xf>
    <xf numFmtId="0" fontId="35" fillId="0" borderId="57" xfId="0" applyFont="1" applyBorder="1" applyAlignment="1">
      <alignment horizontal="right"/>
    </xf>
    <xf numFmtId="3" fontId="35" fillId="18" borderId="36" xfId="0" applyNumberFormat="1" applyFont="1" applyFill="1" applyBorder="1" applyAlignment="1">
      <alignment horizontal="center"/>
    </xf>
    <xf numFmtId="3" fontId="36" fillId="0" borderId="29" xfId="0" applyNumberFormat="1" applyFont="1" applyBorder="1"/>
    <xf numFmtId="3" fontId="36" fillId="5" borderId="21" xfId="0" quotePrefix="1" applyNumberFormat="1" applyFont="1" applyFill="1" applyBorder="1"/>
    <xf numFmtId="0" fontId="35" fillId="5" borderId="21" xfId="0" applyFont="1" applyFill="1" applyBorder="1"/>
    <xf numFmtId="3" fontId="36" fillId="23" borderId="21" xfId="0" applyNumberFormat="1" applyFont="1" applyFill="1" applyBorder="1"/>
    <xf numFmtId="0" fontId="36" fillId="23" borderId="21" xfId="0" applyFont="1" applyFill="1" applyBorder="1"/>
    <xf numFmtId="3" fontId="36" fillId="24" borderId="21" xfId="0" quotePrefix="1" applyNumberFormat="1" applyFont="1" applyFill="1" applyBorder="1"/>
    <xf numFmtId="0" fontId="35" fillId="24" borderId="22" xfId="0" applyFont="1" applyFill="1" applyBorder="1"/>
    <xf numFmtId="3" fontId="36" fillId="0" borderId="22" xfId="0" quotePrefix="1" applyNumberFormat="1" applyFont="1" applyBorder="1"/>
    <xf numFmtId="0" fontId="36" fillId="25" borderId="30" xfId="0" applyFont="1" applyFill="1" applyBorder="1"/>
    <xf numFmtId="3" fontId="42" fillId="0" borderId="24" xfId="0" applyNumberFormat="1" applyFont="1" applyBorder="1" applyAlignment="1">
      <alignment vertical="center" wrapText="1"/>
    </xf>
    <xf numFmtId="0" fontId="35" fillId="25" borderId="56" xfId="0" applyFont="1" applyFill="1" applyBorder="1" applyAlignment="1">
      <alignment horizontal="center"/>
    </xf>
    <xf numFmtId="0" fontId="35" fillId="25" borderId="57" xfId="0" applyFont="1" applyFill="1" applyBorder="1"/>
    <xf numFmtId="0" fontId="30" fillId="25" borderId="9" xfId="0" applyFont="1" applyFill="1" applyBorder="1" applyAlignment="1">
      <alignment horizontal="center" wrapText="1"/>
    </xf>
    <xf numFmtId="0" fontId="31" fillId="0" borderId="24" xfId="0" applyFont="1" applyBorder="1" applyAlignment="1">
      <alignment horizontal="right" vertical="center" wrapText="1"/>
    </xf>
    <xf numFmtId="3" fontId="30" fillId="0" borderId="56" xfId="0" applyNumberFormat="1" applyFont="1" applyBorder="1" applyAlignment="1">
      <alignment horizontal="left" wrapText="1"/>
    </xf>
    <xf numFmtId="3" fontId="42" fillId="0" borderId="9" xfId="0" applyNumberFormat="1" applyFont="1" applyBorder="1" applyAlignment="1">
      <alignment wrapText="1"/>
    </xf>
    <xf numFmtId="3" fontId="30" fillId="0" borderId="9" xfId="0" applyNumberFormat="1" applyFont="1" applyBorder="1" applyAlignment="1">
      <alignment horizontal="right" wrapText="1"/>
    </xf>
    <xf numFmtId="3" fontId="35" fillId="25" borderId="29" xfId="0" applyNumberFormat="1" applyFont="1" applyFill="1" applyBorder="1" applyAlignment="1">
      <alignment horizontal="right" vertical="center"/>
    </xf>
    <xf numFmtId="3" fontId="31" fillId="0" borderId="27" xfId="0" applyNumberFormat="1" applyFont="1" applyBorder="1" applyAlignment="1">
      <alignment horizontal="left" vertical="center" wrapText="1"/>
    </xf>
    <xf numFmtId="3" fontId="36" fillId="25" borderId="37" xfId="0" applyNumberFormat="1" applyFont="1" applyFill="1" applyBorder="1"/>
    <xf numFmtId="3" fontId="31" fillId="25" borderId="69" xfId="0" applyNumberFormat="1" applyFont="1" applyFill="1" applyBorder="1"/>
    <xf numFmtId="3" fontId="43" fillId="0" borderId="70" xfId="0" applyNumberFormat="1" applyFont="1" applyBorder="1"/>
    <xf numFmtId="3" fontId="31" fillId="0" borderId="70" xfId="0" applyNumberFormat="1" applyFont="1" applyBorder="1" applyAlignment="1">
      <alignment wrapText="1"/>
    </xf>
    <xf numFmtId="3" fontId="31" fillId="0" borderId="70" xfId="0" applyNumberFormat="1" applyFont="1" applyBorder="1"/>
    <xf numFmtId="3" fontId="31" fillId="0" borderId="70" xfId="0" quotePrefix="1" applyNumberFormat="1" applyFont="1" applyBorder="1" applyAlignment="1">
      <alignment wrapText="1"/>
    </xf>
    <xf numFmtId="3" fontId="31" fillId="0" borderId="71" xfId="0" applyNumberFormat="1" applyFont="1" applyBorder="1"/>
    <xf numFmtId="166" fontId="35" fillId="11" borderId="29" xfId="0" applyNumberFormat="1" applyFont="1" applyFill="1" applyBorder="1" applyAlignment="1">
      <alignment horizontal="right"/>
    </xf>
    <xf numFmtId="0" fontId="35" fillId="26" borderId="37" xfId="0" applyFont="1" applyFill="1" applyBorder="1" applyAlignment="1">
      <alignment horizontal="center"/>
    </xf>
    <xf numFmtId="3" fontId="31" fillId="0" borderId="69" xfId="0" applyNumberFormat="1" applyFont="1" applyBorder="1"/>
    <xf numFmtId="3" fontId="35" fillId="0" borderId="56" xfId="0" applyNumberFormat="1" applyFont="1" applyFill="1" applyBorder="1"/>
    <xf numFmtId="3" fontId="31" fillId="0" borderId="55" xfId="0" applyNumberFormat="1" applyFont="1" applyBorder="1"/>
    <xf numFmtId="166" fontId="36" fillId="0" borderId="21" xfId="0" applyNumberFormat="1" applyFont="1" applyFill="1" applyBorder="1" applyAlignment="1">
      <alignment horizontal="right"/>
    </xf>
    <xf numFmtId="0" fontId="35" fillId="18" borderId="38" xfId="0" applyFont="1" applyFill="1" applyBorder="1" applyAlignment="1">
      <alignment horizontal="center"/>
    </xf>
    <xf numFmtId="0" fontId="35" fillId="25" borderId="0" xfId="0" applyFont="1" applyFill="1" applyBorder="1"/>
    <xf numFmtId="0" fontId="31" fillId="21" borderId="27" xfId="0" applyFont="1" applyFill="1" applyBorder="1" applyAlignment="1">
      <alignment horizontal="justify" vertical="center" wrapText="1"/>
    </xf>
    <xf numFmtId="3" fontId="35" fillId="0" borderId="56" xfId="0" applyNumberFormat="1" applyFont="1" applyBorder="1" applyAlignment="1">
      <alignment horizontal="left" wrapText="1"/>
    </xf>
    <xf numFmtId="3" fontId="44" fillId="0" borderId="9" xfId="0" applyNumberFormat="1" applyFont="1" applyBorder="1" applyAlignment="1">
      <alignment wrapText="1"/>
    </xf>
    <xf numFmtId="3" fontId="35" fillId="0" borderId="9" xfId="0" applyNumberFormat="1" applyFont="1" applyBorder="1" applyAlignment="1">
      <alignment horizontal="right" wrapText="1"/>
    </xf>
    <xf numFmtId="0" fontId="36" fillId="0" borderId="72" xfId="0" applyFont="1" applyBorder="1" applyAlignment="1">
      <alignment horizontal="left" wrapText="1"/>
    </xf>
    <xf numFmtId="166" fontId="31" fillId="0" borderId="24" xfId="0" applyNumberFormat="1" applyFont="1" applyBorder="1" applyAlignment="1">
      <alignment wrapText="1"/>
    </xf>
    <xf numFmtId="0" fontId="36" fillId="0" borderId="73" xfId="0" applyFont="1" applyBorder="1" applyAlignment="1">
      <alignment horizontal="left" wrapText="1"/>
    </xf>
    <xf numFmtId="0" fontId="36" fillId="0" borderId="61" xfId="0" applyFont="1" applyBorder="1" applyAlignment="1">
      <alignment horizontal="left" wrapText="1"/>
    </xf>
    <xf numFmtId="0" fontId="31" fillId="0" borderId="61" xfId="0" applyFont="1" applyBorder="1" applyAlignment="1">
      <alignment horizontal="right" wrapText="1"/>
    </xf>
    <xf numFmtId="0" fontId="30" fillId="0" borderId="61" xfId="0" applyFont="1" applyBorder="1" applyAlignment="1">
      <alignment horizontal="right" wrapText="1"/>
    </xf>
    <xf numFmtId="0" fontId="35" fillId="25" borderId="0" xfId="0" applyFont="1" applyFill="1" applyBorder="1" applyAlignment="1">
      <alignment horizontal="center"/>
    </xf>
    <xf numFmtId="3" fontId="31" fillId="0" borderId="27" xfId="0" quotePrefix="1" applyNumberFormat="1" applyFont="1" applyBorder="1" applyAlignment="1">
      <alignment horizontal="left" wrapText="1"/>
    </xf>
    <xf numFmtId="0" fontId="35" fillId="25" borderId="21" xfId="0" applyFont="1" applyFill="1" applyBorder="1"/>
    <xf numFmtId="3" fontId="36" fillId="0" borderId="23" xfId="0" quotePrefix="1" applyNumberFormat="1" applyFont="1" applyBorder="1" applyAlignment="1">
      <alignment horizontal="left"/>
    </xf>
    <xf numFmtId="0" fontId="35" fillId="25" borderId="9" xfId="0" applyFont="1" applyFill="1" applyBorder="1" applyAlignment="1">
      <alignment horizontal="center" wrapText="1"/>
    </xf>
    <xf numFmtId="3" fontId="36" fillId="0" borderId="27" xfId="0" applyNumberFormat="1" applyFont="1" applyBorder="1" applyAlignment="1">
      <alignment horizontal="left" vertical="center" wrapText="1"/>
    </xf>
    <xf numFmtId="3" fontId="44" fillId="0" borderId="24" xfId="0" applyNumberFormat="1" applyFont="1" applyBorder="1" applyAlignment="1">
      <alignment vertical="center" wrapText="1"/>
    </xf>
    <xf numFmtId="0" fontId="36" fillId="0" borderId="24" xfId="0" applyFont="1" applyBorder="1" applyAlignment="1">
      <alignment horizontal="right" vertical="center" wrapText="1"/>
    </xf>
    <xf numFmtId="166" fontId="35" fillId="0" borderId="30" xfId="0" applyNumberFormat="1" applyFont="1" applyBorder="1" applyAlignment="1">
      <alignment horizontal="right"/>
    </xf>
    <xf numFmtId="0" fontId="45" fillId="0" borderId="70" xfId="0" applyFont="1" applyFill="1" applyBorder="1" applyAlignment="1">
      <alignment horizontal="center" vertical="center" wrapText="1"/>
    </xf>
    <xf numFmtId="0" fontId="31" fillId="0" borderId="70" xfId="0" applyFont="1" applyFill="1" applyBorder="1" applyAlignment="1">
      <alignment horizontal="left" vertical="center" wrapText="1"/>
    </xf>
    <xf numFmtId="0" fontId="31" fillId="0" borderId="70" xfId="0" applyFont="1" applyFill="1" applyBorder="1" applyAlignment="1">
      <alignment vertical="center" wrapText="1"/>
    </xf>
    <xf numFmtId="0" fontId="45" fillId="0" borderId="70" xfId="0" applyFont="1" applyFill="1" applyBorder="1" applyAlignment="1">
      <alignment vertical="center" wrapText="1"/>
    </xf>
    <xf numFmtId="0" fontId="36" fillId="0" borderId="10" xfId="0" applyFont="1" applyBorder="1"/>
    <xf numFmtId="3" fontId="36" fillId="0" borderId="10" xfId="0" applyNumberFormat="1" applyFont="1" applyBorder="1" applyAlignment="1">
      <alignment horizontal="right"/>
    </xf>
    <xf numFmtId="3" fontId="36" fillId="0" borderId="10" xfId="0" applyNumberFormat="1" applyFont="1" applyBorder="1"/>
    <xf numFmtId="0" fontId="35" fillId="0" borderId="61" xfId="0" applyFont="1" applyBorder="1" applyAlignment="1">
      <alignment horizontal="right" wrapText="1"/>
    </xf>
    <xf numFmtId="0" fontId="35" fillId="0" borderId="23" xfId="0" applyFont="1" applyBorder="1" applyAlignment="1">
      <alignment horizontal="right"/>
    </xf>
    <xf numFmtId="166" fontId="36" fillId="0" borderId="24" xfId="0" applyNumberFormat="1" applyFont="1" applyBorder="1" applyAlignment="1">
      <alignment wrapText="1"/>
    </xf>
    <xf numFmtId="0" fontId="36" fillId="0" borderId="61" xfId="0" applyFont="1" applyBorder="1" applyAlignment="1">
      <alignment horizontal="right" wrapText="1"/>
    </xf>
    <xf numFmtId="0" fontId="36" fillId="0" borderId="23" xfId="0" quotePrefix="1" applyFont="1" applyBorder="1" applyAlignment="1">
      <alignment horizontal="left"/>
    </xf>
    <xf numFmtId="3" fontId="40" fillId="0" borderId="23" xfId="0" applyNumberFormat="1" applyFont="1" applyBorder="1" applyAlignment="1">
      <alignment wrapText="1"/>
    </xf>
    <xf numFmtId="3" fontId="40" fillId="27" borderId="21" xfId="0" applyNumberFormat="1" applyFont="1" applyFill="1" applyBorder="1"/>
    <xf numFmtId="3" fontId="36" fillId="27" borderId="21" xfId="0" quotePrefix="1" applyNumberFormat="1" applyFont="1" applyFill="1" applyBorder="1"/>
    <xf numFmtId="3" fontId="36" fillId="0" borderId="27" xfId="0" quotePrefix="1" applyNumberFormat="1" applyFont="1" applyBorder="1" applyAlignment="1">
      <alignment horizontal="left"/>
    </xf>
    <xf numFmtId="3" fontId="36" fillId="0" borderId="70" xfId="0" applyNumberFormat="1" applyFont="1" applyBorder="1"/>
    <xf numFmtId="3" fontId="35" fillId="18" borderId="69" xfId="0" applyNumberFormat="1" applyFont="1" applyFill="1" applyBorder="1" applyAlignment="1">
      <alignment horizontal="center"/>
    </xf>
    <xf numFmtId="3" fontId="35" fillId="18" borderId="58" xfId="0" applyNumberFormat="1" applyFont="1" applyFill="1" applyBorder="1" applyAlignment="1">
      <alignment horizontal="center"/>
    </xf>
    <xf numFmtId="0" fontId="35" fillId="0" borderId="72" xfId="0" quotePrefix="1" applyFont="1" applyBorder="1" applyAlignment="1">
      <alignment horizontal="left" wrapText="1"/>
    </xf>
    <xf numFmtId="0" fontId="31" fillId="0" borderId="70" xfId="0" applyFont="1" applyBorder="1" applyAlignment="1">
      <alignment horizontal="right"/>
    </xf>
    <xf numFmtId="0" fontId="31" fillId="0" borderId="70" xfId="0" applyFont="1" applyBorder="1" applyAlignment="1">
      <alignment horizontal="right" wrapText="1"/>
    </xf>
    <xf numFmtId="166" fontId="36" fillId="0" borderId="21" xfId="0" applyNumberFormat="1" applyFont="1" applyBorder="1" applyAlignment="1">
      <alignment horizontal="right"/>
    </xf>
    <xf numFmtId="3" fontId="46" fillId="24" borderId="32" xfId="0" applyNumberFormat="1" applyFont="1" applyFill="1" applyBorder="1" applyAlignment="1">
      <alignment horizontal="right"/>
    </xf>
    <xf numFmtId="3" fontId="45" fillId="0" borderId="64" xfId="0" applyNumberFormat="1" applyFont="1" applyBorder="1" applyAlignment="1">
      <alignment horizontal="left"/>
    </xf>
    <xf numFmtId="3" fontId="31" fillId="0" borderId="27" xfId="0" quotePrefix="1" applyNumberFormat="1" applyFont="1" applyBorder="1" applyAlignment="1">
      <alignment horizontal="left"/>
    </xf>
    <xf numFmtId="3" fontId="45" fillId="0" borderId="27" xfId="0" applyNumberFormat="1" applyFont="1" applyBorder="1" applyAlignment="1">
      <alignment horizontal="left" wrapText="1"/>
    </xf>
    <xf numFmtId="3" fontId="42" fillId="0" borderId="74" xfId="0" quotePrefix="1" applyNumberFormat="1" applyFont="1" applyBorder="1" applyAlignment="1">
      <alignment horizontal="left"/>
    </xf>
    <xf numFmtId="0" fontId="42" fillId="0" borderId="66" xfId="0" applyFont="1" applyBorder="1" applyAlignment="1">
      <alignment wrapText="1"/>
    </xf>
    <xf numFmtId="0" fontId="42" fillId="0" borderId="49" xfId="0" applyFont="1" applyBorder="1" applyAlignment="1">
      <alignment wrapText="1"/>
    </xf>
    <xf numFmtId="3" fontId="42" fillId="0" borderId="49" xfId="0" applyNumberFormat="1" applyFont="1" applyBorder="1" applyAlignment="1">
      <alignment wrapText="1"/>
    </xf>
    <xf numFmtId="0" fontId="42" fillId="0" borderId="49" xfId="0" applyFont="1" applyBorder="1"/>
    <xf numFmtId="3" fontId="47" fillId="0" borderId="33" xfId="0" applyNumberFormat="1" applyFont="1" applyBorder="1" applyAlignment="1">
      <alignment horizontal="right"/>
    </xf>
    <xf numFmtId="3" fontId="31" fillId="24" borderId="9" xfId="0" applyNumberFormat="1" applyFont="1" applyFill="1" applyBorder="1" applyAlignment="1">
      <alignment horizontal="right"/>
    </xf>
    <xf numFmtId="3" fontId="31" fillId="0" borderId="24" xfId="0" quotePrefix="1" applyNumberFormat="1" applyFont="1" applyBorder="1" applyAlignment="1">
      <alignment horizontal="right"/>
    </xf>
    <xf numFmtId="3" fontId="31" fillId="0" borderId="24" xfId="0" quotePrefix="1" applyNumberFormat="1" applyFont="1" applyBorder="1" applyAlignment="1">
      <alignment horizontal="right" wrapText="1"/>
    </xf>
    <xf numFmtId="3" fontId="45" fillId="0" borderId="24" xfId="0" applyNumberFormat="1" applyFont="1" applyBorder="1" applyAlignment="1">
      <alignment horizontal="right" wrapText="1"/>
    </xf>
    <xf numFmtId="0" fontId="42" fillId="0" borderId="40" xfId="0" applyFont="1" applyBorder="1" applyAlignment="1">
      <alignment horizontal="right" wrapText="1"/>
    </xf>
    <xf numFmtId="3" fontId="36" fillId="0" borderId="41" xfId="0" applyNumberFormat="1" applyFont="1" applyBorder="1" applyAlignment="1">
      <alignment horizontal="left" vertical="center" wrapText="1"/>
    </xf>
    <xf numFmtId="3" fontId="36" fillId="24" borderId="75" xfId="0" applyNumberFormat="1" applyFont="1" applyFill="1" applyBorder="1" applyAlignment="1">
      <alignment horizontal="left"/>
    </xf>
    <xf numFmtId="3" fontId="36" fillId="24" borderId="38" xfId="0" applyNumberFormat="1" applyFont="1" applyFill="1" applyBorder="1" applyAlignment="1">
      <alignment horizontal="left" vertical="center" wrapText="1"/>
    </xf>
    <xf numFmtId="0" fontId="36" fillId="0" borderId="76" xfId="0" applyFont="1" applyBorder="1"/>
    <xf numFmtId="3" fontId="36" fillId="0" borderId="30" xfId="0" applyNumberFormat="1" applyFont="1" applyBorder="1" applyAlignment="1">
      <alignment horizontal="left" vertical="center" wrapText="1"/>
    </xf>
    <xf numFmtId="3" fontId="30" fillId="24" borderId="77" xfId="0" applyNumberFormat="1" applyFont="1" applyFill="1" applyBorder="1" applyAlignment="1"/>
    <xf numFmtId="3" fontId="46" fillId="24" borderId="75" xfId="0" applyNumberFormat="1" applyFont="1" applyFill="1" applyBorder="1" applyAlignment="1"/>
    <xf numFmtId="0" fontId="35" fillId="24" borderId="21" xfId="0" applyFont="1" applyFill="1" applyBorder="1" applyAlignment="1">
      <alignment horizontal="center"/>
    </xf>
    <xf numFmtId="0" fontId="31" fillId="0" borderId="12" xfId="0" applyFont="1" applyBorder="1" applyAlignment="1">
      <alignment horizontal="left"/>
    </xf>
    <xf numFmtId="0" fontId="31" fillId="0" borderId="21" xfId="0" applyFont="1" applyBorder="1" applyAlignment="1">
      <alignment horizontal="left"/>
    </xf>
    <xf numFmtId="0" fontId="36" fillId="0" borderId="36" xfId="0" applyFont="1" applyBorder="1" applyAlignment="1">
      <alignment horizontal="left"/>
    </xf>
    <xf numFmtId="3" fontId="36" fillId="0" borderId="23" xfId="0" quotePrefix="1" applyNumberFormat="1" applyFont="1" applyBorder="1" applyAlignment="1">
      <alignment wrapText="1"/>
    </xf>
    <xf numFmtId="0" fontId="35" fillId="24" borderId="21" xfId="0" applyFont="1" applyFill="1" applyBorder="1" applyAlignment="1">
      <alignment horizontal="right"/>
    </xf>
    <xf numFmtId="3" fontId="36" fillId="0" borderId="78" xfId="0" quotePrefix="1" applyNumberFormat="1" applyFont="1" applyBorder="1" applyAlignment="1">
      <alignment horizontal="left"/>
    </xf>
    <xf numFmtId="3" fontId="36" fillId="0" borderId="78" xfId="0" quotePrefix="1" applyNumberFormat="1" applyFont="1" applyBorder="1" applyAlignment="1">
      <alignment horizontal="left" wrapText="1"/>
    </xf>
    <xf numFmtId="3" fontId="36" fillId="0" borderId="78" xfId="0" quotePrefix="1" applyNumberFormat="1" applyFont="1" applyBorder="1"/>
    <xf numFmtId="3" fontId="36" fillId="0" borderId="78" xfId="0" applyNumberFormat="1" applyFont="1" applyBorder="1"/>
    <xf numFmtId="3" fontId="44" fillId="0" borderId="29" xfId="0" applyNumberFormat="1" applyFont="1" applyBorder="1" applyAlignment="1">
      <alignment wrapText="1"/>
    </xf>
    <xf numFmtId="0" fontId="44" fillId="0" borderId="21" xfId="0" applyFont="1" applyBorder="1" applyAlignment="1">
      <alignment wrapText="1"/>
    </xf>
    <xf numFmtId="0" fontId="44" fillId="0" borderId="21" xfId="0" applyFont="1" applyBorder="1" applyAlignment="1">
      <alignment horizontal="right" wrapText="1"/>
    </xf>
    <xf numFmtId="0" fontId="36" fillId="0" borderId="36" xfId="0" applyFont="1" applyBorder="1" applyAlignment="1">
      <alignment horizontal="right"/>
    </xf>
    <xf numFmtId="3" fontId="36" fillId="0" borderId="0" xfId="0" quotePrefix="1" applyNumberFormat="1" applyFont="1" applyBorder="1" applyAlignment="1">
      <alignment horizontal="right" wrapText="1"/>
    </xf>
    <xf numFmtId="3" fontId="36" fillId="0" borderId="70" xfId="0" applyNumberFormat="1" applyFont="1" applyBorder="1" applyAlignment="1">
      <alignment horizontal="left" wrapText="1"/>
    </xf>
    <xf numFmtId="3" fontId="36" fillId="0" borderId="70" xfId="0" applyNumberFormat="1" applyFont="1" applyBorder="1" applyAlignment="1">
      <alignment wrapText="1"/>
    </xf>
    <xf numFmtId="3" fontId="36" fillId="0" borderId="70" xfId="0" quotePrefix="1" applyNumberFormat="1" applyFont="1" applyBorder="1"/>
    <xf numFmtId="3" fontId="36" fillId="0" borderId="30" xfId="0" applyNumberFormat="1" applyFont="1" applyBorder="1" applyAlignment="1">
      <alignment horizontal="left"/>
    </xf>
    <xf numFmtId="0" fontId="36" fillId="0" borderId="30" xfId="0" applyFont="1" applyBorder="1" applyAlignment="1">
      <alignment horizontal="left" wrapText="1"/>
    </xf>
    <xf numFmtId="0" fontId="36" fillId="0" borderId="22" xfId="0" quotePrefix="1" applyFont="1" applyBorder="1"/>
    <xf numFmtId="0" fontId="19" fillId="0" borderId="21" xfId="0" quotePrefix="1" applyFont="1" applyBorder="1"/>
    <xf numFmtId="0" fontId="0" fillId="0" borderId="21" xfId="0" applyFont="1" applyBorder="1"/>
    <xf numFmtId="165" fontId="48" fillId="0" borderId="24" xfId="0" applyNumberFormat="1" applyFont="1" applyBorder="1" applyAlignment="1">
      <alignment horizontal="center" vertical="center" wrapText="1"/>
    </xf>
    <xf numFmtId="3" fontId="48" fillId="11" borderId="22" xfId="0" applyNumberFormat="1" applyFont="1" applyFill="1" applyBorder="1"/>
    <xf numFmtId="0" fontId="0" fillId="0" borderId="9" xfId="0" applyFont="1" applyBorder="1"/>
    <xf numFmtId="0" fontId="50" fillId="20" borderId="9" xfId="0" applyFont="1" applyFill="1" applyBorder="1"/>
    <xf numFmtId="0" fontId="0" fillId="0" borderId="9" xfId="0" applyFont="1" applyBorder="1" applyAlignment="1">
      <alignment horizontal="center"/>
    </xf>
    <xf numFmtId="0" fontId="51" fillId="0" borderId="0" xfId="44"/>
    <xf numFmtId="165" fontId="29" fillId="0" borderId="0" xfId="45" applyNumberFormat="1" applyFont="1"/>
    <xf numFmtId="0" fontId="51" fillId="0" borderId="0" xfId="44" applyAlignment="1">
      <alignment horizontal="right"/>
    </xf>
    <xf numFmtId="14" fontId="51" fillId="0" borderId="0" xfId="44" applyNumberFormat="1"/>
    <xf numFmtId="1" fontId="51" fillId="0" borderId="0" xfId="44" applyNumberFormat="1" applyAlignment="1">
      <alignment horizontal="right"/>
    </xf>
    <xf numFmtId="165" fontId="29" fillId="0" borderId="0" xfId="45" applyNumberFormat="1" applyFont="1" applyAlignment="1">
      <alignment horizontal="right"/>
    </xf>
    <xf numFmtId="3" fontId="34" fillId="22" borderId="12" xfId="0" applyNumberFormat="1" applyFont="1" applyFill="1" applyBorder="1" applyAlignment="1">
      <alignment horizontal="center" vertical="center" wrapText="1"/>
    </xf>
    <xf numFmtId="0" fontId="31" fillId="0" borderId="16" xfId="0" applyFont="1" applyBorder="1" applyAlignment="1">
      <alignment horizontal="center" vertical="center" wrapText="1"/>
    </xf>
    <xf numFmtId="3" fontId="34" fillId="22" borderId="16" xfId="0" applyNumberFormat="1" applyFont="1" applyFill="1" applyBorder="1" applyAlignment="1">
      <alignment horizontal="center" vertical="center" wrapText="1"/>
    </xf>
    <xf numFmtId="3" fontId="33" fillId="22" borderId="80" xfId="0" applyNumberFormat="1" applyFont="1" applyFill="1" applyBorder="1" applyAlignment="1">
      <alignment horizontal="center" vertical="center" wrapText="1"/>
    </xf>
    <xf numFmtId="0" fontId="0" fillId="0" borderId="81" xfId="0" applyBorder="1" applyAlignment="1">
      <alignment horizontal="center" vertical="center" wrapText="1"/>
    </xf>
    <xf numFmtId="0" fontId="23" fillId="0" borderId="81" xfId="0" applyFont="1" applyBorder="1" applyAlignment="1">
      <alignment horizontal="center" vertical="center" wrapText="1"/>
    </xf>
    <xf numFmtId="3" fontId="35" fillId="18" borderId="83" xfId="0" applyNumberFormat="1" applyFont="1" applyFill="1" applyBorder="1" applyAlignment="1">
      <alignment horizontal="center"/>
    </xf>
    <xf numFmtId="3" fontId="35" fillId="18" borderId="84" xfId="0" applyNumberFormat="1" applyFont="1" applyFill="1" applyBorder="1" applyAlignment="1">
      <alignment horizontal="center"/>
    </xf>
    <xf numFmtId="3" fontId="35" fillId="18" borderId="30" xfId="0" applyNumberFormat="1" applyFont="1" applyFill="1" applyBorder="1" applyAlignment="1">
      <alignment horizontal="center"/>
    </xf>
    <xf numFmtId="3" fontId="35" fillId="18" borderId="35" xfId="0" applyNumberFormat="1" applyFont="1" applyFill="1" applyBorder="1" applyAlignment="1">
      <alignment horizontal="center"/>
    </xf>
    <xf numFmtId="0" fontId="33" fillId="22" borderId="82" xfId="0" applyFont="1" applyFill="1" applyBorder="1" applyAlignment="1">
      <alignment horizontal="center" vertical="center"/>
    </xf>
    <xf numFmtId="0" fontId="36" fillId="25" borderId="56" xfId="0" quotePrefix="1" applyFont="1" applyFill="1" applyBorder="1" applyAlignment="1">
      <alignment horizontal="center" wrapText="1"/>
    </xf>
    <xf numFmtId="0" fontId="19" fillId="25" borderId="57" xfId="0" applyFont="1" applyFill="1" applyBorder="1" applyAlignment="1">
      <alignment horizontal="center" wrapText="1"/>
    </xf>
    <xf numFmtId="0" fontId="34" fillId="22" borderId="82" xfId="0" applyFont="1" applyFill="1" applyBorder="1" applyAlignment="1">
      <alignment horizontal="center" vertical="center"/>
    </xf>
    <xf numFmtId="0" fontId="31" fillId="25" borderId="56" xfId="0" quotePrefix="1" applyFont="1" applyFill="1" applyBorder="1" applyAlignment="1">
      <alignment horizontal="center" wrapText="1"/>
    </xf>
    <xf numFmtId="0" fontId="0" fillId="25" borderId="57" xfId="0" applyFill="1" applyBorder="1" applyAlignment="1">
      <alignment horizontal="center" wrapText="1"/>
    </xf>
    <xf numFmtId="0" fontId="49" fillId="0" borderId="0" xfId="0" applyFont="1" applyBorder="1" applyAlignment="1">
      <alignment horizontal="center"/>
    </xf>
    <xf numFmtId="0" fontId="31" fillId="0" borderId="0" xfId="0" applyFont="1" applyFill="1" applyBorder="1" applyAlignment="1">
      <alignment horizontal="center"/>
    </xf>
    <xf numFmtId="0" fontId="31" fillId="28" borderId="0" xfId="0" applyFont="1" applyFill="1" applyBorder="1" applyAlignment="1">
      <alignment horizontal="center"/>
    </xf>
    <xf numFmtId="0" fontId="35" fillId="18" borderId="56" xfId="0" applyFont="1" applyFill="1" applyBorder="1" applyAlignment="1">
      <alignment horizontal="center" wrapText="1"/>
    </xf>
    <xf numFmtId="0" fontId="0" fillId="0" borderId="62" xfId="0" applyBorder="1" applyAlignment="1">
      <alignment horizontal="center" wrapText="1"/>
    </xf>
    <xf numFmtId="0" fontId="0" fillId="0" borderId="57" xfId="0" applyBorder="1" applyAlignment="1">
      <alignment horizontal="center" wrapText="1"/>
    </xf>
    <xf numFmtId="3" fontId="33" fillId="22" borderId="12"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36" fillId="25" borderId="57" xfId="0" applyFont="1" applyFill="1" applyBorder="1" applyAlignment="1">
      <alignment horizontal="center" wrapText="1"/>
    </xf>
    <xf numFmtId="0" fontId="36" fillId="0" borderId="79" xfId="0" applyFont="1" applyBorder="1" applyAlignment="1">
      <alignment horizontal="left" vertical="center" wrapText="1"/>
    </xf>
    <xf numFmtId="0" fontId="36" fillId="0" borderId="70" xfId="0" applyFont="1" applyBorder="1" applyAlignment="1">
      <alignment horizontal="left" vertical="center" wrapText="1"/>
    </xf>
    <xf numFmtId="3" fontId="36" fillId="0" borderId="37" xfId="0" applyNumberFormat="1" applyFont="1" applyBorder="1" applyAlignment="1">
      <alignment horizontal="left" vertical="center" wrapText="1"/>
    </xf>
    <xf numFmtId="0" fontId="0" fillId="0" borderId="41" xfId="0" applyBorder="1" applyAlignment="1">
      <alignment horizontal="left" vertical="center" wrapText="1"/>
    </xf>
    <xf numFmtId="3" fontId="35" fillId="18" borderId="37" xfId="0" applyNumberFormat="1" applyFont="1" applyFill="1" applyBorder="1" applyAlignment="1">
      <alignment horizontal="center"/>
    </xf>
    <xf numFmtId="3" fontId="35" fillId="18" borderId="38" xfId="0" applyNumberFormat="1" applyFont="1" applyFill="1" applyBorder="1" applyAlignment="1">
      <alignment horizontal="center"/>
    </xf>
    <xf numFmtId="0" fontId="33" fillId="22" borderId="80" xfId="0" applyFont="1" applyFill="1" applyBorder="1" applyAlignment="1">
      <alignment horizontal="center" vertical="center"/>
    </xf>
    <xf numFmtId="0" fontId="33" fillId="22" borderId="81" xfId="0" applyFont="1" applyFill="1" applyBorder="1" applyAlignment="1">
      <alignment horizontal="center" vertical="center"/>
    </xf>
    <xf numFmtId="0" fontId="20" fillId="0" borderId="0" xfId="35" applyFont="1" applyBorder="1" applyAlignment="1">
      <alignment horizontal="center"/>
    </xf>
    <xf numFmtId="0" fontId="18" fillId="0" borderId="0" xfId="0" applyFont="1" applyAlignment="1">
      <alignment horizontal="center"/>
    </xf>
  </cellXfs>
  <cellStyles count="46">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Millares" xfId="33" builtinId="3"/>
    <cellStyle name="Millares 2" xfId="45"/>
    <cellStyle name="Neutral" xfId="34" builtinId="28" customBuiltin="1"/>
    <cellStyle name="Normal" xfId="0" builtinId="0"/>
    <cellStyle name="Normal 2" xfId="44"/>
    <cellStyle name="Normal_Empocaldas Autos" xfId="35"/>
    <cellStyle name="Notas" xfId="36" builtinId="10" customBuiltin="1"/>
    <cellStyle name="Salida" xfId="37" builtinId="21" customBuiltin="1"/>
    <cellStyle name="Texto de advertencia" xfId="38" builtinId="11" customBuiltin="1"/>
    <cellStyle name="Texto explicativo" xfId="39" builtinId="53" customBuiltin="1"/>
    <cellStyle name="Título" xfId="40" builtinId="15" customBuiltin="1"/>
    <cellStyle name="Título 2" xfId="41" builtinId="17" customBuiltin="1"/>
    <cellStyle name="Título 3" xfId="42" builtinId="18" customBuiltin="1"/>
    <cellStyle name="Total" xfId="43"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0E0E0"/>
      <rgbColor rgb="009966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FFFFC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G527"/>
  <sheetViews>
    <sheetView showGridLines="0" tabSelected="1" zoomScale="90" zoomScaleNormal="90" workbookViewId="0">
      <selection activeCell="C10" sqref="C10"/>
    </sheetView>
  </sheetViews>
  <sheetFormatPr baseColWidth="10" defaultRowHeight="12.75"/>
  <cols>
    <col min="1" max="1" width="4.140625" style="3" customWidth="1"/>
    <col min="2" max="2" width="73" style="3" customWidth="1"/>
    <col min="3" max="3" width="24.140625" style="7" customWidth="1"/>
    <col min="4" max="4" width="11.28515625" style="5" bestFit="1" customWidth="1"/>
    <col min="5" max="5" width="72" style="5" customWidth="1"/>
    <col min="6" max="6" width="11" style="3" customWidth="1"/>
    <col min="7" max="16384" width="11.42578125" style="3"/>
  </cols>
  <sheetData>
    <row r="1" spans="2:6" ht="21">
      <c r="B1" s="395" t="s">
        <v>9</v>
      </c>
      <c r="C1" s="395"/>
      <c r="D1" s="395"/>
      <c r="E1" s="395"/>
      <c r="F1" s="41"/>
    </row>
    <row r="2" spans="2:6" ht="15.75">
      <c r="B2" s="396" t="s">
        <v>520</v>
      </c>
      <c r="C2" s="396"/>
      <c r="D2" s="396"/>
      <c r="E2" s="396"/>
      <c r="F2" s="41"/>
    </row>
    <row r="3" spans="2:6" s="4" customFormat="1" ht="15.75">
      <c r="B3" s="397" t="s">
        <v>655</v>
      </c>
      <c r="C3" s="397"/>
      <c r="D3" s="397"/>
      <c r="E3" s="397"/>
      <c r="F3" s="42"/>
    </row>
    <row r="4" spans="2:6" ht="9" customHeight="1" thickBot="1">
      <c r="B4" s="43"/>
      <c r="C4" s="44"/>
      <c r="D4" s="43"/>
      <c r="E4" s="43"/>
      <c r="F4" s="41"/>
    </row>
    <row r="5" spans="2:6" ht="16.5" thickTop="1">
      <c r="B5" s="23" t="s">
        <v>638</v>
      </c>
      <c r="C5" s="24" t="s">
        <v>10</v>
      </c>
      <c r="D5" s="401" t="s">
        <v>13</v>
      </c>
      <c r="E5" s="26" t="s">
        <v>11</v>
      </c>
      <c r="F5" s="382" t="s">
        <v>13</v>
      </c>
    </row>
    <row r="6" spans="2:6" ht="16.5" thickBot="1">
      <c r="B6" s="27" t="s">
        <v>656</v>
      </c>
      <c r="C6" s="28" t="s">
        <v>12</v>
      </c>
      <c r="D6" s="402"/>
      <c r="E6" s="30" t="s">
        <v>14</v>
      </c>
      <c r="F6" s="383"/>
    </row>
    <row r="7" spans="2:6" ht="15.75" thickTop="1">
      <c r="B7" s="48" t="s">
        <v>17</v>
      </c>
      <c r="C7" s="45"/>
      <c r="D7" s="46"/>
      <c r="E7" s="46" t="s">
        <v>16</v>
      </c>
      <c r="F7" s="47">
        <v>2</v>
      </c>
    </row>
    <row r="8" spans="2:6" ht="15">
      <c r="B8" s="48" t="s">
        <v>19</v>
      </c>
      <c r="C8" s="45"/>
      <c r="D8" s="46"/>
      <c r="E8" s="46" t="s">
        <v>18</v>
      </c>
      <c r="F8" s="47" t="s">
        <v>15</v>
      </c>
    </row>
    <row r="9" spans="2:6" ht="15">
      <c r="B9" s="49" t="s">
        <v>523</v>
      </c>
      <c r="C9" s="50">
        <v>2483222018</v>
      </c>
      <c r="D9" s="51"/>
      <c r="E9" s="46" t="s">
        <v>20</v>
      </c>
      <c r="F9" s="47">
        <v>3</v>
      </c>
    </row>
    <row r="10" spans="2:6" ht="15">
      <c r="B10" s="49" t="s">
        <v>22</v>
      </c>
      <c r="C10" s="52">
        <v>99975736826</v>
      </c>
      <c r="D10" s="53"/>
      <c r="E10" s="46" t="s">
        <v>21</v>
      </c>
      <c r="F10" s="47">
        <v>2</v>
      </c>
    </row>
    <row r="11" spans="2:6" ht="15">
      <c r="B11" s="49"/>
      <c r="C11" s="368"/>
      <c r="D11" s="369"/>
      <c r="E11" s="54" t="s">
        <v>23</v>
      </c>
      <c r="F11" s="47">
        <v>3</v>
      </c>
    </row>
    <row r="12" spans="2:6" ht="15">
      <c r="B12" s="49"/>
      <c r="C12" s="368"/>
      <c r="D12" s="369"/>
      <c r="E12" s="46" t="s">
        <v>24</v>
      </c>
      <c r="F12" s="47">
        <v>3</v>
      </c>
    </row>
    <row r="13" spans="2:6" ht="15">
      <c r="B13" s="49" t="s">
        <v>522</v>
      </c>
      <c r="C13" s="50">
        <v>106672042</v>
      </c>
      <c r="D13" s="51"/>
      <c r="E13" s="46" t="s">
        <v>26</v>
      </c>
      <c r="F13" s="47">
        <v>3</v>
      </c>
    </row>
    <row r="14" spans="2:6" ht="15">
      <c r="B14" s="49" t="s">
        <v>25</v>
      </c>
      <c r="C14" s="50">
        <v>211150131</v>
      </c>
      <c r="D14" s="51"/>
      <c r="E14" s="46" t="s">
        <v>28</v>
      </c>
      <c r="F14" s="47">
        <v>3</v>
      </c>
    </row>
    <row r="15" spans="2:6" ht="15">
      <c r="B15" s="49" t="s">
        <v>27</v>
      </c>
      <c r="C15" s="50">
        <v>39030230</v>
      </c>
      <c r="D15" s="51"/>
      <c r="E15" s="46" t="s">
        <v>30</v>
      </c>
      <c r="F15" s="47">
        <v>3</v>
      </c>
    </row>
    <row r="16" spans="2:6" ht="15">
      <c r="B16" s="49" t="s">
        <v>29</v>
      </c>
      <c r="C16" s="50">
        <v>1669956871</v>
      </c>
      <c r="D16" s="51"/>
      <c r="E16" s="46" t="s">
        <v>31</v>
      </c>
      <c r="F16" s="47">
        <v>3</v>
      </c>
    </row>
    <row r="17" spans="2:6" ht="15">
      <c r="B17" s="49" t="s">
        <v>4</v>
      </c>
      <c r="C17" s="50">
        <v>195000000</v>
      </c>
      <c r="D17" s="51"/>
      <c r="E17" s="46" t="s">
        <v>33</v>
      </c>
      <c r="F17" s="47">
        <v>3</v>
      </c>
    </row>
    <row r="18" spans="2:6" ht="15">
      <c r="B18" s="49" t="s">
        <v>32</v>
      </c>
      <c r="C18" s="50">
        <v>60000000</v>
      </c>
      <c r="D18" s="51"/>
      <c r="E18" s="46" t="s">
        <v>34</v>
      </c>
      <c r="F18" s="47">
        <v>3</v>
      </c>
    </row>
    <row r="19" spans="2:6" ht="15">
      <c r="B19" s="49" t="s">
        <v>3</v>
      </c>
      <c r="C19" s="50">
        <v>800000000</v>
      </c>
      <c r="D19" s="51"/>
      <c r="E19" s="46" t="s">
        <v>36</v>
      </c>
      <c r="F19" s="47">
        <v>3</v>
      </c>
    </row>
    <row r="20" spans="2:6" ht="15">
      <c r="B20" s="49" t="s">
        <v>35</v>
      </c>
      <c r="C20" s="50">
        <v>406092530</v>
      </c>
      <c r="D20" s="51"/>
      <c r="E20" s="46" t="s">
        <v>38</v>
      </c>
      <c r="F20" s="47">
        <v>3</v>
      </c>
    </row>
    <row r="21" spans="2:6" ht="15">
      <c r="B21" s="55" t="s">
        <v>37</v>
      </c>
      <c r="C21" s="273">
        <f>SUM(C9:C20)</f>
        <v>105946860648</v>
      </c>
      <c r="D21" s="56"/>
      <c r="E21" s="46" t="s">
        <v>39</v>
      </c>
      <c r="F21" s="47">
        <v>3</v>
      </c>
    </row>
    <row r="22" spans="2:6" ht="15">
      <c r="B22" s="206"/>
      <c r="C22" s="57"/>
      <c r="D22" s="46"/>
      <c r="E22" s="58" t="s">
        <v>40</v>
      </c>
      <c r="F22" s="47">
        <v>3</v>
      </c>
    </row>
    <row r="23" spans="2:6" ht="30">
      <c r="B23" s="62" t="s">
        <v>556</v>
      </c>
      <c r="C23" s="63"/>
      <c r="D23" s="59"/>
      <c r="E23" s="254" t="s">
        <v>570</v>
      </c>
      <c r="F23" s="47">
        <v>3</v>
      </c>
    </row>
    <row r="24" spans="2:6" ht="15">
      <c r="B24" s="62" t="s">
        <v>5</v>
      </c>
      <c r="C24" s="60"/>
      <c r="D24" s="64"/>
      <c r="E24" s="61" t="s">
        <v>41</v>
      </c>
      <c r="F24" s="47">
        <v>10</v>
      </c>
    </row>
    <row r="25" spans="2:6" ht="15">
      <c r="B25" s="65" t="s">
        <v>6</v>
      </c>
      <c r="C25" s="60"/>
      <c r="D25" s="66"/>
      <c r="E25" s="46" t="s">
        <v>42</v>
      </c>
      <c r="F25" s="47">
        <v>3</v>
      </c>
    </row>
    <row r="26" spans="2:6" ht="15">
      <c r="B26" s="67"/>
      <c r="C26" s="68"/>
      <c r="D26" s="66"/>
      <c r="E26" s="46" t="s">
        <v>43</v>
      </c>
      <c r="F26" s="47">
        <v>3</v>
      </c>
    </row>
    <row r="27" spans="2:6" ht="12.75" customHeight="1">
      <c r="B27" s="69"/>
      <c r="C27" s="70"/>
      <c r="D27" s="71"/>
      <c r="E27" s="46" t="s">
        <v>44</v>
      </c>
      <c r="F27" s="47"/>
    </row>
    <row r="28" spans="2:6" ht="15" customHeight="1">
      <c r="B28" s="72" t="s">
        <v>48</v>
      </c>
      <c r="C28" s="73"/>
      <c r="D28" s="71"/>
      <c r="E28" s="46" t="s">
        <v>45</v>
      </c>
      <c r="F28" s="47">
        <v>3</v>
      </c>
    </row>
    <row r="29" spans="2:6" ht="15" customHeight="1">
      <c r="B29" s="72" t="s">
        <v>50</v>
      </c>
      <c r="C29" s="45">
        <v>11876500000</v>
      </c>
      <c r="D29" s="46"/>
      <c r="E29" s="46" t="s">
        <v>46</v>
      </c>
      <c r="F29" s="47">
        <v>3</v>
      </c>
    </row>
    <row r="30" spans="2:6" ht="15">
      <c r="B30" s="74" t="s">
        <v>555</v>
      </c>
      <c r="C30" s="45"/>
      <c r="D30" s="46"/>
      <c r="E30" s="46" t="s">
        <v>47</v>
      </c>
      <c r="F30" s="47">
        <v>3</v>
      </c>
    </row>
    <row r="31" spans="2:6" ht="15">
      <c r="B31" s="74"/>
      <c r="C31" s="45"/>
      <c r="D31" s="46"/>
      <c r="E31" s="46" t="s">
        <v>49</v>
      </c>
      <c r="F31" s="47" t="s">
        <v>15</v>
      </c>
    </row>
    <row r="32" spans="2:6" ht="15">
      <c r="B32" s="74"/>
      <c r="C32" s="45"/>
      <c r="D32" s="46"/>
      <c r="E32" s="46" t="s">
        <v>51</v>
      </c>
      <c r="F32" s="47">
        <v>20</v>
      </c>
    </row>
    <row r="33" spans="2:6" ht="15">
      <c r="B33" s="74" t="s">
        <v>531</v>
      </c>
      <c r="C33" s="50">
        <v>1669956871</v>
      </c>
      <c r="D33" s="46"/>
      <c r="E33" s="46" t="s">
        <v>52</v>
      </c>
      <c r="F33" s="47">
        <v>3</v>
      </c>
    </row>
    <row r="34" spans="2:6" ht="15">
      <c r="B34" s="74" t="s">
        <v>532</v>
      </c>
      <c r="C34" s="50">
        <v>406092530</v>
      </c>
      <c r="D34" s="46"/>
      <c r="E34" s="46" t="s">
        <v>53</v>
      </c>
      <c r="F34" s="47">
        <v>3</v>
      </c>
    </row>
    <row r="35" spans="2:6" ht="15">
      <c r="B35" s="74" t="s">
        <v>533</v>
      </c>
      <c r="C35" s="50">
        <v>60000000</v>
      </c>
      <c r="D35" s="46"/>
      <c r="E35" s="46" t="s">
        <v>54</v>
      </c>
      <c r="F35" s="47">
        <v>3</v>
      </c>
    </row>
    <row r="36" spans="2:6" ht="15">
      <c r="B36" s="74" t="s">
        <v>534</v>
      </c>
      <c r="C36" s="45">
        <f>C13</f>
        <v>106672042</v>
      </c>
      <c r="D36" s="46"/>
      <c r="E36" s="46" t="s">
        <v>55</v>
      </c>
      <c r="F36" s="47">
        <v>3</v>
      </c>
    </row>
    <row r="37" spans="2:6" ht="15">
      <c r="B37" s="74" t="s">
        <v>557</v>
      </c>
      <c r="C37" s="45">
        <f>C19</f>
        <v>800000000</v>
      </c>
      <c r="D37" s="46"/>
      <c r="E37" s="46" t="s">
        <v>56</v>
      </c>
      <c r="F37" s="47">
        <v>3</v>
      </c>
    </row>
    <row r="38" spans="2:6" ht="15">
      <c r="B38" s="74"/>
      <c r="C38" s="73"/>
      <c r="D38" s="46"/>
      <c r="E38" s="46" t="s">
        <v>57</v>
      </c>
      <c r="F38" s="47">
        <v>3</v>
      </c>
    </row>
    <row r="39" spans="2:6" ht="15">
      <c r="B39" s="72" t="s">
        <v>535</v>
      </c>
      <c r="C39" s="75">
        <f>(C21-C18-C19)*0.07</f>
        <v>7356080245.3600006</v>
      </c>
      <c r="D39" s="76"/>
      <c r="E39" s="46" t="s">
        <v>58</v>
      </c>
      <c r="F39" s="47">
        <v>3</v>
      </c>
    </row>
    <row r="40" spans="2:6" ht="15">
      <c r="B40" s="74"/>
      <c r="C40" s="45"/>
      <c r="D40" s="46"/>
      <c r="E40" s="46" t="s">
        <v>59</v>
      </c>
      <c r="F40" s="47">
        <v>3</v>
      </c>
    </row>
    <row r="41" spans="2:6" ht="15">
      <c r="B41" s="77" t="s">
        <v>63</v>
      </c>
      <c r="C41" s="78"/>
      <c r="D41" s="77"/>
      <c r="E41" s="46" t="s">
        <v>60</v>
      </c>
      <c r="F41" s="47">
        <v>3</v>
      </c>
    </row>
    <row r="42" spans="2:6" ht="15">
      <c r="B42" s="74" t="s">
        <v>66</v>
      </c>
      <c r="C42" s="45">
        <v>3500000000</v>
      </c>
      <c r="D42" s="46">
        <v>20</v>
      </c>
      <c r="E42" s="46" t="s">
        <v>61</v>
      </c>
      <c r="F42" s="47"/>
    </row>
    <row r="43" spans="2:6" ht="15">
      <c r="B43" s="74" t="s">
        <v>68</v>
      </c>
      <c r="C43" s="45">
        <v>700000000</v>
      </c>
      <c r="D43" s="46">
        <v>15</v>
      </c>
      <c r="E43" s="46" t="s">
        <v>62</v>
      </c>
      <c r="F43" s="47">
        <v>3</v>
      </c>
    </row>
    <row r="44" spans="2:6" ht="15">
      <c r="B44" s="74" t="s">
        <v>70</v>
      </c>
      <c r="C44" s="45">
        <v>1000000000</v>
      </c>
      <c r="D44" s="46">
        <v>5</v>
      </c>
      <c r="E44" s="46" t="s">
        <v>64</v>
      </c>
      <c r="F44" s="47">
        <v>3</v>
      </c>
    </row>
    <row r="45" spans="2:6" ht="15">
      <c r="B45" s="81" t="s">
        <v>582</v>
      </c>
      <c r="C45" s="45">
        <v>1000000000</v>
      </c>
      <c r="D45" s="46">
        <v>10</v>
      </c>
      <c r="E45" s="46" t="s">
        <v>65</v>
      </c>
      <c r="F45" s="47">
        <v>3</v>
      </c>
    </row>
    <row r="46" spans="2:6" ht="15">
      <c r="B46" s="74" t="s">
        <v>73</v>
      </c>
      <c r="C46" s="45">
        <v>700000000</v>
      </c>
      <c r="D46" s="46">
        <v>20</v>
      </c>
      <c r="E46" s="46" t="s">
        <v>67</v>
      </c>
      <c r="F46" s="47">
        <v>3</v>
      </c>
    </row>
    <row r="47" spans="2:6" ht="15">
      <c r="B47" s="74" t="s">
        <v>75</v>
      </c>
      <c r="C47" s="45">
        <v>500000000</v>
      </c>
      <c r="D47" s="46">
        <v>5</v>
      </c>
      <c r="E47" s="46" t="s">
        <v>69</v>
      </c>
      <c r="F47" s="47">
        <v>3</v>
      </c>
    </row>
    <row r="48" spans="2:6" ht="15">
      <c r="B48" s="81" t="s">
        <v>581</v>
      </c>
      <c r="C48" s="45">
        <v>700000000</v>
      </c>
      <c r="D48" s="46">
        <v>10</v>
      </c>
      <c r="E48" s="46" t="s">
        <v>71</v>
      </c>
      <c r="F48" s="47"/>
    </row>
    <row r="49" spans="2:6" ht="15">
      <c r="B49" s="74" t="s">
        <v>76</v>
      </c>
      <c r="C49" s="45">
        <v>700000000</v>
      </c>
      <c r="D49" s="46">
        <v>10</v>
      </c>
      <c r="E49" s="46" t="s">
        <v>72</v>
      </c>
      <c r="F49" s="47">
        <v>10</v>
      </c>
    </row>
    <row r="50" spans="2:6" ht="15">
      <c r="B50" s="74" t="s">
        <v>78</v>
      </c>
      <c r="C50" s="45">
        <v>700000000</v>
      </c>
      <c r="D50" s="46">
        <v>10</v>
      </c>
      <c r="E50" s="46" t="s">
        <v>74</v>
      </c>
      <c r="F50" s="47">
        <v>5</v>
      </c>
    </row>
    <row r="51" spans="2:6" ht="15">
      <c r="B51" s="74" t="s">
        <v>580</v>
      </c>
      <c r="C51" s="45">
        <v>30000000</v>
      </c>
      <c r="D51" s="46">
        <v>5</v>
      </c>
      <c r="E51" s="252" t="s">
        <v>569</v>
      </c>
      <c r="F51" s="253" t="s">
        <v>568</v>
      </c>
    </row>
    <row r="52" spans="2:6" ht="15">
      <c r="B52" s="74" t="s">
        <v>80</v>
      </c>
      <c r="C52" s="45">
        <v>700000000</v>
      </c>
      <c r="D52" s="46">
        <v>10</v>
      </c>
      <c r="E52" s="46" t="s">
        <v>77</v>
      </c>
      <c r="F52" s="47">
        <v>5</v>
      </c>
    </row>
    <row r="53" spans="2:6" ht="15">
      <c r="B53" s="74" t="s">
        <v>82</v>
      </c>
      <c r="C53" s="45">
        <v>300000000</v>
      </c>
      <c r="D53" s="46">
        <v>5</v>
      </c>
      <c r="E53" s="232" t="s">
        <v>578</v>
      </c>
      <c r="F53" s="47">
        <v>3</v>
      </c>
    </row>
    <row r="54" spans="2:6" ht="15">
      <c r="B54" s="74" t="s">
        <v>84</v>
      </c>
      <c r="C54" s="45">
        <v>200000000</v>
      </c>
      <c r="D54" s="46">
        <v>15</v>
      </c>
      <c r="E54" s="46" t="s">
        <v>79</v>
      </c>
      <c r="F54" s="47">
        <v>5</v>
      </c>
    </row>
    <row r="55" spans="2:6" ht="15">
      <c r="B55" s="74" t="s">
        <v>86</v>
      </c>
      <c r="C55" s="45">
        <v>500000000</v>
      </c>
      <c r="D55" s="46">
        <v>10</v>
      </c>
      <c r="E55" s="46" t="s">
        <v>81</v>
      </c>
      <c r="F55" s="47">
        <v>5</v>
      </c>
    </row>
    <row r="56" spans="2:6" ht="15">
      <c r="B56" s="74" t="s">
        <v>88</v>
      </c>
      <c r="C56" s="45">
        <v>250000000</v>
      </c>
      <c r="D56" s="58">
        <v>20</v>
      </c>
      <c r="E56" s="46" t="s">
        <v>83</v>
      </c>
      <c r="F56" s="79">
        <v>5</v>
      </c>
    </row>
    <row r="57" spans="2:6" ht="15">
      <c r="B57" s="74" t="s">
        <v>90</v>
      </c>
      <c r="C57" s="45">
        <v>100000000</v>
      </c>
      <c r="D57" s="46">
        <v>5</v>
      </c>
      <c r="E57" s="46" t="s">
        <v>85</v>
      </c>
      <c r="F57" s="79">
        <v>5</v>
      </c>
    </row>
    <row r="58" spans="2:6" ht="15">
      <c r="B58" s="74" t="s">
        <v>92</v>
      </c>
      <c r="C58" s="45"/>
      <c r="D58" s="46"/>
      <c r="E58" s="46" t="s">
        <v>87</v>
      </c>
      <c r="F58" s="79">
        <v>5</v>
      </c>
    </row>
    <row r="59" spans="2:6" ht="15">
      <c r="B59" s="74" t="s">
        <v>94</v>
      </c>
      <c r="C59" s="45"/>
      <c r="D59" s="46"/>
      <c r="E59" s="46" t="s">
        <v>89</v>
      </c>
      <c r="F59" s="79">
        <v>4</v>
      </c>
    </row>
    <row r="60" spans="2:6" ht="15">
      <c r="B60" s="74" t="s">
        <v>96</v>
      </c>
      <c r="C60" s="45">
        <v>900000000</v>
      </c>
      <c r="D60" s="46">
        <v>10</v>
      </c>
      <c r="E60" s="46" t="s">
        <v>91</v>
      </c>
      <c r="F60" s="79">
        <v>5</v>
      </c>
    </row>
    <row r="61" spans="2:6" ht="30">
      <c r="B61" s="74" t="s">
        <v>98</v>
      </c>
      <c r="C61" s="45">
        <v>500000000</v>
      </c>
      <c r="D61" s="46">
        <v>5</v>
      </c>
      <c r="E61" s="80" t="s">
        <v>93</v>
      </c>
      <c r="F61" s="79">
        <v>10</v>
      </c>
    </row>
    <row r="62" spans="2:6" ht="15">
      <c r="B62" s="74" t="s">
        <v>99</v>
      </c>
      <c r="C62" s="45">
        <v>700000000</v>
      </c>
      <c r="D62" s="46">
        <v>5</v>
      </c>
      <c r="E62" s="250" t="s">
        <v>95</v>
      </c>
      <c r="F62" s="251">
        <v>15</v>
      </c>
    </row>
    <row r="63" spans="2:6" ht="12" customHeight="1">
      <c r="B63" s="74" t="s">
        <v>111</v>
      </c>
      <c r="C63" s="45">
        <v>200000000</v>
      </c>
      <c r="D63" s="46">
        <v>5</v>
      </c>
      <c r="E63" s="46" t="s">
        <v>97</v>
      </c>
      <c r="F63" s="79">
        <v>5</v>
      </c>
    </row>
    <row r="64" spans="2:6" ht="15">
      <c r="B64" s="74" t="s">
        <v>113</v>
      </c>
      <c r="C64" s="45">
        <v>100000000</v>
      </c>
      <c r="D64" s="46">
        <v>10</v>
      </c>
      <c r="E64" s="232" t="s">
        <v>579</v>
      </c>
      <c r="F64" s="79">
        <v>10</v>
      </c>
    </row>
    <row r="65" spans="2:6" ht="15">
      <c r="B65" s="74" t="s">
        <v>115</v>
      </c>
      <c r="C65" s="45">
        <v>200000000</v>
      </c>
      <c r="D65" s="46">
        <v>10</v>
      </c>
      <c r="E65" s="46" t="s">
        <v>100</v>
      </c>
      <c r="F65" s="79">
        <v>5</v>
      </c>
    </row>
    <row r="66" spans="2:6" ht="15">
      <c r="B66" s="74" t="s">
        <v>117</v>
      </c>
      <c r="C66" s="45">
        <v>100000000</v>
      </c>
      <c r="D66" s="46">
        <v>10</v>
      </c>
      <c r="E66" s="46" t="s">
        <v>101</v>
      </c>
      <c r="F66" s="79">
        <v>5</v>
      </c>
    </row>
    <row r="67" spans="2:6" ht="15">
      <c r="B67" s="82" t="s">
        <v>119</v>
      </c>
      <c r="C67" s="45" t="s">
        <v>120</v>
      </c>
      <c r="D67" s="46">
        <v>15</v>
      </c>
      <c r="E67" s="46" t="s">
        <v>102</v>
      </c>
      <c r="F67" s="79">
        <v>5</v>
      </c>
    </row>
    <row r="68" spans="2:6" ht="15">
      <c r="B68" s="74" t="s">
        <v>122</v>
      </c>
      <c r="C68" s="45"/>
      <c r="D68" s="46"/>
      <c r="E68" s="46" t="s">
        <v>103</v>
      </c>
      <c r="F68" s="79">
        <v>5</v>
      </c>
    </row>
    <row r="69" spans="2:6" ht="15">
      <c r="B69" s="74" t="s">
        <v>124</v>
      </c>
      <c r="C69" s="45" t="s">
        <v>120</v>
      </c>
      <c r="D69" s="46">
        <v>20</v>
      </c>
      <c r="E69" s="46" t="s">
        <v>104</v>
      </c>
      <c r="F69" s="79"/>
    </row>
    <row r="70" spans="2:6" ht="15">
      <c r="B70" s="74" t="s">
        <v>126</v>
      </c>
      <c r="C70" s="45" t="s">
        <v>120</v>
      </c>
      <c r="D70" s="46">
        <v>20</v>
      </c>
      <c r="E70" s="46" t="s">
        <v>105</v>
      </c>
      <c r="F70" s="79">
        <v>5</v>
      </c>
    </row>
    <row r="71" spans="2:6" ht="15">
      <c r="B71" s="74"/>
      <c r="C71" s="45"/>
      <c r="D71" s="46"/>
      <c r="E71" s="46" t="s">
        <v>106</v>
      </c>
      <c r="F71" s="79">
        <v>5</v>
      </c>
    </row>
    <row r="72" spans="2:6" ht="15">
      <c r="B72" s="74"/>
      <c r="C72" s="45"/>
      <c r="D72" s="46"/>
      <c r="E72" s="46" t="s">
        <v>107</v>
      </c>
      <c r="F72" s="79">
        <v>5</v>
      </c>
    </row>
    <row r="73" spans="2:6" ht="45">
      <c r="B73" s="86" t="s">
        <v>558</v>
      </c>
      <c r="C73" s="45"/>
      <c r="D73" s="46">
        <v>15</v>
      </c>
      <c r="E73" s="46" t="s">
        <v>108</v>
      </c>
      <c r="F73" s="79">
        <v>3</v>
      </c>
    </row>
    <row r="74" spans="2:6" ht="15">
      <c r="B74" s="74"/>
      <c r="C74" s="45"/>
      <c r="D74" s="46"/>
      <c r="E74" s="46" t="s">
        <v>109</v>
      </c>
      <c r="F74" s="79">
        <v>5</v>
      </c>
    </row>
    <row r="75" spans="2:6" ht="15">
      <c r="B75" s="74"/>
      <c r="C75" s="45"/>
      <c r="D75" s="46"/>
      <c r="E75" s="46" t="s">
        <v>110</v>
      </c>
      <c r="F75" s="79">
        <v>3</v>
      </c>
    </row>
    <row r="76" spans="2:6" ht="15">
      <c r="B76" s="74"/>
      <c r="C76" s="45"/>
      <c r="D76" s="46"/>
      <c r="E76" s="248" t="s">
        <v>567</v>
      </c>
      <c r="F76" s="249" t="s">
        <v>568</v>
      </c>
    </row>
    <row r="77" spans="2:6" ht="15">
      <c r="B77" s="74"/>
      <c r="C77" s="45"/>
      <c r="D77" s="46"/>
      <c r="E77" s="46" t="s">
        <v>112</v>
      </c>
      <c r="F77" s="79">
        <v>3</v>
      </c>
    </row>
    <row r="78" spans="2:6" ht="15">
      <c r="B78" s="74"/>
      <c r="C78" s="45"/>
      <c r="D78" s="46"/>
      <c r="E78" s="46" t="s">
        <v>114</v>
      </c>
      <c r="F78" s="79">
        <v>3</v>
      </c>
    </row>
    <row r="79" spans="2:6" ht="15">
      <c r="B79" s="74"/>
      <c r="C79" s="45"/>
      <c r="D79" s="46"/>
      <c r="E79" s="46" t="s">
        <v>116</v>
      </c>
      <c r="F79" s="79">
        <v>3</v>
      </c>
    </row>
    <row r="80" spans="2:6" ht="15">
      <c r="B80" s="74"/>
      <c r="C80" s="45"/>
      <c r="D80" s="46"/>
      <c r="E80" s="46" t="s">
        <v>118</v>
      </c>
      <c r="F80" s="79">
        <v>3</v>
      </c>
    </row>
    <row r="81" spans="2:6" ht="15">
      <c r="B81" s="74"/>
      <c r="C81" s="45"/>
      <c r="D81" s="46"/>
      <c r="E81" s="46" t="s">
        <v>121</v>
      </c>
      <c r="F81" s="79">
        <v>2</v>
      </c>
    </row>
    <row r="82" spans="2:6" ht="15">
      <c r="B82" s="74"/>
      <c r="C82" s="45"/>
      <c r="D82" s="46"/>
      <c r="E82" s="46" t="s">
        <v>123</v>
      </c>
      <c r="F82" s="79">
        <v>3</v>
      </c>
    </row>
    <row r="83" spans="2:6" ht="15">
      <c r="B83" s="74"/>
      <c r="C83" s="45"/>
      <c r="D83" s="46"/>
      <c r="E83" s="46" t="s">
        <v>125</v>
      </c>
      <c r="F83" s="79">
        <v>2</v>
      </c>
    </row>
    <row r="84" spans="2:6" ht="15">
      <c r="B84" s="74"/>
      <c r="C84" s="45"/>
      <c r="D84" s="46"/>
      <c r="E84" s="46"/>
      <c r="F84" s="79"/>
    </row>
    <row r="85" spans="2:6" ht="15.75">
      <c r="B85" s="74"/>
      <c r="C85" s="45"/>
      <c r="D85" s="46"/>
      <c r="E85" s="268" t="s">
        <v>575</v>
      </c>
      <c r="F85" s="79"/>
    </row>
    <row r="86" spans="2:6" ht="31.5">
      <c r="B86" s="74"/>
      <c r="C86" s="45"/>
      <c r="D86" s="107"/>
      <c r="E86" s="269" t="s">
        <v>576</v>
      </c>
      <c r="F86" s="249" t="s">
        <v>568</v>
      </c>
    </row>
    <row r="87" spans="2:6" ht="15.75">
      <c r="B87" s="74"/>
      <c r="C87" s="45"/>
      <c r="D87" s="107"/>
      <c r="E87" s="270"/>
      <c r="F87" s="79"/>
    </row>
    <row r="88" spans="2:6" ht="15.75">
      <c r="B88" s="74"/>
      <c r="C88" s="45"/>
      <c r="D88" s="107"/>
      <c r="E88" s="268" t="s">
        <v>575</v>
      </c>
      <c r="F88" s="79"/>
    </row>
    <row r="89" spans="2:6" ht="63">
      <c r="B89" s="74"/>
      <c r="C89" s="45"/>
      <c r="D89" s="107"/>
      <c r="E89" s="271" t="s">
        <v>577</v>
      </c>
      <c r="F89" s="79">
        <v>5</v>
      </c>
    </row>
    <row r="90" spans="2:6" ht="15.75">
      <c r="B90" s="74"/>
      <c r="C90" s="45"/>
      <c r="D90" s="107"/>
      <c r="E90" s="272"/>
      <c r="F90" s="79"/>
    </row>
    <row r="91" spans="2:6" ht="15.75">
      <c r="B91" s="84" t="s">
        <v>127</v>
      </c>
      <c r="C91" s="84"/>
      <c r="D91" s="266"/>
      <c r="E91" s="267"/>
      <c r="F91" s="255"/>
    </row>
    <row r="92" spans="2:6" ht="90" customHeight="1">
      <c r="B92" s="85" t="s">
        <v>573</v>
      </c>
      <c r="C92" s="264" t="s">
        <v>568</v>
      </c>
      <c r="D92" s="274"/>
      <c r="E92" s="275"/>
      <c r="F92" s="87"/>
    </row>
    <row r="93" spans="2:6" ht="18" customHeight="1">
      <c r="B93" s="88" t="s">
        <v>128</v>
      </c>
      <c r="C93" s="89"/>
      <c r="D93" s="276">
        <f>SUM(D42:D92)</f>
        <v>300</v>
      </c>
      <c r="E93" s="277"/>
      <c r="F93" s="90">
        <f>SUM(F7:F92)</f>
        <v>300</v>
      </c>
    </row>
    <row r="94" spans="2:6" ht="15.75" customHeight="1">
      <c r="B94" s="398" t="s">
        <v>129</v>
      </c>
      <c r="C94" s="399"/>
      <c r="D94" s="400"/>
      <c r="E94" s="91"/>
      <c r="F94" s="92" t="s">
        <v>574</v>
      </c>
    </row>
    <row r="95" spans="2:6" ht="15">
      <c r="B95" s="235"/>
      <c r="C95" s="240"/>
      <c r="D95" s="93"/>
      <c r="E95" s="94"/>
      <c r="F95" s="95"/>
    </row>
    <row r="96" spans="2:6" ht="15">
      <c r="B96" s="209" t="s">
        <v>648</v>
      </c>
      <c r="C96" s="241"/>
      <c r="D96" s="96"/>
      <c r="E96" s="86" t="s">
        <v>650</v>
      </c>
      <c r="F96" s="97">
        <v>30</v>
      </c>
    </row>
    <row r="97" spans="2:6" ht="15">
      <c r="B97" s="236"/>
      <c r="C97" s="242"/>
      <c r="D97" s="233"/>
      <c r="E97" s="233"/>
      <c r="F97" s="234"/>
    </row>
    <row r="98" spans="2:6" ht="15">
      <c r="B98" s="209" t="s">
        <v>130</v>
      </c>
      <c r="C98" s="241"/>
      <c r="D98" s="96"/>
      <c r="E98" s="86" t="s">
        <v>651</v>
      </c>
      <c r="F98" s="97">
        <v>30</v>
      </c>
    </row>
    <row r="99" spans="2:6" ht="15">
      <c r="B99" s="237"/>
      <c r="C99" s="242"/>
      <c r="D99" s="233"/>
      <c r="E99" s="233"/>
      <c r="F99" s="234"/>
    </row>
    <row r="100" spans="2:6" ht="15">
      <c r="B100" s="209" t="s">
        <v>131</v>
      </c>
      <c r="C100" s="241"/>
      <c r="D100" s="96"/>
      <c r="E100" s="96" t="s">
        <v>649</v>
      </c>
      <c r="F100" s="97">
        <v>10</v>
      </c>
    </row>
    <row r="101" spans="2:6" ht="15">
      <c r="B101" s="236"/>
      <c r="C101" s="242"/>
      <c r="D101" s="233"/>
      <c r="E101" s="233"/>
      <c r="F101" s="234"/>
    </row>
    <row r="102" spans="2:6" ht="15">
      <c r="B102" s="209" t="s">
        <v>132</v>
      </c>
      <c r="C102" s="241"/>
      <c r="D102" s="96"/>
      <c r="E102" s="96" t="s">
        <v>652</v>
      </c>
      <c r="F102" s="97">
        <v>10</v>
      </c>
    </row>
    <row r="103" spans="2:6" ht="15">
      <c r="B103" s="237"/>
      <c r="C103" s="242"/>
      <c r="D103" s="233"/>
      <c r="E103" s="233"/>
      <c r="F103" s="234"/>
    </row>
    <row r="104" spans="2:6" ht="15">
      <c r="B104" s="209" t="s">
        <v>133</v>
      </c>
      <c r="C104" s="241"/>
      <c r="D104" s="96"/>
      <c r="E104" s="96" t="s">
        <v>649</v>
      </c>
      <c r="F104" s="97">
        <v>10</v>
      </c>
    </row>
    <row r="105" spans="2:6" ht="15">
      <c r="B105" s="237"/>
      <c r="C105" s="242"/>
      <c r="D105" s="233"/>
      <c r="E105" s="233"/>
      <c r="F105" s="234"/>
    </row>
    <row r="106" spans="2:6" ht="15">
      <c r="B106" s="209" t="s">
        <v>135</v>
      </c>
      <c r="C106" s="241"/>
      <c r="D106" s="96"/>
      <c r="E106" s="96" t="s">
        <v>649</v>
      </c>
      <c r="F106" s="97">
        <v>10</v>
      </c>
    </row>
    <row r="107" spans="2:6" ht="15">
      <c r="B107" s="237"/>
      <c r="C107" s="242"/>
      <c r="D107" s="233"/>
      <c r="E107" s="233"/>
      <c r="F107" s="234"/>
    </row>
    <row r="108" spans="2:6" ht="15">
      <c r="B108" s="209" t="s">
        <v>136</v>
      </c>
      <c r="C108" s="241"/>
      <c r="D108" s="96"/>
      <c r="E108" s="96"/>
      <c r="F108" s="97"/>
    </row>
    <row r="109" spans="2:6" ht="15">
      <c r="B109" s="238" t="s">
        <v>137</v>
      </c>
      <c r="C109" s="241"/>
      <c r="D109" s="96"/>
      <c r="E109" s="96" t="s">
        <v>565</v>
      </c>
      <c r="F109" s="97">
        <v>20</v>
      </c>
    </row>
    <row r="110" spans="2:6" ht="15">
      <c r="B110" s="238" t="s">
        <v>138</v>
      </c>
      <c r="C110" s="241"/>
      <c r="D110" s="96"/>
      <c r="E110" s="96" t="s">
        <v>566</v>
      </c>
      <c r="F110" s="97">
        <v>20</v>
      </c>
    </row>
    <row r="111" spans="2:6" ht="15">
      <c r="B111" s="239" t="s">
        <v>653</v>
      </c>
      <c r="C111" s="242"/>
      <c r="D111" s="233"/>
      <c r="E111" s="233" t="s">
        <v>654</v>
      </c>
      <c r="F111" s="234">
        <v>150</v>
      </c>
    </row>
    <row r="112" spans="2:6" ht="15">
      <c r="B112" s="239" t="s">
        <v>564</v>
      </c>
      <c r="C112" s="241"/>
      <c r="D112" s="96"/>
      <c r="E112" s="96" t="s">
        <v>539</v>
      </c>
      <c r="F112" s="97">
        <v>10</v>
      </c>
    </row>
    <row r="113" spans="2:6" ht="15">
      <c r="B113" s="209"/>
      <c r="C113" s="243"/>
      <c r="D113" s="96"/>
      <c r="E113" s="98"/>
      <c r="F113" s="97"/>
    </row>
    <row r="114" spans="2:6" ht="15">
      <c r="B114" s="244" t="s">
        <v>128</v>
      </c>
      <c r="C114" s="245"/>
      <c r="D114" s="99"/>
      <c r="E114" s="99"/>
      <c r="F114" s="100">
        <f>SUM(F96:F113)</f>
        <v>300</v>
      </c>
    </row>
    <row r="115" spans="2:6" ht="15.75">
      <c r="B115" s="393" t="s">
        <v>571</v>
      </c>
      <c r="C115" s="394"/>
      <c r="D115" s="259" t="s">
        <v>13</v>
      </c>
      <c r="E115" s="257"/>
      <c r="F115" s="258"/>
    </row>
    <row r="116" spans="2:6" ht="20.100000000000001" customHeight="1">
      <c r="B116" s="265" t="s">
        <v>572</v>
      </c>
      <c r="C116" s="256"/>
      <c r="D116" s="260">
        <v>100</v>
      </c>
      <c r="E116" s="99"/>
      <c r="F116" s="100"/>
    </row>
    <row r="117" spans="2:6" ht="20.100000000000001" customHeight="1">
      <c r="B117" s="261" t="s">
        <v>247</v>
      </c>
      <c r="C117" s="262"/>
      <c r="D117" s="263">
        <f>SUM(D116:D116)</f>
        <v>100</v>
      </c>
      <c r="E117" s="99"/>
      <c r="F117" s="100"/>
    </row>
    <row r="118" spans="2:6" ht="15">
      <c r="B118" s="101"/>
      <c r="C118" s="102"/>
      <c r="D118" s="103"/>
      <c r="E118" s="103"/>
      <c r="F118" s="104"/>
    </row>
    <row r="119" spans="2:6" ht="15">
      <c r="B119" s="101"/>
      <c r="C119" s="102"/>
      <c r="D119" s="103"/>
      <c r="E119" s="103"/>
      <c r="F119" s="104"/>
    </row>
    <row r="120" spans="2:6" ht="18" customHeight="1" thickBot="1">
      <c r="B120" s="105"/>
      <c r="C120" s="105"/>
      <c r="D120" s="105"/>
      <c r="E120" s="105"/>
      <c r="F120" s="106"/>
    </row>
    <row r="121" spans="2:6" ht="17.25" thickTop="1" thickBot="1">
      <c r="B121" s="389" t="s">
        <v>639</v>
      </c>
      <c r="C121" s="25" t="s">
        <v>554</v>
      </c>
      <c r="D121" s="382" t="s">
        <v>13</v>
      </c>
      <c r="E121" s="31" t="s">
        <v>11</v>
      </c>
      <c r="F121" s="382" t="s">
        <v>13</v>
      </c>
    </row>
    <row r="122" spans="2:6" ht="17.25" thickTop="1" thickBot="1">
      <c r="B122" s="389"/>
      <c r="C122" s="29" t="s">
        <v>12</v>
      </c>
      <c r="D122" s="384"/>
      <c r="E122" s="32" t="s">
        <v>14</v>
      </c>
      <c r="F122" s="384"/>
    </row>
    <row r="123" spans="2:6" ht="20.25" customHeight="1" thickTop="1">
      <c r="B123" s="74"/>
      <c r="C123" s="45"/>
      <c r="D123" s="107"/>
      <c r="E123" s="108" t="s">
        <v>141</v>
      </c>
      <c r="F123" s="79">
        <v>10</v>
      </c>
    </row>
    <row r="124" spans="2:6" ht="13.5" customHeight="1">
      <c r="B124" s="74" t="s">
        <v>521</v>
      </c>
      <c r="C124" s="278">
        <v>158274400</v>
      </c>
      <c r="D124" s="110"/>
      <c r="E124" s="108" t="s">
        <v>142</v>
      </c>
      <c r="F124" s="79">
        <v>10</v>
      </c>
    </row>
    <row r="125" spans="2:6" ht="15">
      <c r="B125" s="111"/>
      <c r="C125" s="112"/>
      <c r="D125" s="107"/>
      <c r="E125" s="108" t="s">
        <v>143</v>
      </c>
      <c r="F125" s="79">
        <v>10</v>
      </c>
    </row>
    <row r="126" spans="2:6" ht="15">
      <c r="B126" s="387" t="s">
        <v>127</v>
      </c>
      <c r="C126" s="387"/>
      <c r="D126" s="113"/>
      <c r="E126" s="49" t="s">
        <v>144</v>
      </c>
      <c r="F126" s="79">
        <v>10</v>
      </c>
    </row>
    <row r="127" spans="2:6" ht="15">
      <c r="B127" s="108" t="s">
        <v>146</v>
      </c>
      <c r="C127" s="114"/>
      <c r="D127" s="115">
        <v>40</v>
      </c>
      <c r="E127" s="107" t="s">
        <v>145</v>
      </c>
      <c r="F127" s="79">
        <v>10</v>
      </c>
    </row>
    <row r="128" spans="2:6" ht="15">
      <c r="B128" s="108" t="s">
        <v>148</v>
      </c>
      <c r="C128" s="114"/>
      <c r="D128" s="115"/>
      <c r="E128" s="107" t="s">
        <v>147</v>
      </c>
      <c r="F128" s="79"/>
    </row>
    <row r="129" spans="2:6" ht="15">
      <c r="B129" s="108" t="s">
        <v>150</v>
      </c>
      <c r="C129" s="114"/>
      <c r="D129" s="115">
        <v>20</v>
      </c>
      <c r="E129" s="107" t="s">
        <v>149</v>
      </c>
      <c r="F129" s="79">
        <v>10</v>
      </c>
    </row>
    <row r="130" spans="2:6" ht="15">
      <c r="B130" s="108" t="s">
        <v>152</v>
      </c>
      <c r="C130" s="114"/>
      <c r="D130" s="115">
        <v>20</v>
      </c>
      <c r="E130" s="116" t="s">
        <v>151</v>
      </c>
      <c r="F130" s="79">
        <v>10</v>
      </c>
    </row>
    <row r="131" spans="2:6" ht="15">
      <c r="B131" s="108" t="s">
        <v>154</v>
      </c>
      <c r="C131" s="114"/>
      <c r="D131" s="115">
        <v>20</v>
      </c>
      <c r="E131" s="116" t="s">
        <v>153</v>
      </c>
      <c r="F131" s="79">
        <v>10</v>
      </c>
    </row>
    <row r="132" spans="2:6" ht="15">
      <c r="B132" s="108" t="s">
        <v>156</v>
      </c>
      <c r="C132" s="114"/>
      <c r="D132" s="115">
        <v>15</v>
      </c>
      <c r="E132" s="107" t="s">
        <v>155</v>
      </c>
      <c r="F132" s="79">
        <v>10</v>
      </c>
    </row>
    <row r="133" spans="2:6" ht="15">
      <c r="B133" s="108" t="s">
        <v>158</v>
      </c>
      <c r="C133" s="114"/>
      <c r="D133" s="115">
        <v>15</v>
      </c>
      <c r="E133" s="107" t="s">
        <v>157</v>
      </c>
      <c r="F133" s="79">
        <v>10</v>
      </c>
    </row>
    <row r="134" spans="2:6" ht="15">
      <c r="B134" s="108" t="s">
        <v>160</v>
      </c>
      <c r="C134" s="114"/>
      <c r="D134" s="115">
        <v>15</v>
      </c>
      <c r="E134" s="107" t="s">
        <v>159</v>
      </c>
      <c r="F134" s="79">
        <v>10</v>
      </c>
    </row>
    <row r="135" spans="2:6" ht="15">
      <c r="B135" s="108" t="s">
        <v>162</v>
      </c>
      <c r="C135" s="114"/>
      <c r="D135" s="115">
        <v>20</v>
      </c>
      <c r="E135" s="107" t="s">
        <v>161</v>
      </c>
      <c r="F135" s="79">
        <v>10</v>
      </c>
    </row>
    <row r="136" spans="2:6" ht="15">
      <c r="B136" s="108" t="s">
        <v>163</v>
      </c>
      <c r="C136" s="114"/>
      <c r="D136" s="115">
        <v>20</v>
      </c>
      <c r="E136" s="107" t="s">
        <v>89</v>
      </c>
      <c r="F136" s="79">
        <v>10</v>
      </c>
    </row>
    <row r="137" spans="2:6" ht="15">
      <c r="B137" s="108" t="s">
        <v>164</v>
      </c>
      <c r="C137" s="117">
        <v>1200000</v>
      </c>
      <c r="D137" s="118">
        <v>20</v>
      </c>
      <c r="E137" s="107" t="s">
        <v>30</v>
      </c>
      <c r="F137" s="79">
        <v>10</v>
      </c>
    </row>
    <row r="138" spans="2:6" ht="15">
      <c r="B138" s="108" t="s">
        <v>165</v>
      </c>
      <c r="C138" s="117">
        <v>1200000</v>
      </c>
      <c r="D138" s="118">
        <v>20</v>
      </c>
      <c r="E138" s="107" t="s">
        <v>91</v>
      </c>
      <c r="F138" s="79">
        <v>10</v>
      </c>
    </row>
    <row r="139" spans="2:6" ht="30">
      <c r="B139" s="119" t="s">
        <v>167</v>
      </c>
      <c r="C139" s="114"/>
      <c r="D139" s="115">
        <v>25</v>
      </c>
      <c r="E139" s="107" t="s">
        <v>166</v>
      </c>
      <c r="F139" s="79">
        <v>10</v>
      </c>
    </row>
    <row r="140" spans="2:6" ht="15">
      <c r="B140" s="119" t="s">
        <v>169</v>
      </c>
      <c r="C140" s="114"/>
      <c r="D140" s="115">
        <v>10</v>
      </c>
      <c r="E140" s="107" t="s">
        <v>168</v>
      </c>
      <c r="F140" s="79">
        <v>10</v>
      </c>
    </row>
    <row r="141" spans="2:6" ht="15">
      <c r="B141" s="108" t="s">
        <v>171</v>
      </c>
      <c r="C141" s="114"/>
      <c r="D141" s="115"/>
      <c r="E141" s="107" t="s">
        <v>170</v>
      </c>
      <c r="F141" s="79">
        <v>10</v>
      </c>
    </row>
    <row r="142" spans="2:6" ht="15">
      <c r="B142" s="116" t="s">
        <v>173</v>
      </c>
      <c r="C142" s="114"/>
      <c r="D142" s="115"/>
      <c r="E142" s="107" t="s">
        <v>172</v>
      </c>
      <c r="F142" s="79">
        <v>15</v>
      </c>
    </row>
    <row r="143" spans="2:6" ht="15">
      <c r="B143" s="116" t="s">
        <v>175</v>
      </c>
      <c r="C143" s="114"/>
      <c r="D143" s="115"/>
      <c r="E143" s="107" t="s">
        <v>174</v>
      </c>
      <c r="F143" s="79">
        <v>10</v>
      </c>
    </row>
    <row r="144" spans="2:6" ht="15">
      <c r="B144" s="116" t="s">
        <v>177</v>
      </c>
      <c r="C144" s="114"/>
      <c r="D144" s="115"/>
      <c r="E144" s="107" t="s">
        <v>176</v>
      </c>
      <c r="F144" s="79">
        <v>15</v>
      </c>
    </row>
    <row r="145" spans="2:6" ht="15">
      <c r="B145" s="116"/>
      <c r="C145" s="114"/>
      <c r="D145" s="115"/>
      <c r="E145" s="107" t="s">
        <v>178</v>
      </c>
      <c r="F145" s="79"/>
    </row>
    <row r="146" spans="2:6" ht="15">
      <c r="B146" s="120" t="s">
        <v>536</v>
      </c>
      <c r="C146" s="63">
        <v>600000000</v>
      </c>
      <c r="D146" s="115">
        <v>30</v>
      </c>
      <c r="E146" s="107"/>
      <c r="F146" s="79"/>
    </row>
    <row r="147" spans="2:6" ht="15">
      <c r="B147" s="116"/>
      <c r="C147" s="114"/>
      <c r="D147" s="115"/>
      <c r="E147" s="121" t="s">
        <v>179</v>
      </c>
      <c r="F147" s="79"/>
    </row>
    <row r="148" spans="2:6" ht="15">
      <c r="B148" s="122" t="s">
        <v>537</v>
      </c>
      <c r="C148" s="114"/>
      <c r="D148" s="115">
        <v>10</v>
      </c>
      <c r="E148" s="123"/>
      <c r="F148" s="79"/>
    </row>
    <row r="149" spans="2:6" ht="15">
      <c r="B149" s="116" t="s">
        <v>538</v>
      </c>
      <c r="C149" s="114"/>
      <c r="D149" s="115"/>
      <c r="E149" s="124" t="s">
        <v>180</v>
      </c>
      <c r="F149" s="79"/>
    </row>
    <row r="150" spans="2:6" ht="15">
      <c r="B150" s="116"/>
      <c r="C150" s="114"/>
      <c r="D150" s="115"/>
      <c r="E150" s="123" t="s">
        <v>181</v>
      </c>
      <c r="F150" s="79"/>
    </row>
    <row r="151" spans="2:6" ht="15">
      <c r="B151" s="116"/>
      <c r="C151" s="114"/>
      <c r="D151" s="115"/>
      <c r="E151" s="123" t="s">
        <v>182</v>
      </c>
      <c r="F151" s="79"/>
    </row>
    <row r="152" spans="2:6" ht="31.5">
      <c r="B152" s="281" t="s">
        <v>583</v>
      </c>
      <c r="C152" s="114"/>
      <c r="D152" s="280" t="s">
        <v>568</v>
      </c>
      <c r="E152" s="123" t="s">
        <v>183</v>
      </c>
      <c r="F152" s="79"/>
    </row>
    <row r="153" spans="2:6" ht="15.75">
      <c r="B153" s="281"/>
      <c r="C153" s="114"/>
      <c r="D153" s="115"/>
      <c r="E153" s="123"/>
      <c r="F153" s="79"/>
    </row>
    <row r="154" spans="2:6" ht="15">
      <c r="B154" s="116"/>
      <c r="C154" s="114"/>
      <c r="D154" s="115"/>
      <c r="E154" s="121" t="s">
        <v>184</v>
      </c>
      <c r="F154" s="79"/>
    </row>
    <row r="155" spans="2:6" ht="15">
      <c r="B155" s="116"/>
      <c r="C155" s="114"/>
      <c r="D155" s="115"/>
      <c r="E155" s="121" t="s">
        <v>185</v>
      </c>
      <c r="F155" s="79">
        <v>80</v>
      </c>
    </row>
    <row r="156" spans="2:6" ht="15">
      <c r="B156" s="116"/>
      <c r="C156" s="114"/>
      <c r="D156" s="115"/>
      <c r="E156" s="121"/>
      <c r="F156" s="79"/>
    </row>
    <row r="157" spans="2:6" ht="31.5">
      <c r="B157" s="281" t="s">
        <v>584</v>
      </c>
      <c r="C157" s="114"/>
      <c r="D157" s="280" t="s">
        <v>568</v>
      </c>
      <c r="E157" s="123" t="s">
        <v>186</v>
      </c>
      <c r="F157" s="79"/>
    </row>
    <row r="158" spans="2:6" ht="15">
      <c r="B158" s="116"/>
      <c r="C158" s="114"/>
      <c r="D158" s="115"/>
      <c r="E158" s="123" t="s">
        <v>187</v>
      </c>
      <c r="F158" s="79"/>
    </row>
    <row r="159" spans="2:6" ht="15">
      <c r="B159" s="116"/>
      <c r="C159" s="114"/>
      <c r="D159" s="115"/>
      <c r="E159" s="123" t="s">
        <v>188</v>
      </c>
      <c r="F159" s="79"/>
    </row>
    <row r="160" spans="2:6" ht="15">
      <c r="B160" s="116"/>
      <c r="C160" s="114"/>
      <c r="D160" s="115"/>
      <c r="E160" s="123" t="s">
        <v>189</v>
      </c>
      <c r="F160" s="79"/>
    </row>
    <row r="161" spans="2:6" ht="37.5" customHeight="1">
      <c r="B161" s="281" t="s">
        <v>585</v>
      </c>
      <c r="C161" s="114"/>
      <c r="D161" s="280" t="s">
        <v>568</v>
      </c>
      <c r="E161" s="123" t="s">
        <v>190</v>
      </c>
      <c r="F161" s="79"/>
    </row>
    <row r="162" spans="2:6" ht="15">
      <c r="B162" s="116"/>
      <c r="C162" s="114"/>
      <c r="D162" s="115"/>
      <c r="E162" s="123" t="s">
        <v>191</v>
      </c>
      <c r="F162" s="79"/>
    </row>
    <row r="163" spans="2:6" ht="15">
      <c r="B163" s="116"/>
      <c r="C163" s="114"/>
      <c r="D163" s="115"/>
      <c r="E163" s="123" t="s">
        <v>192</v>
      </c>
      <c r="F163" s="79"/>
    </row>
    <row r="164" spans="2:6" ht="15">
      <c r="B164" s="116"/>
      <c r="C164" s="114"/>
      <c r="D164" s="115"/>
      <c r="E164" s="123" t="s">
        <v>193</v>
      </c>
      <c r="F164" s="79"/>
    </row>
    <row r="165" spans="2:6" ht="15">
      <c r="B165" s="116"/>
      <c r="C165" s="114"/>
      <c r="D165" s="115"/>
      <c r="E165" s="123" t="s">
        <v>194</v>
      </c>
      <c r="F165" s="79"/>
    </row>
    <row r="166" spans="2:6" ht="15">
      <c r="B166" s="116"/>
      <c r="C166" s="114"/>
      <c r="D166" s="115"/>
      <c r="E166" s="123" t="s">
        <v>195</v>
      </c>
      <c r="F166" s="79"/>
    </row>
    <row r="167" spans="2:6" ht="15">
      <c r="B167" s="108"/>
      <c r="C167" s="114"/>
      <c r="D167" s="115"/>
      <c r="E167" s="123" t="s">
        <v>196</v>
      </c>
      <c r="F167" s="79"/>
    </row>
    <row r="168" spans="2:6" ht="18" customHeight="1">
      <c r="B168" s="125" t="s">
        <v>128</v>
      </c>
      <c r="C168" s="126"/>
      <c r="D168" s="127">
        <f>SUM(D127:D167)</f>
        <v>300</v>
      </c>
      <c r="E168" s="128"/>
      <c r="F168" s="129">
        <f>SUM(F123:F167)</f>
        <v>300</v>
      </c>
    </row>
    <row r="169" spans="2:6" ht="18" customHeight="1">
      <c r="B169" s="131" t="s">
        <v>129</v>
      </c>
      <c r="C169" s="279"/>
      <c r="D169" s="131"/>
      <c r="E169" s="132"/>
      <c r="F169" s="133" t="s">
        <v>13</v>
      </c>
    </row>
    <row r="170" spans="2:6" ht="15">
      <c r="B170" s="134"/>
      <c r="C170" s="105"/>
      <c r="D170" s="105"/>
      <c r="E170" s="135"/>
      <c r="F170" s="136"/>
    </row>
    <row r="171" spans="2:6" ht="15">
      <c r="B171" s="108" t="s">
        <v>197</v>
      </c>
      <c r="C171" s="130"/>
      <c r="D171" s="115"/>
      <c r="E171" s="96" t="s">
        <v>198</v>
      </c>
      <c r="F171" s="97">
        <v>300</v>
      </c>
    </row>
    <row r="172" spans="2:6" s="4" customFormat="1" ht="15">
      <c r="B172" s="134"/>
      <c r="C172" s="105"/>
      <c r="D172" s="105"/>
      <c r="E172" s="136"/>
      <c r="F172" s="137"/>
    </row>
    <row r="173" spans="2:6" s="4" customFormat="1" ht="18" customHeight="1">
      <c r="B173" s="125" t="s">
        <v>128</v>
      </c>
      <c r="C173" s="138"/>
      <c r="D173" s="139"/>
      <c r="E173" s="140"/>
      <c r="F173" s="141">
        <v>300</v>
      </c>
    </row>
    <row r="174" spans="2:6" s="4" customFormat="1" ht="18" customHeight="1">
      <c r="B174" s="393" t="s">
        <v>571</v>
      </c>
      <c r="C174" s="394"/>
      <c r="D174" s="259" t="s">
        <v>13</v>
      </c>
      <c r="E174" s="257"/>
      <c r="F174" s="258"/>
    </row>
    <row r="175" spans="2:6" s="4" customFormat="1" ht="18" customHeight="1">
      <c r="B175" s="265" t="s">
        <v>572</v>
      </c>
      <c r="C175" s="256"/>
      <c r="D175" s="260">
        <v>100</v>
      </c>
      <c r="E175" s="99"/>
      <c r="F175" s="100"/>
    </row>
    <row r="176" spans="2:6" s="4" customFormat="1" ht="18" customHeight="1">
      <c r="B176" s="282" t="s">
        <v>128</v>
      </c>
      <c r="C176" s="283"/>
      <c r="D176" s="284">
        <f>SUM(D175:D175)</f>
        <v>100</v>
      </c>
      <c r="E176" s="99"/>
      <c r="F176" s="100"/>
    </row>
    <row r="177" spans="2:6" s="4" customFormat="1" ht="15">
      <c r="B177" s="105"/>
      <c r="C177" s="105"/>
      <c r="D177" s="105"/>
      <c r="E177" s="142"/>
      <c r="F177" s="142"/>
    </row>
    <row r="178" spans="2:6" s="4" customFormat="1" ht="15">
      <c r="B178" s="143"/>
      <c r="C178" s="144"/>
      <c r="D178" s="118"/>
      <c r="E178" s="118"/>
      <c r="F178" s="104"/>
    </row>
    <row r="179" spans="2:6" s="4" customFormat="1" ht="15.75" thickBot="1">
      <c r="B179" s="105"/>
      <c r="C179" s="105"/>
      <c r="D179" s="105"/>
      <c r="E179" s="105"/>
      <c r="F179" s="106"/>
    </row>
    <row r="180" spans="2:6" ht="17.25" thickTop="1" thickBot="1">
      <c r="B180" s="392" t="s">
        <v>640</v>
      </c>
      <c r="C180" s="33" t="s">
        <v>554</v>
      </c>
      <c r="D180" s="379" t="s">
        <v>13</v>
      </c>
      <c r="E180" s="34" t="s">
        <v>11</v>
      </c>
      <c r="F180" s="379" t="s">
        <v>13</v>
      </c>
    </row>
    <row r="181" spans="2:6" ht="17.25" thickTop="1" thickBot="1">
      <c r="B181" s="392"/>
      <c r="C181" s="35" t="s">
        <v>12</v>
      </c>
      <c r="D181" s="380"/>
      <c r="E181" s="36" t="s">
        <v>14</v>
      </c>
      <c r="F181" s="380"/>
    </row>
    <row r="182" spans="2:6" ht="15.75" thickTop="1">
      <c r="B182" s="287" t="s">
        <v>586</v>
      </c>
      <c r="C182" s="45"/>
      <c r="D182" s="107"/>
      <c r="E182" s="107" t="s">
        <v>149</v>
      </c>
      <c r="F182" s="79">
        <v>10</v>
      </c>
    </row>
    <row r="183" spans="2:6" ht="15" customHeight="1">
      <c r="B183" s="288" t="s">
        <v>587</v>
      </c>
      <c r="C183" s="45"/>
      <c r="D183" s="107"/>
      <c r="E183" s="107" t="s">
        <v>199</v>
      </c>
      <c r="F183" s="79">
        <v>20</v>
      </c>
    </row>
    <row r="184" spans="2:6" ht="15">
      <c r="B184" s="288" t="s">
        <v>588</v>
      </c>
      <c r="C184" s="45"/>
      <c r="D184" s="107"/>
      <c r="E184" s="107" t="s">
        <v>200</v>
      </c>
      <c r="F184" s="79">
        <v>15</v>
      </c>
    </row>
    <row r="185" spans="2:6" ht="15">
      <c r="B185" s="288" t="s">
        <v>589</v>
      </c>
      <c r="C185" s="45"/>
      <c r="D185" s="107"/>
      <c r="E185" s="107" t="s">
        <v>201</v>
      </c>
      <c r="F185" s="79">
        <v>10</v>
      </c>
    </row>
    <row r="186" spans="2:6" ht="15">
      <c r="B186" s="288"/>
      <c r="C186" s="45"/>
      <c r="D186" s="107"/>
      <c r="E186" s="107" t="s">
        <v>202</v>
      </c>
      <c r="F186" s="79">
        <v>25</v>
      </c>
    </row>
    <row r="187" spans="2:6" ht="15.75">
      <c r="B187" s="289" t="s">
        <v>590</v>
      </c>
      <c r="C187" s="286">
        <v>100000000</v>
      </c>
      <c r="D187" s="107"/>
      <c r="E187" s="107" t="s">
        <v>203</v>
      </c>
      <c r="F187" s="79">
        <v>25</v>
      </c>
    </row>
    <row r="188" spans="2:6" ht="18" customHeight="1">
      <c r="B188" s="290"/>
      <c r="C188" s="286"/>
      <c r="D188" s="107"/>
      <c r="E188" s="107" t="s">
        <v>204</v>
      </c>
      <c r="F188" s="79">
        <v>30</v>
      </c>
    </row>
    <row r="189" spans="2:6" ht="15">
      <c r="B189" s="145"/>
      <c r="C189" s="112"/>
      <c r="D189" s="107"/>
      <c r="E189" s="116" t="s">
        <v>206</v>
      </c>
      <c r="F189" s="79">
        <v>50</v>
      </c>
    </row>
    <row r="190" spans="2:6" ht="18" customHeight="1">
      <c r="B190" s="387" t="s">
        <v>127</v>
      </c>
      <c r="C190" s="387"/>
      <c r="D190" s="113"/>
      <c r="E190" s="107" t="s">
        <v>208</v>
      </c>
      <c r="F190" s="79">
        <v>15</v>
      </c>
    </row>
    <row r="191" spans="2:6" ht="18" customHeight="1">
      <c r="B191" s="107" t="s">
        <v>205</v>
      </c>
      <c r="C191" s="114"/>
      <c r="D191" s="115">
        <v>30</v>
      </c>
      <c r="E191" s="107" t="s">
        <v>210</v>
      </c>
      <c r="F191" s="79">
        <v>15</v>
      </c>
    </row>
    <row r="192" spans="2:6" ht="18" customHeight="1">
      <c r="B192" s="108" t="s">
        <v>207</v>
      </c>
      <c r="C192" s="114"/>
      <c r="D192" s="115">
        <v>30</v>
      </c>
      <c r="E192" s="107" t="s">
        <v>213</v>
      </c>
      <c r="F192" s="79">
        <v>15</v>
      </c>
    </row>
    <row r="193" spans="2:6" ht="18" customHeight="1">
      <c r="B193" s="108" t="s">
        <v>209</v>
      </c>
      <c r="C193" s="114"/>
      <c r="D193" s="115">
        <v>30</v>
      </c>
      <c r="E193" s="107" t="s">
        <v>214</v>
      </c>
      <c r="F193" s="79">
        <v>15</v>
      </c>
    </row>
    <row r="194" spans="2:6" ht="18" customHeight="1">
      <c r="B194" s="108" t="s">
        <v>211</v>
      </c>
      <c r="C194" s="114"/>
      <c r="D194" s="115">
        <v>25</v>
      </c>
      <c r="E194" s="107" t="s">
        <v>89</v>
      </c>
      <c r="F194" s="79">
        <v>15</v>
      </c>
    </row>
    <row r="195" spans="2:6" ht="18" customHeight="1">
      <c r="B195" s="108" t="s">
        <v>212</v>
      </c>
      <c r="C195" s="114"/>
      <c r="D195" s="115">
        <v>25</v>
      </c>
      <c r="E195" s="107" t="s">
        <v>91</v>
      </c>
      <c r="F195" s="79">
        <v>15</v>
      </c>
    </row>
    <row r="196" spans="2:6" ht="18" customHeight="1">
      <c r="B196" s="294" t="s">
        <v>592</v>
      </c>
      <c r="C196" s="114"/>
      <c r="D196" s="291" t="s">
        <v>568</v>
      </c>
      <c r="E196" s="107" t="s">
        <v>217</v>
      </c>
      <c r="F196" s="293" t="s">
        <v>568</v>
      </c>
    </row>
    <row r="197" spans="2:6" ht="31.5">
      <c r="B197" s="292" t="s">
        <v>591</v>
      </c>
      <c r="C197" s="114"/>
      <c r="D197" s="291" t="s">
        <v>568</v>
      </c>
      <c r="E197" s="232" t="s">
        <v>569</v>
      </c>
      <c r="F197" s="293" t="s">
        <v>568</v>
      </c>
    </row>
    <row r="198" spans="2:6" ht="15">
      <c r="B198" s="116" t="s">
        <v>215</v>
      </c>
      <c r="C198" s="114"/>
      <c r="D198" s="115">
        <v>40</v>
      </c>
      <c r="E198" s="46" t="s">
        <v>110</v>
      </c>
      <c r="F198" s="79">
        <v>15</v>
      </c>
    </row>
    <row r="199" spans="2:6" ht="15">
      <c r="B199" s="146" t="s">
        <v>216</v>
      </c>
      <c r="C199" s="114"/>
      <c r="D199" s="115">
        <v>40</v>
      </c>
      <c r="E199" s="232" t="s">
        <v>579</v>
      </c>
      <c r="F199" s="79">
        <v>10</v>
      </c>
    </row>
    <row r="200" spans="2:6" ht="15">
      <c r="B200" s="146" t="s">
        <v>218</v>
      </c>
      <c r="C200" s="114"/>
      <c r="D200" s="115">
        <v>40</v>
      </c>
      <c r="E200" s="107"/>
      <c r="F200" s="79"/>
    </row>
    <row r="201" spans="2:6" ht="15">
      <c r="B201" s="146" t="s">
        <v>219</v>
      </c>
      <c r="C201" s="114"/>
      <c r="D201" s="115">
        <v>40</v>
      </c>
      <c r="E201" s="107"/>
      <c r="F201" s="79"/>
    </row>
    <row r="202" spans="2:6" ht="15">
      <c r="B202" s="146"/>
      <c r="C202" s="114"/>
      <c r="D202" s="115"/>
      <c r="E202" s="107"/>
      <c r="F202" s="79"/>
    </row>
    <row r="203" spans="2:6" ht="15">
      <c r="B203" s="125" t="s">
        <v>128</v>
      </c>
      <c r="C203" s="126"/>
      <c r="D203" s="147">
        <f>SUM(D191:D202)</f>
        <v>300</v>
      </c>
      <c r="E203" s="148"/>
      <c r="F203" s="129">
        <f>SUM(F182:F202)</f>
        <v>300</v>
      </c>
    </row>
    <row r="204" spans="2:6" ht="15">
      <c r="B204" s="387" t="s">
        <v>129</v>
      </c>
      <c r="C204" s="387"/>
      <c r="D204" s="149"/>
      <c r="E204" s="149"/>
      <c r="F204" s="193"/>
    </row>
    <row r="205" spans="2:6" ht="12.75" hidden="1" customHeight="1">
      <c r="B205" s="150"/>
      <c r="C205" s="151"/>
      <c r="D205" s="87"/>
      <c r="E205" s="152"/>
      <c r="F205" s="87"/>
    </row>
    <row r="206" spans="2:6" ht="15" hidden="1">
      <c r="B206" s="108" t="s">
        <v>197</v>
      </c>
      <c r="C206" s="130"/>
      <c r="D206" s="79"/>
      <c r="E206" s="107" t="s">
        <v>139</v>
      </c>
      <c r="F206" s="79">
        <v>150</v>
      </c>
    </row>
    <row r="207" spans="2:6" ht="15" hidden="1">
      <c r="B207" s="153" t="s">
        <v>220</v>
      </c>
      <c r="C207" s="154"/>
      <c r="D207" s="185"/>
      <c r="E207" s="155" t="s">
        <v>221</v>
      </c>
      <c r="F207" s="156">
        <v>150</v>
      </c>
    </row>
    <row r="208" spans="2:6" ht="15" hidden="1">
      <c r="B208" s="388" t="s">
        <v>129</v>
      </c>
      <c r="C208" s="388"/>
      <c r="D208" s="246"/>
      <c r="E208" s="46"/>
      <c r="F208" s="47"/>
    </row>
    <row r="209" spans="2:7" ht="15" hidden="1">
      <c r="B209" s="157"/>
      <c r="C209" s="227"/>
      <c r="D209" s="247"/>
      <c r="E209" s="46"/>
      <c r="F209" s="47"/>
    </row>
    <row r="210" spans="2:7" ht="20.100000000000001" customHeight="1">
      <c r="B210" s="116" t="s">
        <v>222</v>
      </c>
      <c r="C210" s="130"/>
      <c r="D210" s="79"/>
      <c r="E210" s="79" t="s">
        <v>7</v>
      </c>
      <c r="F210" s="47">
        <v>150</v>
      </c>
    </row>
    <row r="211" spans="2:7" ht="20.100000000000001" customHeight="1">
      <c r="B211" s="116" t="s">
        <v>223</v>
      </c>
      <c r="C211" s="130"/>
      <c r="D211" s="79"/>
      <c r="E211" s="79" t="s">
        <v>224</v>
      </c>
      <c r="F211" s="47">
        <v>150</v>
      </c>
    </row>
    <row r="212" spans="2:7" ht="15">
      <c r="B212" s="116"/>
      <c r="C212" s="130"/>
      <c r="D212" s="185"/>
      <c r="E212" s="79"/>
      <c r="F212" s="47"/>
    </row>
    <row r="213" spans="2:7" ht="18" customHeight="1">
      <c r="B213" s="158" t="s">
        <v>128</v>
      </c>
      <c r="C213" s="159"/>
      <c r="D213" s="160"/>
      <c r="E213" s="161"/>
      <c r="F213" s="162">
        <v>300</v>
      </c>
    </row>
    <row r="214" spans="2:7" ht="18" customHeight="1">
      <c r="B214" s="390" t="s">
        <v>571</v>
      </c>
      <c r="C214" s="391"/>
      <c r="D214" s="295" t="s">
        <v>13</v>
      </c>
      <c r="E214" s="257"/>
      <c r="F214" s="258"/>
      <c r="G214" s="6"/>
    </row>
    <row r="215" spans="2:7" ht="18" customHeight="1">
      <c r="B215" s="296" t="s">
        <v>572</v>
      </c>
      <c r="C215" s="297"/>
      <c r="D215" s="298">
        <v>100</v>
      </c>
      <c r="E215" s="99"/>
      <c r="F215" s="100"/>
      <c r="G215" s="6"/>
    </row>
    <row r="216" spans="2:7" ht="18" customHeight="1">
      <c r="B216" s="282" t="s">
        <v>247</v>
      </c>
      <c r="C216" s="283"/>
      <c r="D216" s="284">
        <f>SUM(D215:D215)</f>
        <v>100</v>
      </c>
      <c r="E216" s="99"/>
      <c r="F216" s="100"/>
      <c r="G216" s="6"/>
    </row>
    <row r="217" spans="2:7" ht="15">
      <c r="B217" s="115"/>
      <c r="C217" s="130"/>
      <c r="D217" s="115"/>
      <c r="E217" s="115"/>
      <c r="F217" s="115"/>
      <c r="G217" s="6"/>
    </row>
    <row r="218" spans="2:7" ht="15">
      <c r="B218" s="143"/>
      <c r="C218" s="130"/>
      <c r="D218" s="115"/>
      <c r="E218" s="115"/>
      <c r="F218" s="104"/>
    </row>
    <row r="219" spans="2:7" ht="15.75" thickBot="1">
      <c r="B219" s="105"/>
      <c r="C219" s="105"/>
      <c r="D219" s="105"/>
      <c r="E219" s="105"/>
      <c r="F219" s="163"/>
    </row>
    <row r="220" spans="2:7" ht="15" customHeight="1" thickTop="1" thickBot="1">
      <c r="B220" s="389" t="s">
        <v>641</v>
      </c>
      <c r="C220" s="25" t="s">
        <v>554</v>
      </c>
      <c r="D220" s="379" t="s">
        <v>13</v>
      </c>
      <c r="E220" s="37" t="s">
        <v>11</v>
      </c>
      <c r="F220" s="379" t="s">
        <v>13</v>
      </c>
    </row>
    <row r="221" spans="2:7" ht="17.25" thickTop="1" thickBot="1">
      <c r="B221" s="389"/>
      <c r="C221" s="29" t="s">
        <v>12</v>
      </c>
      <c r="D221" s="380"/>
      <c r="E221" s="38" t="s">
        <v>14</v>
      </c>
      <c r="F221" s="380"/>
    </row>
    <row r="222" spans="2:7" ht="15.75" thickTop="1">
      <c r="B222" s="72" t="s">
        <v>225</v>
      </c>
      <c r="C222" s="45"/>
      <c r="D222" s="46"/>
      <c r="E222" s="46" t="s">
        <v>226</v>
      </c>
      <c r="F222" s="79">
        <v>5</v>
      </c>
    </row>
    <row r="223" spans="2:7" ht="15">
      <c r="B223" s="72"/>
      <c r="C223" s="45"/>
      <c r="D223" s="46"/>
      <c r="E223" s="46" t="s">
        <v>228</v>
      </c>
      <c r="F223" s="79">
        <v>5</v>
      </c>
    </row>
    <row r="224" spans="2:7" ht="15">
      <c r="B224" s="74" t="s">
        <v>227</v>
      </c>
      <c r="C224" s="45"/>
      <c r="D224" s="46"/>
      <c r="E224" s="46" t="s">
        <v>230</v>
      </c>
      <c r="F224" s="79">
        <v>10</v>
      </c>
    </row>
    <row r="225" spans="2:6" ht="15">
      <c r="B225" s="74" t="s">
        <v>229</v>
      </c>
      <c r="C225" s="45">
        <v>320000000</v>
      </c>
      <c r="D225" s="46"/>
      <c r="E225" s="46" t="s">
        <v>231</v>
      </c>
      <c r="F225" s="79"/>
    </row>
    <row r="226" spans="2:6" ht="15">
      <c r="B226" s="74"/>
      <c r="C226" s="164"/>
      <c r="D226" s="46"/>
      <c r="E226" s="46" t="s">
        <v>232</v>
      </c>
      <c r="F226" s="79">
        <v>10</v>
      </c>
    </row>
    <row r="227" spans="2:6" ht="15">
      <c r="B227" s="74"/>
      <c r="C227" s="45"/>
      <c r="D227" s="46"/>
      <c r="E227" s="46" t="s">
        <v>143</v>
      </c>
      <c r="F227" s="79">
        <v>10</v>
      </c>
    </row>
    <row r="228" spans="2:6" ht="15">
      <c r="B228" s="74"/>
      <c r="C228" s="45"/>
      <c r="D228" s="46"/>
      <c r="E228" s="46" t="s">
        <v>234</v>
      </c>
      <c r="F228" s="79">
        <v>10</v>
      </c>
    </row>
    <row r="229" spans="2:6" ht="15">
      <c r="B229" s="74" t="s">
        <v>233</v>
      </c>
      <c r="C229" s="45"/>
      <c r="D229" s="46"/>
      <c r="E229" s="46" t="s">
        <v>236</v>
      </c>
      <c r="F229" s="79"/>
    </row>
    <row r="230" spans="2:6" ht="15">
      <c r="B230" s="74" t="s">
        <v>235</v>
      </c>
      <c r="C230" s="45"/>
      <c r="D230" s="46"/>
      <c r="E230" s="46" t="s">
        <v>238</v>
      </c>
      <c r="F230" s="79">
        <v>10</v>
      </c>
    </row>
    <row r="231" spans="2:6" ht="15">
      <c r="B231" s="74" t="s">
        <v>237</v>
      </c>
      <c r="C231" s="45">
        <v>560000000</v>
      </c>
      <c r="D231" s="46"/>
      <c r="E231" s="46" t="s">
        <v>239</v>
      </c>
      <c r="F231" s="79"/>
    </row>
    <row r="232" spans="2:6" ht="15">
      <c r="B232" s="74"/>
      <c r="C232" s="45"/>
      <c r="D232" s="46"/>
      <c r="E232" s="46" t="s">
        <v>240</v>
      </c>
      <c r="F232" s="79">
        <v>10</v>
      </c>
    </row>
    <row r="233" spans="2:6" ht="15">
      <c r="B233" s="165" t="s">
        <v>247</v>
      </c>
      <c r="C233" s="299">
        <f>C225+C231</f>
        <v>880000000</v>
      </c>
      <c r="D233" s="46"/>
      <c r="E233" s="46" t="s">
        <v>241</v>
      </c>
      <c r="F233" s="79">
        <v>10</v>
      </c>
    </row>
    <row r="234" spans="2:6" ht="15">
      <c r="B234" s="74"/>
      <c r="C234" s="45"/>
      <c r="D234" s="46"/>
      <c r="E234" s="46" t="s">
        <v>242</v>
      </c>
      <c r="F234" s="79">
        <v>10</v>
      </c>
    </row>
    <row r="235" spans="2:6" ht="15">
      <c r="B235" s="79" t="s">
        <v>535</v>
      </c>
      <c r="C235" s="45">
        <f>C233*7%</f>
        <v>61600000.000000007</v>
      </c>
      <c r="D235" s="46"/>
      <c r="E235" s="46" t="s">
        <v>243</v>
      </c>
      <c r="F235" s="79">
        <v>10</v>
      </c>
    </row>
    <row r="236" spans="2:6" ht="15">
      <c r="B236" s="74"/>
      <c r="C236" s="45"/>
      <c r="D236" s="46"/>
      <c r="E236" s="46" t="s">
        <v>244</v>
      </c>
      <c r="F236" s="79">
        <v>10</v>
      </c>
    </row>
    <row r="237" spans="2:6" ht="15">
      <c r="B237" s="79"/>
      <c r="C237" s="45"/>
      <c r="D237" s="46"/>
      <c r="E237" s="46" t="s">
        <v>245</v>
      </c>
      <c r="F237" s="79">
        <v>10</v>
      </c>
    </row>
    <row r="238" spans="2:6" ht="15">
      <c r="B238" s="166" t="s">
        <v>250</v>
      </c>
      <c r="C238" s="167"/>
      <c r="D238" s="113" t="s">
        <v>13</v>
      </c>
      <c r="E238" s="46" t="s">
        <v>246</v>
      </c>
      <c r="F238" s="79">
        <v>10</v>
      </c>
    </row>
    <row r="239" spans="2:6" ht="15">
      <c r="B239" s="82" t="s">
        <v>252</v>
      </c>
      <c r="C239" s="109">
        <v>500000000</v>
      </c>
      <c r="D239" s="168">
        <v>30</v>
      </c>
      <c r="E239" s="46" t="s">
        <v>248</v>
      </c>
      <c r="F239" s="79">
        <v>10</v>
      </c>
    </row>
    <row r="240" spans="2:6" s="4" customFormat="1" ht="15">
      <c r="B240" s="74" t="s">
        <v>254</v>
      </c>
      <c r="C240" s="45">
        <v>100000000</v>
      </c>
      <c r="D240" s="46">
        <v>3</v>
      </c>
      <c r="E240" s="46" t="s">
        <v>249</v>
      </c>
      <c r="F240" s="79">
        <v>10</v>
      </c>
    </row>
    <row r="241" spans="2:6" ht="15">
      <c r="B241" s="49" t="s">
        <v>256</v>
      </c>
      <c r="C241" s="45">
        <v>100000000</v>
      </c>
      <c r="D241" s="46">
        <v>2</v>
      </c>
      <c r="E241" s="46" t="s">
        <v>251</v>
      </c>
      <c r="F241" s="79">
        <v>10</v>
      </c>
    </row>
    <row r="242" spans="2:6" ht="15">
      <c r="B242" s="49" t="s">
        <v>66</v>
      </c>
      <c r="C242" s="45">
        <v>100000000</v>
      </c>
      <c r="D242" s="46">
        <v>10</v>
      </c>
      <c r="E242" s="168" t="s">
        <v>253</v>
      </c>
      <c r="F242" s="169">
        <v>10</v>
      </c>
    </row>
    <row r="243" spans="2:6" ht="15">
      <c r="B243" s="49" t="s">
        <v>259</v>
      </c>
      <c r="C243" s="45">
        <v>100000000</v>
      </c>
      <c r="D243" s="46">
        <v>15</v>
      </c>
      <c r="E243" s="46" t="s">
        <v>255</v>
      </c>
      <c r="F243" s="79">
        <v>10</v>
      </c>
    </row>
    <row r="244" spans="2:6" ht="15">
      <c r="B244" s="49" t="s">
        <v>68</v>
      </c>
      <c r="C244" s="45">
        <v>100000000</v>
      </c>
      <c r="D244" s="46">
        <v>5</v>
      </c>
      <c r="E244" s="46" t="s">
        <v>257</v>
      </c>
      <c r="F244" s="79">
        <v>5</v>
      </c>
    </row>
    <row r="245" spans="2:6" ht="15">
      <c r="B245" s="49" t="s">
        <v>262</v>
      </c>
      <c r="C245" s="45">
        <v>100000000</v>
      </c>
      <c r="D245" s="46">
        <v>15</v>
      </c>
      <c r="E245" s="46" t="s">
        <v>258</v>
      </c>
      <c r="F245" s="79">
        <v>5</v>
      </c>
    </row>
    <row r="246" spans="2:6" ht="15">
      <c r="B246" s="49" t="s">
        <v>80</v>
      </c>
      <c r="C246" s="45">
        <v>100000000</v>
      </c>
      <c r="D246" s="46">
        <v>3</v>
      </c>
      <c r="E246" s="46" t="s">
        <v>260</v>
      </c>
      <c r="F246" s="79">
        <v>10</v>
      </c>
    </row>
    <row r="247" spans="2:6" ht="15">
      <c r="B247" s="49" t="s">
        <v>264</v>
      </c>
      <c r="C247" s="45">
        <v>50000000</v>
      </c>
      <c r="D247" s="46">
        <v>3</v>
      </c>
      <c r="E247" s="46" t="s">
        <v>261</v>
      </c>
      <c r="F247" s="79">
        <v>5</v>
      </c>
    </row>
    <row r="248" spans="2:6" ht="15">
      <c r="B248" s="311" t="s">
        <v>599</v>
      </c>
      <c r="C248" s="45">
        <v>250000000</v>
      </c>
      <c r="D248" s="46"/>
      <c r="E248" s="46" t="s">
        <v>263</v>
      </c>
      <c r="F248" s="79">
        <v>10</v>
      </c>
    </row>
    <row r="249" spans="2:6" ht="15">
      <c r="B249" s="311" t="s">
        <v>598</v>
      </c>
      <c r="C249" s="45">
        <v>100000000</v>
      </c>
      <c r="D249" s="46">
        <v>3</v>
      </c>
      <c r="E249" s="46" t="s">
        <v>72</v>
      </c>
      <c r="F249" s="79"/>
    </row>
    <row r="250" spans="2:6" ht="15">
      <c r="B250" s="49" t="s">
        <v>267</v>
      </c>
      <c r="C250" s="73"/>
      <c r="D250" s="46">
        <v>15</v>
      </c>
      <c r="E250" s="46" t="s">
        <v>265</v>
      </c>
      <c r="F250" s="79">
        <v>10</v>
      </c>
    </row>
    <row r="251" spans="2:6" ht="15">
      <c r="B251" s="170" t="s">
        <v>269</v>
      </c>
      <c r="C251" s="45">
        <v>400000</v>
      </c>
      <c r="D251" s="46"/>
      <c r="E251" s="46" t="s">
        <v>266</v>
      </c>
      <c r="F251" s="79">
        <v>10</v>
      </c>
    </row>
    <row r="252" spans="2:6" ht="15">
      <c r="B252" s="170" t="s">
        <v>271</v>
      </c>
      <c r="C252" s="45">
        <v>24000000</v>
      </c>
      <c r="D252" s="46"/>
      <c r="E252" s="46" t="s">
        <v>268</v>
      </c>
      <c r="F252" s="79">
        <v>10</v>
      </c>
    </row>
    <row r="253" spans="2:6" ht="15">
      <c r="B253" s="49"/>
      <c r="C253" s="112"/>
      <c r="D253" s="46"/>
      <c r="E253" s="46" t="s">
        <v>270</v>
      </c>
      <c r="F253" s="79">
        <v>5</v>
      </c>
    </row>
    <row r="254" spans="2:6" ht="15">
      <c r="B254" s="387" t="s">
        <v>127</v>
      </c>
      <c r="C254" s="387"/>
      <c r="D254" s="113" t="s">
        <v>13</v>
      </c>
      <c r="E254" s="46" t="s">
        <v>272</v>
      </c>
      <c r="F254" s="79">
        <v>5</v>
      </c>
    </row>
    <row r="255" spans="2:6" ht="15">
      <c r="B255" s="108" t="s">
        <v>274</v>
      </c>
      <c r="C255" s="114"/>
      <c r="D255" s="46">
        <v>10</v>
      </c>
      <c r="E255" s="46" t="s">
        <v>273</v>
      </c>
      <c r="F255" s="79">
        <v>10</v>
      </c>
    </row>
    <row r="256" spans="2:6" ht="15">
      <c r="B256" s="108" t="s">
        <v>275</v>
      </c>
      <c r="C256" s="114"/>
      <c r="D256" s="46">
        <v>10</v>
      </c>
      <c r="E256" s="46" t="s">
        <v>110</v>
      </c>
      <c r="F256" s="79">
        <v>10</v>
      </c>
    </row>
    <row r="257" spans="2:6" ht="15">
      <c r="B257" s="108" t="s">
        <v>276</v>
      </c>
      <c r="C257" s="114"/>
      <c r="D257" s="107">
        <v>10</v>
      </c>
      <c r="E257" s="232" t="s">
        <v>579</v>
      </c>
      <c r="F257" s="79">
        <v>10</v>
      </c>
    </row>
    <row r="258" spans="2:6" ht="15.75">
      <c r="B258" s="108" t="s">
        <v>277</v>
      </c>
      <c r="C258" s="114"/>
      <c r="D258" s="107">
        <v>10</v>
      </c>
      <c r="E258" s="301"/>
      <c r="F258" s="79"/>
    </row>
    <row r="259" spans="2:6" ht="15.75">
      <c r="B259" s="108" t="s">
        <v>278</v>
      </c>
      <c r="C259" s="114"/>
      <c r="D259" s="107">
        <v>10</v>
      </c>
      <c r="E259" s="302"/>
      <c r="F259" s="79"/>
    </row>
    <row r="260" spans="2:6" ht="15.75">
      <c r="B260" s="108" t="s">
        <v>207</v>
      </c>
      <c r="C260" s="114"/>
      <c r="D260" s="107">
        <v>10</v>
      </c>
      <c r="E260" s="302"/>
      <c r="F260" s="79"/>
    </row>
    <row r="261" spans="2:6" ht="15.75">
      <c r="B261" s="108" t="s">
        <v>279</v>
      </c>
      <c r="C261" s="114"/>
      <c r="D261" s="107">
        <v>10</v>
      </c>
      <c r="E261" s="302"/>
      <c r="F261" s="79"/>
    </row>
    <row r="262" spans="2:6" ht="15.75">
      <c r="B262" s="108" t="s">
        <v>280</v>
      </c>
      <c r="C262" s="114"/>
      <c r="D262" s="107">
        <v>10</v>
      </c>
      <c r="E262" s="300" t="s">
        <v>593</v>
      </c>
      <c r="F262" s="79"/>
    </row>
    <row r="263" spans="2:6" ht="15.75">
      <c r="B263" s="108" t="s">
        <v>281</v>
      </c>
      <c r="C263" s="114"/>
      <c r="D263" s="107">
        <v>10</v>
      </c>
      <c r="E263" s="301" t="s">
        <v>594</v>
      </c>
      <c r="F263" s="79"/>
    </row>
    <row r="264" spans="2:6" ht="15.75">
      <c r="B264" s="108" t="s">
        <v>282</v>
      </c>
      <c r="C264" s="114"/>
      <c r="D264" s="115">
        <v>10</v>
      </c>
      <c r="E264" s="302" t="s">
        <v>595</v>
      </c>
      <c r="F264" s="79"/>
    </row>
    <row r="265" spans="2:6" ht="15.75">
      <c r="B265" s="108" t="s">
        <v>283</v>
      </c>
      <c r="C265" s="114"/>
      <c r="D265" s="115">
        <v>10</v>
      </c>
      <c r="E265" s="302" t="s">
        <v>596</v>
      </c>
      <c r="F265" s="79"/>
    </row>
    <row r="266" spans="2:6" ht="15.75">
      <c r="B266" s="108" t="s">
        <v>284</v>
      </c>
      <c r="C266" s="114"/>
      <c r="D266" s="115">
        <v>10</v>
      </c>
      <c r="E266" s="302"/>
      <c r="F266" s="79"/>
    </row>
    <row r="267" spans="2:6" ht="15.75">
      <c r="B267" s="108" t="s">
        <v>285</v>
      </c>
      <c r="C267" s="114"/>
      <c r="D267" s="115">
        <v>6</v>
      </c>
      <c r="E267" s="303" t="s">
        <v>184</v>
      </c>
      <c r="F267" s="79"/>
    </row>
    <row r="268" spans="2:6" ht="15.75">
      <c r="B268" s="108" t="s">
        <v>286</v>
      </c>
      <c r="C268" s="114"/>
      <c r="D268" s="115">
        <v>6</v>
      </c>
      <c r="E268" s="303" t="s">
        <v>185</v>
      </c>
      <c r="F268" s="79">
        <v>15</v>
      </c>
    </row>
    <row r="269" spans="2:6" ht="15.75">
      <c r="B269" s="108" t="s">
        <v>287</v>
      </c>
      <c r="C269" s="114"/>
      <c r="D269" s="115">
        <v>6</v>
      </c>
      <c r="E269" s="302" t="s">
        <v>186</v>
      </c>
      <c r="F269" s="79"/>
    </row>
    <row r="270" spans="2:6" ht="15.75">
      <c r="B270" s="108" t="s">
        <v>288</v>
      </c>
      <c r="C270" s="114"/>
      <c r="D270" s="115">
        <v>7</v>
      </c>
      <c r="E270" s="302" t="s">
        <v>187</v>
      </c>
      <c r="F270" s="79"/>
    </row>
    <row r="271" spans="2:6" ht="15.75">
      <c r="B271" s="108" t="s">
        <v>289</v>
      </c>
      <c r="C271" s="114"/>
      <c r="D271" s="115">
        <v>6</v>
      </c>
      <c r="E271" s="302" t="s">
        <v>188</v>
      </c>
      <c r="F271" s="79"/>
    </row>
    <row r="272" spans="2:6" ht="15.75">
      <c r="B272" s="108"/>
      <c r="C272" s="114"/>
      <c r="D272" s="115"/>
      <c r="E272" s="302" t="s">
        <v>189</v>
      </c>
      <c r="F272" s="79"/>
    </row>
    <row r="273" spans="2:6" ht="15.75">
      <c r="B273" s="174" t="s">
        <v>290</v>
      </c>
      <c r="C273" s="114"/>
      <c r="D273" s="115">
        <v>15</v>
      </c>
      <c r="E273" s="302" t="s">
        <v>190</v>
      </c>
      <c r="F273" s="79"/>
    </row>
    <row r="274" spans="2:6" ht="15.75">
      <c r="B274" s="108" t="s">
        <v>291</v>
      </c>
      <c r="C274" s="114"/>
      <c r="D274" s="115"/>
      <c r="E274" s="302" t="s">
        <v>191</v>
      </c>
      <c r="F274" s="79"/>
    </row>
    <row r="275" spans="2:6" ht="15.75">
      <c r="B275" s="108" t="s">
        <v>292</v>
      </c>
      <c r="C275" s="114"/>
      <c r="D275" s="115"/>
      <c r="E275" s="302" t="s">
        <v>192</v>
      </c>
      <c r="F275" s="79"/>
    </row>
    <row r="276" spans="2:6" ht="15.75">
      <c r="B276" s="108" t="s">
        <v>293</v>
      </c>
      <c r="C276" s="114"/>
      <c r="D276" s="47"/>
      <c r="E276" s="302" t="s">
        <v>193</v>
      </c>
      <c r="F276" s="79"/>
    </row>
    <row r="277" spans="2:6" ht="15.75">
      <c r="B277" s="108" t="s">
        <v>294</v>
      </c>
      <c r="C277" s="114"/>
      <c r="D277" s="47"/>
      <c r="E277" s="302" t="s">
        <v>194</v>
      </c>
      <c r="F277" s="79"/>
    </row>
    <row r="278" spans="2:6" ht="15.75">
      <c r="B278" s="108"/>
      <c r="C278" s="114"/>
      <c r="D278" s="47"/>
      <c r="E278" s="302" t="s">
        <v>195</v>
      </c>
      <c r="F278" s="79"/>
    </row>
    <row r="279" spans="2:6" ht="15.75">
      <c r="B279" s="175" t="s">
        <v>559</v>
      </c>
      <c r="C279" s="114"/>
      <c r="D279" s="47">
        <v>15</v>
      </c>
      <c r="E279" s="302" t="s">
        <v>196</v>
      </c>
      <c r="F279" s="79"/>
    </row>
    <row r="280" spans="2:6" ht="15">
      <c r="B280" s="107" t="s">
        <v>295</v>
      </c>
      <c r="C280" s="114"/>
      <c r="D280" s="47"/>
      <c r="E280" s="172"/>
      <c r="F280" s="79"/>
    </row>
    <row r="281" spans="2:6" ht="15">
      <c r="B281" s="116" t="s">
        <v>296</v>
      </c>
      <c r="C281" s="114"/>
      <c r="D281" s="47"/>
      <c r="E281" s="172"/>
      <c r="F281" s="79"/>
    </row>
    <row r="282" spans="2:6" ht="15">
      <c r="B282" s="116"/>
      <c r="C282" s="114"/>
      <c r="D282" s="47"/>
      <c r="E282" s="172"/>
      <c r="F282" s="79"/>
    </row>
    <row r="283" spans="2:6" ht="15">
      <c r="B283" s="175" t="s">
        <v>560</v>
      </c>
      <c r="C283" s="114"/>
      <c r="D283" s="47">
        <v>15</v>
      </c>
      <c r="E283" s="172"/>
      <c r="F283" s="79"/>
    </row>
    <row r="284" spans="2:6" ht="15">
      <c r="B284" s="107" t="s">
        <v>297</v>
      </c>
      <c r="C284" s="114"/>
      <c r="D284" s="47"/>
      <c r="E284" s="172"/>
      <c r="F284" s="79"/>
    </row>
    <row r="285" spans="2:6" ht="15">
      <c r="B285" s="116" t="s">
        <v>298</v>
      </c>
      <c r="C285" s="114"/>
      <c r="D285" s="47"/>
      <c r="E285" s="172"/>
      <c r="F285" s="79"/>
    </row>
    <row r="286" spans="2:6" ht="15">
      <c r="B286" s="116"/>
      <c r="C286" s="114"/>
      <c r="D286" s="47"/>
      <c r="E286" s="172"/>
      <c r="F286" s="79"/>
    </row>
    <row r="287" spans="2:6" ht="15">
      <c r="B287" s="176" t="s">
        <v>128</v>
      </c>
      <c r="C287" s="177"/>
      <c r="D287" s="178">
        <f>SUM(D239:D286)</f>
        <v>300</v>
      </c>
      <c r="E287" s="179"/>
      <c r="F287" s="180">
        <f>SUM(F222:F286)</f>
        <v>300</v>
      </c>
    </row>
    <row r="288" spans="2:6" ht="18" customHeight="1">
      <c r="B288" s="207" t="s">
        <v>129</v>
      </c>
      <c r="C288" s="212"/>
      <c r="D288" s="215"/>
      <c r="E288" s="215"/>
      <c r="F288" s="213" t="s">
        <v>13</v>
      </c>
    </row>
    <row r="289" spans="2:6" ht="15" customHeight="1">
      <c r="B289" s="208" t="s">
        <v>299</v>
      </c>
      <c r="C289" s="130"/>
      <c r="D289" s="97"/>
      <c r="E289" s="96" t="s">
        <v>139</v>
      </c>
      <c r="F289" s="186">
        <v>80</v>
      </c>
    </row>
    <row r="290" spans="2:6" ht="15" customHeight="1">
      <c r="B290" s="208"/>
      <c r="C290" s="130"/>
      <c r="D290" s="97"/>
      <c r="E290" s="96"/>
      <c r="F290" s="186"/>
    </row>
    <row r="291" spans="2:6" ht="15" customHeight="1">
      <c r="B291" s="208" t="s">
        <v>207</v>
      </c>
      <c r="C291" s="130"/>
      <c r="D291" s="97"/>
      <c r="E291" s="96" t="s">
        <v>139</v>
      </c>
      <c r="F291" s="186">
        <v>80</v>
      </c>
    </row>
    <row r="292" spans="2:6" ht="15" customHeight="1">
      <c r="B292" s="208"/>
      <c r="C292" s="130"/>
      <c r="D292" s="97"/>
      <c r="E292" s="96"/>
      <c r="F292" s="186"/>
    </row>
    <row r="293" spans="2:6" ht="15" customHeight="1">
      <c r="B293" s="209" t="s">
        <v>300</v>
      </c>
      <c r="C293" s="130"/>
      <c r="D293" s="97"/>
      <c r="E293" s="96" t="s">
        <v>139</v>
      </c>
      <c r="F293" s="186">
        <v>70</v>
      </c>
    </row>
    <row r="294" spans="2:6" ht="15" customHeight="1">
      <c r="B294" s="208"/>
      <c r="C294" s="130"/>
      <c r="D294" s="97"/>
      <c r="E294" s="96"/>
      <c r="F294" s="186"/>
    </row>
    <row r="295" spans="2:6" ht="15" customHeight="1">
      <c r="B295" s="208" t="s">
        <v>140</v>
      </c>
      <c r="C295" s="130"/>
      <c r="D295" s="97"/>
      <c r="E295" s="96" t="s">
        <v>134</v>
      </c>
      <c r="F295" s="186">
        <v>70</v>
      </c>
    </row>
    <row r="296" spans="2:6" ht="15" customHeight="1">
      <c r="B296" s="210"/>
      <c r="C296" s="154"/>
      <c r="D296" s="216"/>
      <c r="E296" s="217"/>
      <c r="F296" s="214"/>
    </row>
    <row r="297" spans="2:6" ht="15" customHeight="1">
      <c r="B297" s="158" t="s">
        <v>128</v>
      </c>
      <c r="C297" s="159"/>
      <c r="D297" s="160"/>
      <c r="E297" s="161"/>
      <c r="F297" s="162">
        <v>300</v>
      </c>
    </row>
    <row r="298" spans="2:6" ht="15" customHeight="1">
      <c r="B298" s="390" t="s">
        <v>571</v>
      </c>
      <c r="C298" s="391"/>
      <c r="D298" s="295" t="s">
        <v>13</v>
      </c>
      <c r="E298" s="257"/>
      <c r="F298" s="258"/>
    </row>
    <row r="299" spans="2:6" ht="15" customHeight="1">
      <c r="B299" s="296" t="s">
        <v>572</v>
      </c>
      <c r="C299" s="297"/>
      <c r="D299" s="298">
        <v>100</v>
      </c>
      <c r="E299" s="99"/>
      <c r="F299" s="100"/>
    </row>
    <row r="300" spans="2:6" ht="15" customHeight="1">
      <c r="B300" s="282" t="s">
        <v>128</v>
      </c>
      <c r="C300" s="283"/>
      <c r="D300" s="284">
        <f>SUM(D299:D299)</f>
        <v>100</v>
      </c>
      <c r="E300" s="99"/>
      <c r="F300" s="100"/>
    </row>
    <row r="301" spans="2:6" ht="15">
      <c r="B301" s="115"/>
      <c r="C301" s="144"/>
      <c r="D301" s="118"/>
      <c r="E301" s="118"/>
      <c r="F301" s="115"/>
    </row>
    <row r="302" spans="2:6" ht="15">
      <c r="B302" s="115"/>
      <c r="C302" s="144"/>
      <c r="D302" s="118"/>
      <c r="E302" s="118"/>
      <c r="F302" s="115"/>
    </row>
    <row r="303" spans="2:6" ht="12.75" hidden="1" customHeight="1">
      <c r="B303" s="304"/>
      <c r="C303" s="305"/>
      <c r="D303" s="306"/>
      <c r="E303" s="306"/>
      <c r="F303" s="304"/>
    </row>
    <row r="304" spans="2:6" ht="15" hidden="1">
      <c r="B304" s="218" t="s">
        <v>128</v>
      </c>
      <c r="C304" s="219"/>
      <c r="D304" s="211"/>
      <c r="E304" s="211"/>
      <c r="F304" s="100">
        <f>SUM(F289:F296)</f>
        <v>300</v>
      </c>
    </row>
    <row r="305" spans="2:6" ht="15" hidden="1">
      <c r="B305" s="115"/>
      <c r="C305" s="144"/>
      <c r="D305" s="118"/>
      <c r="E305" s="118"/>
      <c r="F305" s="115"/>
    </row>
    <row r="306" spans="2:6" ht="15" hidden="1">
      <c r="B306" s="115"/>
      <c r="C306" s="144"/>
      <c r="D306" s="118"/>
      <c r="E306" s="118"/>
      <c r="F306" s="163"/>
    </row>
    <row r="307" spans="2:6" ht="15.75" thickBot="1">
      <c r="B307" s="105"/>
      <c r="C307" s="105"/>
      <c r="D307" s="105"/>
      <c r="E307" s="105"/>
      <c r="F307" s="163"/>
    </row>
    <row r="308" spans="2:6" ht="16.5" thickTop="1">
      <c r="B308" s="23" t="s">
        <v>642</v>
      </c>
      <c r="C308" s="25" t="s">
        <v>554</v>
      </c>
      <c r="D308" s="379" t="s">
        <v>13</v>
      </c>
      <c r="E308" s="26" t="s">
        <v>11</v>
      </c>
      <c r="F308" s="379" t="s">
        <v>13</v>
      </c>
    </row>
    <row r="309" spans="2:6" ht="16.5" thickBot="1">
      <c r="B309" s="27" t="s">
        <v>643</v>
      </c>
      <c r="C309" s="29" t="s">
        <v>12</v>
      </c>
      <c r="D309" s="380"/>
      <c r="E309" s="30" t="s">
        <v>14</v>
      </c>
      <c r="F309" s="380"/>
    </row>
    <row r="310" spans="2:6" ht="15.75" thickTop="1">
      <c r="B310" s="319" t="s">
        <v>301</v>
      </c>
      <c r="C310" s="45"/>
      <c r="D310" s="46"/>
      <c r="E310" s="46" t="s">
        <v>226</v>
      </c>
      <c r="F310" s="79">
        <v>10</v>
      </c>
    </row>
    <row r="311" spans="2:6" ht="30">
      <c r="B311" s="285" t="s">
        <v>603</v>
      </c>
      <c r="C311" s="45"/>
      <c r="D311" s="46"/>
      <c r="E311" s="46" t="s">
        <v>228</v>
      </c>
      <c r="F311" s="79">
        <v>10</v>
      </c>
    </row>
    <row r="312" spans="2:6" ht="15">
      <c r="B312" s="285" t="s">
        <v>302</v>
      </c>
      <c r="C312" s="45"/>
      <c r="D312" s="46"/>
      <c r="E312" s="232" t="s">
        <v>597</v>
      </c>
      <c r="F312" s="293" t="s">
        <v>568</v>
      </c>
    </row>
    <row r="313" spans="2:6" ht="30">
      <c r="B313" s="285" t="s">
        <v>604</v>
      </c>
      <c r="C313" s="45"/>
      <c r="D313" s="46"/>
      <c r="E313" s="46" t="s">
        <v>303</v>
      </c>
      <c r="F313" s="79">
        <v>10</v>
      </c>
    </row>
    <row r="314" spans="2:6" ht="13.5" customHeight="1">
      <c r="B314" s="285" t="s">
        <v>605</v>
      </c>
      <c r="C314" s="45"/>
      <c r="D314" s="46"/>
      <c r="E314" s="46" t="s">
        <v>304</v>
      </c>
      <c r="F314" s="79"/>
    </row>
    <row r="315" spans="2:6" ht="15">
      <c r="B315" s="74" t="s">
        <v>305</v>
      </c>
      <c r="C315" s="45"/>
      <c r="D315" s="46"/>
      <c r="E315" s="46" t="s">
        <v>306</v>
      </c>
      <c r="F315" s="79">
        <v>10</v>
      </c>
    </row>
    <row r="316" spans="2:6" ht="18" customHeight="1">
      <c r="B316" s="310" t="s">
        <v>590</v>
      </c>
      <c r="C316" s="309">
        <v>2000000000</v>
      </c>
      <c r="D316" s="46"/>
      <c r="E316" s="46" t="s">
        <v>243</v>
      </c>
      <c r="F316" s="79">
        <v>10</v>
      </c>
    </row>
    <row r="317" spans="2:6" ht="15">
      <c r="B317" s="307"/>
      <c r="C317" s="309"/>
      <c r="D317" s="46"/>
      <c r="E317" s="46" t="s">
        <v>244</v>
      </c>
      <c r="F317" s="79">
        <v>10</v>
      </c>
    </row>
    <row r="318" spans="2:6" ht="15">
      <c r="B318" s="308"/>
      <c r="C318" s="309"/>
      <c r="D318" s="46"/>
      <c r="E318" s="46" t="s">
        <v>245</v>
      </c>
      <c r="F318" s="79">
        <v>10</v>
      </c>
    </row>
    <row r="319" spans="2:6" ht="15">
      <c r="B319" s="49"/>
      <c r="C319" s="112"/>
      <c r="D319" s="46"/>
      <c r="E319" s="46" t="s">
        <v>307</v>
      </c>
      <c r="F319" s="79">
        <v>10</v>
      </c>
    </row>
    <row r="320" spans="2:6" ht="15">
      <c r="B320" s="387" t="s">
        <v>127</v>
      </c>
      <c r="C320" s="387"/>
      <c r="D320" s="113"/>
      <c r="E320" s="232" t="s">
        <v>563</v>
      </c>
      <c r="F320" s="79">
        <v>10</v>
      </c>
    </row>
    <row r="321" spans="2:6" ht="15">
      <c r="B321" s="108" t="s">
        <v>308</v>
      </c>
      <c r="C321" s="114"/>
      <c r="D321" s="47">
        <v>10</v>
      </c>
      <c r="E321" s="46" t="s">
        <v>309</v>
      </c>
      <c r="F321" s="79">
        <v>10</v>
      </c>
    </row>
    <row r="322" spans="2:6" ht="15">
      <c r="B322" s="108" t="s">
        <v>310</v>
      </c>
      <c r="C322" s="114"/>
      <c r="D322" s="47">
        <v>10</v>
      </c>
      <c r="E322" s="46" t="s">
        <v>311</v>
      </c>
      <c r="F322" s="79">
        <v>10</v>
      </c>
    </row>
    <row r="323" spans="2:6" ht="14.25" customHeight="1">
      <c r="B323" s="108" t="s">
        <v>312</v>
      </c>
      <c r="C323" s="114"/>
      <c r="D323" s="47">
        <v>10</v>
      </c>
      <c r="E323" s="46" t="s">
        <v>313</v>
      </c>
      <c r="F323" s="79">
        <v>20</v>
      </c>
    </row>
    <row r="324" spans="2:6" ht="15">
      <c r="B324" s="108" t="s">
        <v>314</v>
      </c>
      <c r="C324" s="114" t="s">
        <v>315</v>
      </c>
      <c r="D324" s="114">
        <v>15</v>
      </c>
      <c r="E324" s="46" t="s">
        <v>316</v>
      </c>
      <c r="F324" s="79">
        <v>15</v>
      </c>
    </row>
    <row r="325" spans="2:6" ht="15">
      <c r="B325" s="108" t="s">
        <v>317</v>
      </c>
      <c r="C325" s="114"/>
      <c r="D325" s="114">
        <v>10</v>
      </c>
      <c r="E325" s="46" t="s">
        <v>255</v>
      </c>
      <c r="F325" s="79">
        <v>10</v>
      </c>
    </row>
    <row r="326" spans="2:6" ht="15">
      <c r="B326" s="108" t="s">
        <v>318</v>
      </c>
      <c r="C326" s="114"/>
      <c r="D326" s="114">
        <v>10</v>
      </c>
      <c r="E326" s="46" t="s">
        <v>319</v>
      </c>
      <c r="F326" s="79">
        <v>10</v>
      </c>
    </row>
    <row r="327" spans="2:6" ht="15">
      <c r="B327" s="108" t="s">
        <v>320</v>
      </c>
      <c r="C327" s="114"/>
      <c r="D327" s="114">
        <v>10</v>
      </c>
      <c r="E327" s="46" t="s">
        <v>321</v>
      </c>
      <c r="F327" s="79"/>
    </row>
    <row r="328" spans="2:6" ht="15">
      <c r="B328" s="108" t="s">
        <v>322</v>
      </c>
      <c r="C328" s="114" t="s">
        <v>323</v>
      </c>
      <c r="D328" s="114">
        <v>15</v>
      </c>
      <c r="E328" s="46" t="s">
        <v>324</v>
      </c>
      <c r="F328" s="79">
        <v>10</v>
      </c>
    </row>
    <row r="329" spans="2:6" ht="15">
      <c r="B329" s="108" t="s">
        <v>254</v>
      </c>
      <c r="C329" s="114" t="s">
        <v>325</v>
      </c>
      <c r="D329" s="114">
        <v>15</v>
      </c>
      <c r="E329" s="46" t="s">
        <v>326</v>
      </c>
      <c r="F329" s="79">
        <v>15</v>
      </c>
    </row>
    <row r="330" spans="2:6" ht="15">
      <c r="B330" s="108" t="s">
        <v>327</v>
      </c>
      <c r="C330" s="114" t="s">
        <v>328</v>
      </c>
      <c r="D330" s="114">
        <v>15</v>
      </c>
      <c r="E330" s="46" t="s">
        <v>329</v>
      </c>
      <c r="F330" s="79">
        <v>10</v>
      </c>
    </row>
    <row r="331" spans="2:6" ht="15">
      <c r="B331" s="108" t="s">
        <v>330</v>
      </c>
      <c r="C331" s="114"/>
      <c r="D331" s="47">
        <v>10</v>
      </c>
      <c r="E331" s="46" t="s">
        <v>331</v>
      </c>
      <c r="F331" s="79">
        <v>10</v>
      </c>
    </row>
    <row r="332" spans="2:6" ht="15">
      <c r="B332" s="108" t="s">
        <v>332</v>
      </c>
      <c r="C332" s="114"/>
      <c r="D332" s="47">
        <v>10</v>
      </c>
      <c r="E332" s="46" t="s">
        <v>89</v>
      </c>
      <c r="F332" s="79">
        <v>15</v>
      </c>
    </row>
    <row r="333" spans="2:6" ht="15">
      <c r="B333" s="108" t="s">
        <v>333</v>
      </c>
      <c r="C333" s="114"/>
      <c r="D333" s="47">
        <v>5</v>
      </c>
      <c r="E333" s="79" t="s">
        <v>334</v>
      </c>
      <c r="F333" s="79">
        <v>15</v>
      </c>
    </row>
    <row r="334" spans="2:6" ht="15">
      <c r="B334" s="108" t="s">
        <v>335</v>
      </c>
      <c r="C334" s="114"/>
      <c r="D334" s="47">
        <v>5</v>
      </c>
      <c r="E334" s="46" t="s">
        <v>110</v>
      </c>
      <c r="F334" s="79">
        <v>10</v>
      </c>
    </row>
    <row r="335" spans="2:6" ht="15">
      <c r="B335" s="108" t="s">
        <v>336</v>
      </c>
      <c r="C335" s="114"/>
      <c r="D335" s="47" t="s">
        <v>15</v>
      </c>
      <c r="E335" s="54"/>
      <c r="F335" s="79"/>
    </row>
    <row r="336" spans="2:6" ht="15">
      <c r="B336" s="108" t="s">
        <v>337</v>
      </c>
      <c r="C336" s="114"/>
      <c r="D336" s="47">
        <v>5</v>
      </c>
      <c r="E336" s="181" t="s">
        <v>179</v>
      </c>
      <c r="F336" s="79"/>
    </row>
    <row r="337" spans="2:6" ht="15">
      <c r="B337" s="108" t="s">
        <v>338</v>
      </c>
      <c r="C337" s="114"/>
      <c r="D337" s="47">
        <v>5</v>
      </c>
      <c r="E337" s="54"/>
      <c r="F337" s="79"/>
    </row>
    <row r="338" spans="2:6" ht="15">
      <c r="B338" s="108" t="s">
        <v>339</v>
      </c>
      <c r="C338" s="114"/>
      <c r="D338" s="47">
        <v>5</v>
      </c>
      <c r="E338" s="171" t="s">
        <v>180</v>
      </c>
      <c r="F338" s="79"/>
    </row>
    <row r="339" spans="2:6" ht="15">
      <c r="B339" s="108" t="s">
        <v>340</v>
      </c>
      <c r="C339" s="114"/>
      <c r="D339" s="47">
        <v>5</v>
      </c>
      <c r="E339" s="172" t="s">
        <v>181</v>
      </c>
      <c r="F339" s="79"/>
    </row>
    <row r="340" spans="2:6" ht="15">
      <c r="B340" s="108" t="s">
        <v>341</v>
      </c>
      <c r="C340" s="114"/>
      <c r="D340" s="47">
        <v>5</v>
      </c>
      <c r="E340" s="172" t="s">
        <v>182</v>
      </c>
      <c r="F340" s="79"/>
    </row>
    <row r="341" spans="2:6" ht="15">
      <c r="B341" s="108" t="s">
        <v>342</v>
      </c>
      <c r="C341" s="114"/>
      <c r="D341" s="47">
        <v>5</v>
      </c>
      <c r="E341" s="172" t="s">
        <v>183</v>
      </c>
      <c r="F341" s="79"/>
    </row>
    <row r="342" spans="2:6" ht="15">
      <c r="B342" s="108" t="s">
        <v>343</v>
      </c>
      <c r="C342" s="114"/>
      <c r="D342" s="47">
        <v>5</v>
      </c>
      <c r="E342" s="182"/>
      <c r="F342" s="79"/>
    </row>
    <row r="343" spans="2:6" ht="15">
      <c r="B343" s="108" t="s">
        <v>344</v>
      </c>
      <c r="C343" s="114"/>
      <c r="D343" s="47">
        <v>5</v>
      </c>
      <c r="E343" s="173" t="s">
        <v>184</v>
      </c>
      <c r="F343" s="79"/>
    </row>
    <row r="344" spans="2:6" ht="15">
      <c r="B344" s="108" t="s">
        <v>345</v>
      </c>
      <c r="C344" s="114"/>
      <c r="D344" s="47">
        <v>5</v>
      </c>
      <c r="E344" s="173" t="s">
        <v>185</v>
      </c>
      <c r="F344" s="79"/>
    </row>
    <row r="345" spans="2:6" ht="15">
      <c r="B345" s="108" t="s">
        <v>346</v>
      </c>
      <c r="C345" s="114"/>
      <c r="D345" s="47">
        <v>5</v>
      </c>
      <c r="E345" s="183"/>
      <c r="F345" s="79"/>
    </row>
    <row r="346" spans="2:6" ht="15">
      <c r="B346" s="108" t="s">
        <v>347</v>
      </c>
      <c r="C346" s="114"/>
      <c r="D346" s="47">
        <v>5</v>
      </c>
      <c r="E346" s="172" t="s">
        <v>186</v>
      </c>
      <c r="F346" s="79">
        <v>50</v>
      </c>
    </row>
    <row r="347" spans="2:6" ht="15">
      <c r="B347" s="108" t="s">
        <v>348</v>
      </c>
      <c r="C347" s="114"/>
      <c r="D347" s="47">
        <v>5</v>
      </c>
      <c r="E347" s="172" t="s">
        <v>187</v>
      </c>
      <c r="F347" s="79"/>
    </row>
    <row r="348" spans="2:6" ht="15">
      <c r="B348" s="108" t="s">
        <v>349</v>
      </c>
      <c r="C348" s="114"/>
      <c r="D348" s="47"/>
      <c r="E348" s="172" t="s">
        <v>188</v>
      </c>
      <c r="F348" s="79"/>
    </row>
    <row r="349" spans="2:6" ht="15">
      <c r="B349" s="108" t="s">
        <v>350</v>
      </c>
      <c r="C349" s="114"/>
      <c r="D349" s="47">
        <v>5</v>
      </c>
      <c r="E349" s="172" t="s">
        <v>189</v>
      </c>
      <c r="F349" s="79"/>
    </row>
    <row r="350" spans="2:6" ht="15">
      <c r="B350" s="108" t="s">
        <v>351</v>
      </c>
      <c r="C350" s="114"/>
      <c r="D350" s="47">
        <v>5</v>
      </c>
      <c r="E350" s="172" t="s">
        <v>190</v>
      </c>
      <c r="F350" s="79"/>
    </row>
    <row r="351" spans="2:6" ht="15">
      <c r="B351" s="108" t="s">
        <v>352</v>
      </c>
      <c r="C351" s="114"/>
      <c r="D351" s="47" t="s">
        <v>15</v>
      </c>
      <c r="E351" s="172" t="s">
        <v>191</v>
      </c>
      <c r="F351" s="79"/>
    </row>
    <row r="352" spans="2:6" ht="15">
      <c r="B352" s="108" t="s">
        <v>353</v>
      </c>
      <c r="C352" s="114"/>
      <c r="D352" s="47">
        <v>5</v>
      </c>
      <c r="E352" s="172" t="s">
        <v>192</v>
      </c>
      <c r="F352" s="79"/>
    </row>
    <row r="353" spans="2:6" ht="15">
      <c r="B353" s="108" t="s">
        <v>354</v>
      </c>
      <c r="C353" s="114"/>
      <c r="D353" s="47"/>
      <c r="E353" s="172" t="s">
        <v>193</v>
      </c>
      <c r="F353" s="79"/>
    </row>
    <row r="354" spans="2:6" ht="15">
      <c r="B354" s="108" t="s">
        <v>355</v>
      </c>
      <c r="C354" s="114"/>
      <c r="D354" s="47">
        <v>5</v>
      </c>
      <c r="E354" s="172" t="s">
        <v>194</v>
      </c>
      <c r="F354" s="79"/>
    </row>
    <row r="355" spans="2:6" ht="15">
      <c r="B355" s="108" t="s">
        <v>356</v>
      </c>
      <c r="C355" s="114"/>
      <c r="D355" s="47"/>
      <c r="E355" s="172" t="s">
        <v>195</v>
      </c>
      <c r="F355" s="79"/>
    </row>
    <row r="356" spans="2:6" ht="15">
      <c r="B356" s="108" t="s">
        <v>357</v>
      </c>
      <c r="C356" s="114"/>
      <c r="D356" s="47"/>
      <c r="E356" s="172" t="s">
        <v>196</v>
      </c>
      <c r="F356" s="79"/>
    </row>
    <row r="357" spans="2:6" ht="15">
      <c r="B357" s="108" t="s">
        <v>358</v>
      </c>
      <c r="C357" s="114"/>
      <c r="D357" s="47">
        <v>5</v>
      </c>
      <c r="E357" s="173"/>
      <c r="F357" s="79"/>
    </row>
    <row r="358" spans="2:6" ht="15">
      <c r="B358" s="108" t="s">
        <v>360</v>
      </c>
      <c r="C358" s="114"/>
      <c r="D358" s="47">
        <v>5</v>
      </c>
      <c r="E358" s="313" t="s">
        <v>359</v>
      </c>
      <c r="F358" s="79"/>
    </row>
    <row r="359" spans="2:6" ht="15">
      <c r="B359" s="108" t="s">
        <v>361</v>
      </c>
      <c r="C359" s="114"/>
      <c r="D359" s="47"/>
      <c r="E359" s="314" t="s">
        <v>529</v>
      </c>
      <c r="F359" s="79"/>
    </row>
    <row r="360" spans="2:6" ht="15">
      <c r="B360" s="108" t="s">
        <v>362</v>
      </c>
      <c r="C360" s="114"/>
      <c r="D360" s="47"/>
      <c r="E360" s="314" t="s">
        <v>528</v>
      </c>
      <c r="F360" s="79"/>
    </row>
    <row r="361" spans="2:6" ht="15">
      <c r="B361" s="108" t="s">
        <v>363</v>
      </c>
      <c r="C361" s="114"/>
      <c r="D361" s="47">
        <v>5</v>
      </c>
      <c r="E361" s="314" t="s">
        <v>527</v>
      </c>
      <c r="F361" s="79"/>
    </row>
    <row r="362" spans="2:6" ht="15">
      <c r="B362" s="108" t="s">
        <v>364</v>
      </c>
      <c r="C362" s="114"/>
      <c r="D362" s="47"/>
      <c r="E362" s="314" t="s">
        <v>540</v>
      </c>
      <c r="F362" s="79"/>
    </row>
    <row r="363" spans="2:6" ht="15">
      <c r="B363" s="108" t="s">
        <v>365</v>
      </c>
      <c r="C363" s="114"/>
      <c r="D363" s="47"/>
      <c r="E363" s="184"/>
      <c r="F363" s="79"/>
    </row>
    <row r="364" spans="2:6" ht="15">
      <c r="B364" s="108" t="s">
        <v>366</v>
      </c>
      <c r="C364" s="114"/>
      <c r="D364" s="47"/>
      <c r="E364" s="172"/>
      <c r="F364" s="79"/>
    </row>
    <row r="365" spans="2:6" ht="15">
      <c r="B365" s="108" t="s">
        <v>367</v>
      </c>
      <c r="C365" s="114"/>
      <c r="D365" s="47"/>
      <c r="E365" s="172"/>
      <c r="F365" s="79"/>
    </row>
    <row r="366" spans="2:6" ht="15">
      <c r="B366" s="108" t="s">
        <v>368</v>
      </c>
      <c r="C366" s="114"/>
      <c r="D366" s="47">
        <v>5</v>
      </c>
      <c r="E366" s="172"/>
      <c r="F366" s="79"/>
    </row>
    <row r="367" spans="2:6" ht="15">
      <c r="B367" s="108"/>
      <c r="C367" s="114"/>
      <c r="D367" s="47"/>
      <c r="E367" s="172"/>
      <c r="F367" s="79"/>
    </row>
    <row r="368" spans="2:6" ht="15">
      <c r="B368" s="175" t="s">
        <v>561</v>
      </c>
      <c r="C368" s="114"/>
      <c r="D368" s="47">
        <v>10</v>
      </c>
      <c r="E368" s="172"/>
      <c r="F368" s="79"/>
    </row>
    <row r="369" spans="2:6" ht="15">
      <c r="B369" s="107" t="s">
        <v>295</v>
      </c>
      <c r="C369" s="114"/>
      <c r="D369" s="47"/>
      <c r="E369" s="172"/>
      <c r="F369" s="79"/>
    </row>
    <row r="370" spans="2:6" ht="15">
      <c r="B370" s="116" t="s">
        <v>296</v>
      </c>
      <c r="C370" s="114"/>
      <c r="D370" s="47"/>
      <c r="E370" s="172"/>
      <c r="F370" s="79"/>
    </row>
    <row r="371" spans="2:6" ht="15">
      <c r="B371" s="175"/>
      <c r="C371" s="114"/>
      <c r="D371" s="47"/>
      <c r="E371" s="172"/>
      <c r="F371" s="79"/>
    </row>
    <row r="372" spans="2:6" ht="15">
      <c r="B372" s="175" t="s">
        <v>562</v>
      </c>
      <c r="C372" s="114"/>
      <c r="D372" s="47">
        <v>10</v>
      </c>
      <c r="E372" s="172"/>
      <c r="F372" s="79"/>
    </row>
    <row r="373" spans="2:6" ht="15">
      <c r="B373" s="107" t="s">
        <v>297</v>
      </c>
      <c r="C373" s="114"/>
      <c r="D373" s="47"/>
      <c r="E373" s="172"/>
      <c r="F373" s="79"/>
    </row>
    <row r="374" spans="2:6" ht="15">
      <c r="B374" s="116" t="s">
        <v>298</v>
      </c>
      <c r="C374" s="114"/>
      <c r="D374" s="47"/>
      <c r="E374" s="172"/>
      <c r="F374" s="79"/>
    </row>
    <row r="375" spans="2:6" ht="15">
      <c r="B375" s="107"/>
      <c r="C375" s="114"/>
      <c r="D375" s="47"/>
      <c r="E375" s="172"/>
      <c r="F375" s="79"/>
    </row>
    <row r="376" spans="2:6" ht="30">
      <c r="B376" s="312" t="s">
        <v>600</v>
      </c>
      <c r="C376" s="114"/>
      <c r="D376" s="47">
        <v>30</v>
      </c>
      <c r="E376" s="172"/>
      <c r="F376" s="79"/>
    </row>
    <row r="377" spans="2:6" ht="15">
      <c r="B377" s="116"/>
      <c r="C377" s="114"/>
      <c r="D377" s="47"/>
      <c r="E377" s="172"/>
      <c r="F377" s="79"/>
    </row>
    <row r="378" spans="2:6" ht="15">
      <c r="B378" s="176" t="s">
        <v>128</v>
      </c>
      <c r="C378" s="151"/>
      <c r="D378" s="180">
        <f>SUM(D321:D377)</f>
        <v>300</v>
      </c>
      <c r="E378" s="225"/>
      <c r="F378" s="180">
        <f>SUM(F310:F377)</f>
        <v>300</v>
      </c>
    </row>
    <row r="379" spans="2:6" ht="18" customHeight="1">
      <c r="B379" s="385" t="s">
        <v>129</v>
      </c>
      <c r="C379" s="386"/>
      <c r="D379" s="228"/>
      <c r="E379" s="317"/>
      <c r="F379" s="318"/>
    </row>
    <row r="380" spans="2:6" ht="18" customHeight="1">
      <c r="B380" s="315" t="s">
        <v>601</v>
      </c>
      <c r="C380" s="130"/>
      <c r="D380" s="229"/>
      <c r="E380" s="316" t="s">
        <v>602</v>
      </c>
      <c r="F380" s="226">
        <v>100</v>
      </c>
    </row>
    <row r="381" spans="2:6" ht="18" customHeight="1">
      <c r="B381" s="208" t="s">
        <v>197</v>
      </c>
      <c r="C381" s="130"/>
      <c r="D381" s="97"/>
      <c r="E381" s="316" t="s">
        <v>602</v>
      </c>
      <c r="F381" s="226">
        <v>150</v>
      </c>
    </row>
    <row r="382" spans="2:6" ht="18" customHeight="1">
      <c r="B382" s="208" t="s">
        <v>369</v>
      </c>
      <c r="C382" s="130"/>
      <c r="D382" s="97"/>
      <c r="E382" s="58" t="s">
        <v>221</v>
      </c>
      <c r="F382" s="226">
        <v>50</v>
      </c>
    </row>
    <row r="383" spans="2:6" ht="18" customHeight="1">
      <c r="B383" s="218" t="s">
        <v>128</v>
      </c>
      <c r="C383" s="230"/>
      <c r="D383" s="100"/>
      <c r="E383" s="231"/>
      <c r="F383" s="220">
        <f>SUM(F380:F382)</f>
        <v>300</v>
      </c>
    </row>
    <row r="384" spans="2:6" ht="20.100000000000001" customHeight="1">
      <c r="B384" s="390" t="s">
        <v>571</v>
      </c>
      <c r="C384" s="391"/>
      <c r="D384" s="295" t="s">
        <v>13</v>
      </c>
      <c r="E384" s="257"/>
      <c r="F384" s="258"/>
    </row>
    <row r="385" spans="2:6" ht="20.100000000000001" customHeight="1">
      <c r="B385" s="296" t="s">
        <v>572</v>
      </c>
      <c r="C385" s="297"/>
      <c r="D385" s="298">
        <v>100</v>
      </c>
      <c r="E385" s="99"/>
      <c r="F385" s="100"/>
    </row>
    <row r="386" spans="2:6" ht="20.100000000000001" customHeight="1">
      <c r="B386" s="282" t="s">
        <v>128</v>
      </c>
      <c r="C386" s="283"/>
      <c r="D386" s="284">
        <f>SUM(D385:D385)</f>
        <v>100</v>
      </c>
      <c r="E386" s="99"/>
      <c r="F386" s="100"/>
    </row>
    <row r="387" spans="2:6" ht="15">
      <c r="B387" s="115"/>
      <c r="C387" s="144"/>
      <c r="D387" s="118"/>
      <c r="E387" s="118"/>
      <c r="F387" s="115"/>
    </row>
    <row r="388" spans="2:6" ht="15">
      <c r="B388" s="143"/>
      <c r="C388" s="105"/>
      <c r="D388" s="105"/>
      <c r="E388" s="105"/>
      <c r="F388" s="105"/>
    </row>
    <row r="389" spans="2:6" ht="15.75" thickBot="1">
      <c r="B389" s="105"/>
      <c r="C389" s="105"/>
      <c r="D389" s="105"/>
      <c r="E389" s="105"/>
      <c r="F389" s="163"/>
    </row>
    <row r="390" spans="2:6" ht="18" customHeight="1" thickTop="1">
      <c r="B390" s="23" t="s">
        <v>642</v>
      </c>
      <c r="C390" s="25" t="s">
        <v>554</v>
      </c>
      <c r="D390" s="379" t="s">
        <v>13</v>
      </c>
      <c r="E390" s="37" t="s">
        <v>11</v>
      </c>
      <c r="F390" s="379" t="s">
        <v>13</v>
      </c>
    </row>
    <row r="391" spans="2:6" ht="18" customHeight="1" thickBot="1">
      <c r="B391" s="27" t="s">
        <v>644</v>
      </c>
      <c r="C391" s="29" t="s">
        <v>12</v>
      </c>
      <c r="D391" s="380"/>
      <c r="E391" s="30" t="s">
        <v>14</v>
      </c>
      <c r="F391" s="380"/>
    </row>
    <row r="392" spans="2:6" ht="18" customHeight="1" thickTop="1">
      <c r="B392" s="404" t="s">
        <v>606</v>
      </c>
      <c r="C392" s="45"/>
      <c r="D392" s="46"/>
      <c r="E392" s="187" t="s">
        <v>370</v>
      </c>
      <c r="F392" s="79" t="s">
        <v>15</v>
      </c>
    </row>
    <row r="393" spans="2:6" ht="15">
      <c r="B393" s="405"/>
      <c r="C393" s="45"/>
      <c r="D393" s="46"/>
      <c r="E393" s="187" t="s">
        <v>371</v>
      </c>
      <c r="F393" s="79">
        <v>15</v>
      </c>
    </row>
    <row r="394" spans="2:6" ht="57.75" customHeight="1">
      <c r="B394" s="405"/>
      <c r="C394" s="45"/>
      <c r="D394" s="46"/>
      <c r="E394" s="187" t="s">
        <v>372</v>
      </c>
      <c r="F394" s="79">
        <v>10</v>
      </c>
    </row>
    <row r="395" spans="2:6" ht="22.5" customHeight="1">
      <c r="B395" s="320" t="s">
        <v>607</v>
      </c>
      <c r="C395" s="322">
        <v>2000000000</v>
      </c>
      <c r="D395" s="46"/>
      <c r="E395" s="187" t="s">
        <v>373</v>
      </c>
      <c r="F395" s="79">
        <v>15</v>
      </c>
    </row>
    <row r="396" spans="2:6" ht="18" customHeight="1">
      <c r="B396" s="321"/>
      <c r="C396" s="322"/>
      <c r="D396" s="46"/>
      <c r="E396" s="46" t="s">
        <v>374</v>
      </c>
      <c r="F396" s="79">
        <v>10</v>
      </c>
    </row>
    <row r="397" spans="2:6" ht="18" customHeight="1">
      <c r="B397" s="188"/>
      <c r="C397" s="322"/>
      <c r="D397" s="46"/>
      <c r="E397" s="187" t="s">
        <v>375</v>
      </c>
      <c r="F397" s="79">
        <v>20</v>
      </c>
    </row>
    <row r="398" spans="2:6" ht="15">
      <c r="B398" s="188"/>
      <c r="C398" s="45"/>
      <c r="D398" s="46"/>
      <c r="E398" s="46" t="s">
        <v>376</v>
      </c>
      <c r="F398" s="79">
        <v>15</v>
      </c>
    </row>
    <row r="399" spans="2:6" ht="15">
      <c r="B399" s="387" t="s">
        <v>127</v>
      </c>
      <c r="C399" s="387"/>
      <c r="D399" s="113"/>
      <c r="E399" s="187" t="s">
        <v>377</v>
      </c>
      <c r="F399" s="79">
        <v>10</v>
      </c>
    </row>
    <row r="400" spans="2:6" ht="15">
      <c r="B400" s="107"/>
      <c r="C400" s="114"/>
      <c r="D400" s="47"/>
      <c r="E400" s="46" t="s">
        <v>378</v>
      </c>
      <c r="F400" s="79">
        <v>10</v>
      </c>
    </row>
    <row r="401" spans="2:6" ht="15">
      <c r="B401" s="108" t="s">
        <v>379</v>
      </c>
      <c r="C401" s="114"/>
      <c r="D401" s="47">
        <v>10</v>
      </c>
      <c r="E401" s="46" t="s">
        <v>380</v>
      </c>
      <c r="F401" s="79">
        <v>10</v>
      </c>
    </row>
    <row r="402" spans="2:6" ht="15">
      <c r="B402" s="108" t="s">
        <v>382</v>
      </c>
      <c r="C402" s="114"/>
      <c r="D402" s="47">
        <v>10</v>
      </c>
      <c r="E402" s="46" t="s">
        <v>381</v>
      </c>
      <c r="F402" s="79">
        <v>10</v>
      </c>
    </row>
    <row r="403" spans="2:6" ht="30">
      <c r="B403" s="119" t="s">
        <v>384</v>
      </c>
      <c r="C403" s="114"/>
      <c r="D403" s="47">
        <v>10</v>
      </c>
      <c r="E403" s="46" t="s">
        <v>383</v>
      </c>
      <c r="F403" s="79">
        <v>10</v>
      </c>
    </row>
    <row r="404" spans="2:6" ht="15">
      <c r="B404" s="108" t="s">
        <v>386</v>
      </c>
      <c r="C404" s="114"/>
      <c r="D404" s="47">
        <v>15</v>
      </c>
      <c r="E404" s="46" t="s">
        <v>385</v>
      </c>
      <c r="F404" s="345" t="s">
        <v>615</v>
      </c>
    </row>
    <row r="405" spans="2:6" ht="15">
      <c r="B405" s="108" t="s">
        <v>388</v>
      </c>
      <c r="C405" s="114"/>
      <c r="D405" s="47">
        <v>15</v>
      </c>
      <c r="E405" s="46" t="s">
        <v>387</v>
      </c>
      <c r="F405" s="79">
        <v>10</v>
      </c>
    </row>
    <row r="406" spans="2:6" ht="15">
      <c r="B406" s="108" t="s">
        <v>390</v>
      </c>
      <c r="C406" s="114"/>
      <c r="D406" s="47">
        <v>15</v>
      </c>
      <c r="E406" s="46" t="s">
        <v>389</v>
      </c>
      <c r="F406" s="79">
        <v>10</v>
      </c>
    </row>
    <row r="407" spans="2:6" ht="15">
      <c r="B407" s="108" t="s">
        <v>392</v>
      </c>
      <c r="C407" s="114"/>
      <c r="D407" s="47">
        <v>15</v>
      </c>
      <c r="E407" s="46" t="s">
        <v>391</v>
      </c>
      <c r="F407" s="79">
        <v>10</v>
      </c>
    </row>
    <row r="408" spans="2:6" ht="18" customHeight="1">
      <c r="B408" s="108" t="s">
        <v>394</v>
      </c>
      <c r="C408" s="114"/>
      <c r="D408" s="47">
        <v>10</v>
      </c>
      <c r="E408" s="46" t="s">
        <v>393</v>
      </c>
      <c r="F408" s="79">
        <v>10</v>
      </c>
    </row>
    <row r="409" spans="2:6" ht="15">
      <c r="B409" s="108" t="s">
        <v>396</v>
      </c>
      <c r="C409" s="114"/>
      <c r="D409" s="47">
        <v>15</v>
      </c>
      <c r="E409" s="46" t="s">
        <v>395</v>
      </c>
      <c r="F409" s="79">
        <v>10</v>
      </c>
    </row>
    <row r="410" spans="2:6" ht="15">
      <c r="B410" s="108" t="s">
        <v>397</v>
      </c>
      <c r="C410" s="114"/>
      <c r="D410" s="47">
        <v>15</v>
      </c>
      <c r="E410" s="46" t="s">
        <v>244</v>
      </c>
      <c r="F410" s="79">
        <v>10</v>
      </c>
    </row>
    <row r="411" spans="2:6" ht="15">
      <c r="B411" s="108" t="s">
        <v>398</v>
      </c>
      <c r="C411" s="114"/>
      <c r="D411" s="47">
        <v>10</v>
      </c>
      <c r="E411" s="46" t="s">
        <v>243</v>
      </c>
      <c r="F411" s="79">
        <v>10</v>
      </c>
    </row>
    <row r="412" spans="2:6" ht="15">
      <c r="B412" s="108" t="s">
        <v>400</v>
      </c>
      <c r="C412" s="114"/>
      <c r="D412" s="47">
        <v>15</v>
      </c>
      <c r="E412" s="46" t="s">
        <v>399</v>
      </c>
      <c r="F412" s="79">
        <v>10</v>
      </c>
    </row>
    <row r="413" spans="2:6" ht="15">
      <c r="B413" s="108" t="s">
        <v>402</v>
      </c>
      <c r="C413" s="114"/>
      <c r="D413" s="47">
        <v>10</v>
      </c>
      <c r="E413" s="46" t="s">
        <v>401</v>
      </c>
      <c r="F413" s="79">
        <v>10</v>
      </c>
    </row>
    <row r="414" spans="2:6" ht="15">
      <c r="B414" s="108" t="s">
        <v>404</v>
      </c>
      <c r="C414" s="114"/>
      <c r="D414" s="47">
        <v>15</v>
      </c>
      <c r="E414" s="46" t="s">
        <v>403</v>
      </c>
      <c r="F414" s="79">
        <v>10</v>
      </c>
    </row>
    <row r="415" spans="2:6" ht="15">
      <c r="B415" s="108" t="s">
        <v>406</v>
      </c>
      <c r="C415" s="114"/>
      <c r="D415" s="47"/>
      <c r="E415" s="83" t="s">
        <v>405</v>
      </c>
      <c r="F415" s="79">
        <v>15</v>
      </c>
    </row>
    <row r="416" spans="2:6" ht="15">
      <c r="B416" s="108" t="s">
        <v>408</v>
      </c>
      <c r="C416" s="114"/>
      <c r="D416" s="47"/>
      <c r="E416" s="83" t="s">
        <v>407</v>
      </c>
      <c r="F416" s="79">
        <v>10</v>
      </c>
    </row>
    <row r="417" spans="2:6" ht="15">
      <c r="B417" s="108" t="s">
        <v>409</v>
      </c>
      <c r="C417" s="114"/>
      <c r="D417" s="47"/>
      <c r="E417" s="232" t="s">
        <v>612</v>
      </c>
      <c r="F417" s="79">
        <v>10</v>
      </c>
    </row>
    <row r="418" spans="2:6" ht="30">
      <c r="B418" s="119" t="s">
        <v>410</v>
      </c>
      <c r="C418" s="114"/>
      <c r="D418" s="47">
        <v>10</v>
      </c>
      <c r="E418" s="80" t="s">
        <v>411</v>
      </c>
      <c r="F418" s="79"/>
    </row>
    <row r="419" spans="2:6" ht="45">
      <c r="B419" s="119" t="s">
        <v>412</v>
      </c>
      <c r="C419" s="114"/>
      <c r="D419" s="47">
        <v>10</v>
      </c>
      <c r="E419" s="80" t="s">
        <v>413</v>
      </c>
      <c r="F419" s="79">
        <v>10</v>
      </c>
    </row>
    <row r="420" spans="2:6" ht="15">
      <c r="B420" s="108"/>
      <c r="C420" s="114"/>
      <c r="D420" s="47"/>
      <c r="E420" s="108" t="s">
        <v>414</v>
      </c>
      <c r="F420" s="79">
        <v>10</v>
      </c>
    </row>
    <row r="421" spans="2:6" ht="15">
      <c r="B421" s="108"/>
      <c r="C421" s="130"/>
      <c r="D421" s="79"/>
      <c r="E421" s="58" t="s">
        <v>110</v>
      </c>
      <c r="F421" s="79">
        <v>10</v>
      </c>
    </row>
    <row r="422" spans="2:6" ht="15">
      <c r="B422" s="108"/>
      <c r="C422" s="130"/>
      <c r="D422" s="79"/>
      <c r="E422" s="200"/>
      <c r="F422" s="185"/>
    </row>
    <row r="423" spans="2:6" ht="85.5" customHeight="1">
      <c r="B423" s="406" t="s">
        <v>8</v>
      </c>
      <c r="C423" s="407"/>
      <c r="D423" s="342"/>
      <c r="E423" s="338"/>
      <c r="F423" s="79"/>
    </row>
    <row r="424" spans="2:6" ht="18" customHeight="1">
      <c r="B424" s="343" t="s">
        <v>613</v>
      </c>
      <c r="C424" s="344"/>
      <c r="D424" s="323"/>
      <c r="E424" s="339"/>
      <c r="F424" s="340"/>
    </row>
    <row r="425" spans="2:6" ht="15.75">
      <c r="B425" s="324" t="s">
        <v>608</v>
      </c>
      <c r="C425" s="328"/>
      <c r="D425" s="332"/>
      <c r="E425" s="200"/>
      <c r="F425" s="341"/>
    </row>
    <row r="426" spans="2:6" ht="15.75">
      <c r="B426" s="325" t="s">
        <v>611</v>
      </c>
      <c r="C426" s="329"/>
      <c r="D426" s="333" t="s">
        <v>568</v>
      </c>
      <c r="E426" s="200"/>
      <c r="F426" s="79"/>
    </row>
    <row r="427" spans="2:6" ht="47.25">
      <c r="B427" s="292" t="s">
        <v>609</v>
      </c>
      <c r="C427" s="330"/>
      <c r="D427" s="334">
        <v>50</v>
      </c>
      <c r="E427" s="200"/>
      <c r="F427" s="79"/>
    </row>
    <row r="428" spans="2:6" ht="15.75">
      <c r="B428" s="292"/>
      <c r="C428" s="331"/>
      <c r="D428" s="335"/>
      <c r="E428" s="200"/>
      <c r="F428" s="79"/>
    </row>
    <row r="429" spans="2:6" ht="15.75">
      <c r="B429" s="326" t="s">
        <v>610</v>
      </c>
      <c r="C429" s="329"/>
      <c r="D429" s="336"/>
      <c r="E429" s="200"/>
      <c r="F429" s="79"/>
    </row>
    <row r="430" spans="2:6" ht="15.75">
      <c r="B430" s="325" t="s">
        <v>614</v>
      </c>
      <c r="C430" s="329"/>
      <c r="D430" s="333" t="s">
        <v>568</v>
      </c>
      <c r="E430" s="200"/>
      <c r="F430" s="79"/>
    </row>
    <row r="431" spans="2:6" ht="47.25">
      <c r="B431" s="292" t="s">
        <v>609</v>
      </c>
      <c r="C431" s="329"/>
      <c r="D431" s="334">
        <v>50</v>
      </c>
      <c r="E431" s="200"/>
      <c r="F431" s="79"/>
    </row>
    <row r="432" spans="2:6" ht="15.75">
      <c r="B432" s="327"/>
      <c r="C432" s="329"/>
      <c r="D432" s="337"/>
      <c r="E432" s="200"/>
      <c r="F432" s="79"/>
    </row>
    <row r="433" spans="2:6" ht="20.100000000000001" customHeight="1">
      <c r="B433" s="189" t="s">
        <v>415</v>
      </c>
      <c r="C433" s="190"/>
      <c r="D433" s="191">
        <f>SUM(D401:D432)</f>
        <v>300</v>
      </c>
      <c r="E433" s="192"/>
      <c r="F433" s="129">
        <f>SUM(F392:F432)</f>
        <v>300</v>
      </c>
    </row>
    <row r="434" spans="2:6" ht="20.100000000000001" customHeight="1">
      <c r="B434" s="408" t="s">
        <v>129</v>
      </c>
      <c r="C434" s="409"/>
      <c r="D434" s="193"/>
      <c r="E434" s="194"/>
      <c r="F434" s="193" t="s">
        <v>13</v>
      </c>
    </row>
    <row r="435" spans="2:6" ht="20.100000000000001" customHeight="1">
      <c r="B435" s="108" t="s">
        <v>416</v>
      </c>
      <c r="C435" s="130"/>
      <c r="D435" s="157"/>
      <c r="E435" s="46" t="s">
        <v>221</v>
      </c>
      <c r="F435" s="79">
        <v>150</v>
      </c>
    </row>
    <row r="436" spans="2:6" ht="20.100000000000001" customHeight="1">
      <c r="B436" s="108" t="s">
        <v>140</v>
      </c>
      <c r="C436" s="130"/>
      <c r="D436" s="79"/>
      <c r="E436" s="46" t="s">
        <v>221</v>
      </c>
      <c r="F436" s="79">
        <v>150</v>
      </c>
    </row>
    <row r="437" spans="2:6" ht="20.100000000000001" customHeight="1">
      <c r="B437" s="218" t="s">
        <v>128</v>
      </c>
      <c r="C437" s="221"/>
      <c r="D437" s="220"/>
      <c r="E437" s="100"/>
      <c r="F437" s="100">
        <f>SUM(F435:F436)</f>
        <v>300</v>
      </c>
    </row>
    <row r="438" spans="2:6" ht="20.100000000000001" customHeight="1">
      <c r="B438" s="390" t="s">
        <v>571</v>
      </c>
      <c r="C438" s="391"/>
      <c r="D438" s="295" t="s">
        <v>13</v>
      </c>
      <c r="E438" s="257"/>
      <c r="F438" s="258"/>
    </row>
    <row r="439" spans="2:6" ht="20.100000000000001" customHeight="1">
      <c r="B439" s="296" t="s">
        <v>572</v>
      </c>
      <c r="C439" s="297"/>
      <c r="D439" s="298">
        <v>100</v>
      </c>
      <c r="E439" s="99"/>
      <c r="F439" s="100"/>
    </row>
    <row r="440" spans="2:6" ht="20.100000000000001" customHeight="1">
      <c r="B440" s="282" t="s">
        <v>128</v>
      </c>
      <c r="C440" s="283"/>
      <c r="D440" s="284">
        <f>SUM(D439:D439)</f>
        <v>100</v>
      </c>
      <c r="E440" s="99"/>
      <c r="F440" s="100"/>
    </row>
    <row r="441" spans="2:6" ht="15">
      <c r="B441" s="142"/>
      <c r="C441" s="142"/>
      <c r="D441" s="142"/>
      <c r="E441" s="195"/>
      <c r="F441" s="142"/>
    </row>
    <row r="442" spans="2:6" ht="15">
      <c r="B442" s="142"/>
      <c r="C442" s="142"/>
      <c r="D442" s="142"/>
      <c r="E442" s="195"/>
      <c r="F442" s="142"/>
    </row>
    <row r="443" spans="2:6" ht="15.75" thickBot="1">
      <c r="B443" s="105"/>
      <c r="C443" s="105"/>
      <c r="D443" s="105"/>
      <c r="E443" s="105"/>
      <c r="F443" s="105"/>
    </row>
    <row r="444" spans="2:6" ht="16.5" thickTop="1">
      <c r="B444" s="23" t="s">
        <v>647</v>
      </c>
      <c r="C444" s="25" t="s">
        <v>554</v>
      </c>
      <c r="D444" s="379" t="s">
        <v>13</v>
      </c>
      <c r="E444" s="39" t="s">
        <v>11</v>
      </c>
      <c r="F444" s="379" t="s">
        <v>13</v>
      </c>
    </row>
    <row r="445" spans="2:6" ht="16.5" thickBot="1">
      <c r="B445" s="27" t="s">
        <v>645</v>
      </c>
      <c r="C445" s="29" t="s">
        <v>12</v>
      </c>
      <c r="D445" s="380"/>
      <c r="E445" s="30" t="s">
        <v>14</v>
      </c>
      <c r="F445" s="380"/>
    </row>
    <row r="446" spans="2:6" ht="16.5" thickTop="1">
      <c r="B446" s="346" t="s">
        <v>616</v>
      </c>
      <c r="C446" s="45"/>
      <c r="D446" s="107"/>
      <c r="E446" s="107" t="s">
        <v>244</v>
      </c>
      <c r="F446" s="188">
        <v>5</v>
      </c>
    </row>
    <row r="447" spans="2:6" ht="15.75">
      <c r="B447" s="347" t="s">
        <v>617</v>
      </c>
      <c r="C447" s="45"/>
      <c r="D447" s="46"/>
      <c r="E447" s="108" t="s">
        <v>417</v>
      </c>
      <c r="F447" s="188">
        <v>5</v>
      </c>
    </row>
    <row r="448" spans="2:6" s="4" customFormat="1" ht="15.75">
      <c r="B448" s="347" t="s">
        <v>618</v>
      </c>
      <c r="C448" s="45"/>
      <c r="D448" s="46"/>
      <c r="E448" s="107" t="s">
        <v>418</v>
      </c>
      <c r="F448" s="188">
        <v>5</v>
      </c>
    </row>
    <row r="449" spans="2:6" s="4" customFormat="1" ht="15.75">
      <c r="B449" s="320" t="s">
        <v>607</v>
      </c>
      <c r="C449" s="322">
        <v>1000000000</v>
      </c>
      <c r="D449" s="46"/>
      <c r="E449" s="107" t="s">
        <v>419</v>
      </c>
      <c r="F449" s="188"/>
    </row>
    <row r="450" spans="2:6" ht="15.75">
      <c r="B450" s="321"/>
      <c r="C450" s="322"/>
      <c r="D450" s="46"/>
      <c r="E450" s="107" t="s">
        <v>420</v>
      </c>
      <c r="F450" s="188">
        <v>5</v>
      </c>
    </row>
    <row r="451" spans="2:6" ht="15">
      <c r="B451" s="348"/>
      <c r="C451" s="45"/>
      <c r="D451" s="46"/>
      <c r="E451" s="107" t="s">
        <v>421</v>
      </c>
      <c r="F451" s="188">
        <v>5</v>
      </c>
    </row>
    <row r="452" spans="2:6" ht="20.100000000000001" customHeight="1">
      <c r="B452" s="387" t="s">
        <v>127</v>
      </c>
      <c r="C452" s="387"/>
      <c r="D452" s="113"/>
      <c r="E452" s="107" t="s">
        <v>395</v>
      </c>
      <c r="F452" s="188">
        <v>5</v>
      </c>
    </row>
    <row r="453" spans="2:6" ht="15">
      <c r="B453" s="351" t="s">
        <v>620</v>
      </c>
      <c r="C453" s="355"/>
      <c r="D453" s="359">
        <v>15</v>
      </c>
      <c r="E453" s="316" t="s">
        <v>422</v>
      </c>
      <c r="F453" s="188">
        <v>5</v>
      </c>
    </row>
    <row r="454" spans="2:6" ht="15">
      <c r="B454" s="351" t="s">
        <v>621</v>
      </c>
      <c r="C454" s="356"/>
      <c r="D454" s="359">
        <v>20</v>
      </c>
      <c r="E454" s="316" t="s">
        <v>423</v>
      </c>
      <c r="F454" s="188">
        <v>5</v>
      </c>
    </row>
    <row r="455" spans="2:6" ht="15">
      <c r="B455" s="351" t="s">
        <v>622</v>
      </c>
      <c r="C455" s="356"/>
      <c r="D455" s="359">
        <v>20</v>
      </c>
      <c r="E455" s="316" t="s">
        <v>424</v>
      </c>
      <c r="F455" s="188">
        <v>5</v>
      </c>
    </row>
    <row r="456" spans="2:6" ht="15">
      <c r="B456" s="351" t="s">
        <v>426</v>
      </c>
      <c r="C456" s="356"/>
      <c r="D456" s="359">
        <v>10</v>
      </c>
      <c r="E456" s="316" t="s">
        <v>425</v>
      </c>
      <c r="F456" s="188">
        <v>5</v>
      </c>
    </row>
    <row r="457" spans="2:6" ht="15">
      <c r="B457" s="351" t="s">
        <v>623</v>
      </c>
      <c r="C457" s="357"/>
      <c r="D457" s="359">
        <v>20</v>
      </c>
      <c r="E457" s="316" t="s">
        <v>427</v>
      </c>
      <c r="F457" s="188">
        <v>5</v>
      </c>
    </row>
    <row r="458" spans="2:6" ht="15">
      <c r="B458" s="351" t="s">
        <v>429</v>
      </c>
      <c r="C458" s="356"/>
      <c r="D458" s="359">
        <v>20</v>
      </c>
      <c r="E458" s="316" t="s">
        <v>428</v>
      </c>
      <c r="F458" s="188">
        <v>10</v>
      </c>
    </row>
    <row r="459" spans="2:6" ht="30">
      <c r="B459" s="351" t="s">
        <v>624</v>
      </c>
      <c r="C459" s="356"/>
      <c r="D459" s="359">
        <v>20</v>
      </c>
      <c r="E459" s="360" t="s">
        <v>430</v>
      </c>
      <c r="F459" s="188">
        <v>5</v>
      </c>
    </row>
    <row r="460" spans="2:6" ht="30">
      <c r="B460" s="351" t="s">
        <v>625</v>
      </c>
      <c r="C460" s="356"/>
      <c r="D460" s="359">
        <v>10</v>
      </c>
      <c r="E460" s="361" t="s">
        <v>432</v>
      </c>
      <c r="F460" s="188">
        <v>10</v>
      </c>
    </row>
    <row r="461" spans="2:6" ht="15">
      <c r="B461" s="351" t="s">
        <v>626</v>
      </c>
      <c r="C461" s="356"/>
      <c r="D461" s="359">
        <v>20</v>
      </c>
      <c r="E461" s="316" t="s">
        <v>434</v>
      </c>
      <c r="F461" s="188">
        <v>5</v>
      </c>
    </row>
    <row r="462" spans="2:6" ht="15">
      <c r="B462" s="351" t="s">
        <v>627</v>
      </c>
      <c r="C462" s="357"/>
      <c r="D462" s="359">
        <v>30</v>
      </c>
      <c r="E462" s="316" t="s">
        <v>436</v>
      </c>
      <c r="F462" s="188">
        <v>5</v>
      </c>
    </row>
    <row r="463" spans="2:6" ht="30">
      <c r="B463" s="351" t="s">
        <v>628</v>
      </c>
      <c r="C463" s="357"/>
      <c r="D463" s="359">
        <v>20</v>
      </c>
      <c r="E463" s="361" t="s">
        <v>438</v>
      </c>
      <c r="F463" s="188">
        <v>10</v>
      </c>
    </row>
    <row r="464" spans="2:6" ht="15">
      <c r="B464" s="351" t="s">
        <v>629</v>
      </c>
      <c r="C464" s="357"/>
      <c r="D464" s="359">
        <v>13</v>
      </c>
      <c r="E464" s="316" t="s">
        <v>440</v>
      </c>
      <c r="F464" s="188">
        <v>10</v>
      </c>
    </row>
    <row r="465" spans="2:6" ht="15">
      <c r="B465" s="351" t="s">
        <v>630</v>
      </c>
      <c r="C465" s="356"/>
      <c r="D465" s="359">
        <v>13</v>
      </c>
      <c r="E465" s="316" t="s">
        <v>442</v>
      </c>
      <c r="F465" s="188"/>
    </row>
    <row r="466" spans="2:6" ht="30">
      <c r="B466" s="352" t="s">
        <v>431</v>
      </c>
      <c r="C466" s="356"/>
      <c r="D466" s="359">
        <v>20</v>
      </c>
      <c r="E466" s="362" t="s">
        <v>631</v>
      </c>
      <c r="F466" s="188">
        <v>10</v>
      </c>
    </row>
    <row r="467" spans="2:6" ht="15">
      <c r="B467" s="353" t="s">
        <v>433</v>
      </c>
      <c r="C467" s="79"/>
      <c r="D467" s="115">
        <v>20</v>
      </c>
      <c r="E467" s="316"/>
      <c r="F467" s="188"/>
    </row>
    <row r="468" spans="2:6" ht="15">
      <c r="B468" s="354" t="s">
        <v>435</v>
      </c>
      <c r="C468" s="79"/>
      <c r="D468" s="115"/>
      <c r="E468" s="316" t="s">
        <v>443</v>
      </c>
      <c r="F468" s="188">
        <v>10</v>
      </c>
    </row>
    <row r="469" spans="2:6" ht="15">
      <c r="B469" s="353" t="s">
        <v>437</v>
      </c>
      <c r="C469" s="79"/>
      <c r="D469" s="115">
        <v>10</v>
      </c>
      <c r="E469" s="316" t="s">
        <v>444</v>
      </c>
      <c r="F469" s="188"/>
    </row>
    <row r="470" spans="2:6" ht="15">
      <c r="B470" s="353" t="s">
        <v>439</v>
      </c>
      <c r="C470" s="79"/>
      <c r="D470" s="115">
        <v>10</v>
      </c>
      <c r="E470" s="316" t="s">
        <v>445</v>
      </c>
      <c r="F470" s="188"/>
    </row>
    <row r="471" spans="2:6" ht="15">
      <c r="B471" s="353" t="s">
        <v>441</v>
      </c>
      <c r="C471" s="79"/>
      <c r="D471" s="115">
        <v>9</v>
      </c>
      <c r="E471" s="316" t="s">
        <v>446</v>
      </c>
      <c r="F471" s="188">
        <v>10</v>
      </c>
    </row>
    <row r="472" spans="2:6" ht="15">
      <c r="B472" s="116"/>
      <c r="C472" s="188"/>
      <c r="D472" s="163"/>
      <c r="E472" s="107" t="s">
        <v>447</v>
      </c>
      <c r="F472" s="188">
        <v>10</v>
      </c>
    </row>
    <row r="473" spans="2:6" ht="45">
      <c r="B473" s="116"/>
      <c r="C473" s="188"/>
      <c r="D473" s="163"/>
      <c r="E473" s="196" t="s">
        <v>448</v>
      </c>
      <c r="F473" s="188">
        <v>10</v>
      </c>
    </row>
    <row r="474" spans="2:6" ht="45">
      <c r="B474" s="116"/>
      <c r="C474" s="188"/>
      <c r="D474" s="163"/>
      <c r="E474" s="349" t="s">
        <v>619</v>
      </c>
      <c r="F474" s="350" t="s">
        <v>568</v>
      </c>
    </row>
    <row r="475" spans="2:6" ht="15">
      <c r="B475" s="116"/>
      <c r="C475" s="188"/>
      <c r="D475" s="163"/>
      <c r="E475" s="107" t="s">
        <v>449</v>
      </c>
      <c r="F475" s="188">
        <v>10</v>
      </c>
    </row>
    <row r="476" spans="2:6" ht="60">
      <c r="B476" s="116"/>
      <c r="C476" s="188"/>
      <c r="D476" s="163"/>
      <c r="E476" s="196" t="s">
        <v>450</v>
      </c>
      <c r="F476" s="188">
        <v>10</v>
      </c>
    </row>
    <row r="477" spans="2:6" ht="15">
      <c r="B477" s="116"/>
      <c r="C477" s="188"/>
      <c r="D477" s="163"/>
      <c r="E477" s="107" t="s">
        <v>451</v>
      </c>
      <c r="F477" s="109">
        <v>10</v>
      </c>
    </row>
    <row r="478" spans="2:6" ht="15">
      <c r="B478" s="116"/>
      <c r="C478" s="188"/>
      <c r="D478" s="163"/>
      <c r="E478" s="107" t="s">
        <v>452</v>
      </c>
      <c r="F478" s="188">
        <v>10</v>
      </c>
    </row>
    <row r="479" spans="2:6" ht="15">
      <c r="B479" s="108"/>
      <c r="C479" s="188"/>
      <c r="D479" s="47"/>
      <c r="E479" s="107" t="s">
        <v>453</v>
      </c>
      <c r="F479" s="188">
        <v>10</v>
      </c>
    </row>
    <row r="480" spans="2:6" ht="15">
      <c r="B480" s="108"/>
      <c r="C480" s="188"/>
      <c r="D480" s="47"/>
      <c r="E480" s="107" t="s">
        <v>454</v>
      </c>
      <c r="F480" s="188">
        <v>10</v>
      </c>
    </row>
    <row r="481" spans="2:6" ht="15">
      <c r="B481" s="108"/>
      <c r="C481" s="188"/>
      <c r="D481" s="47"/>
      <c r="E481" s="107" t="s">
        <v>455</v>
      </c>
      <c r="F481" s="188">
        <v>10</v>
      </c>
    </row>
    <row r="482" spans="2:6" ht="15">
      <c r="B482" s="108"/>
      <c r="C482" s="188"/>
      <c r="D482" s="47"/>
      <c r="E482" s="107" t="s">
        <v>456</v>
      </c>
      <c r="F482" s="188">
        <v>10</v>
      </c>
    </row>
    <row r="483" spans="2:6" ht="15">
      <c r="B483" s="108"/>
      <c r="C483" s="188"/>
      <c r="D483" s="47"/>
      <c r="E483" s="107" t="s">
        <v>457</v>
      </c>
      <c r="F483" s="79">
        <v>10</v>
      </c>
    </row>
    <row r="484" spans="2:6" ht="30">
      <c r="B484" s="116"/>
      <c r="C484" s="188"/>
      <c r="D484" s="47"/>
      <c r="E484" s="196" t="s">
        <v>458</v>
      </c>
      <c r="F484" s="79">
        <v>10</v>
      </c>
    </row>
    <row r="485" spans="2:6" ht="45">
      <c r="B485" s="116"/>
      <c r="C485" s="188"/>
      <c r="D485" s="47"/>
      <c r="E485" s="196" t="s">
        <v>459</v>
      </c>
      <c r="F485" s="79">
        <v>10</v>
      </c>
    </row>
    <row r="486" spans="2:6" ht="15">
      <c r="B486" s="116"/>
      <c r="C486" s="188"/>
      <c r="D486" s="47"/>
      <c r="E486" s="58" t="s">
        <v>110</v>
      </c>
      <c r="F486" s="79">
        <v>5</v>
      </c>
    </row>
    <row r="487" spans="2:6" ht="15">
      <c r="B487" s="116"/>
      <c r="C487" s="188"/>
      <c r="D487" s="47"/>
      <c r="E487" s="107" t="s">
        <v>460</v>
      </c>
      <c r="F487" s="79">
        <v>10</v>
      </c>
    </row>
    <row r="488" spans="2:6" ht="45">
      <c r="B488" s="145"/>
      <c r="C488" s="358"/>
      <c r="D488" s="47"/>
      <c r="E488" s="196" t="s">
        <v>461</v>
      </c>
      <c r="F488" s="79">
        <v>15</v>
      </c>
    </row>
    <row r="489" spans="2:6" ht="15">
      <c r="B489" s="125" t="s">
        <v>128</v>
      </c>
      <c r="C489" s="126"/>
      <c r="D489" s="205">
        <f>SUM(D453:D488)</f>
        <v>300</v>
      </c>
      <c r="E489" s="197"/>
      <c r="F489" s="129">
        <f>SUM(F446:F488)</f>
        <v>300</v>
      </c>
    </row>
    <row r="490" spans="2:6" ht="15">
      <c r="B490" s="408" t="s">
        <v>129</v>
      </c>
      <c r="C490" s="408"/>
      <c r="D490" s="199"/>
      <c r="E490" s="193"/>
      <c r="F490" s="113"/>
    </row>
    <row r="491" spans="2:6" ht="15">
      <c r="B491" s="108"/>
      <c r="C491" s="130"/>
      <c r="D491" s="87"/>
      <c r="E491" s="58"/>
      <c r="F491" s="87"/>
    </row>
    <row r="492" spans="2:6" s="6" customFormat="1" ht="15">
      <c r="B492" s="108" t="s">
        <v>519</v>
      </c>
      <c r="C492" s="130"/>
      <c r="D492" s="79"/>
      <c r="E492" s="58" t="s">
        <v>462</v>
      </c>
      <c r="F492" s="79">
        <v>300</v>
      </c>
    </row>
    <row r="493" spans="2:6" ht="15">
      <c r="B493" s="108"/>
      <c r="C493" s="130"/>
      <c r="D493" s="79"/>
      <c r="E493" s="58"/>
      <c r="F493" s="79"/>
    </row>
    <row r="494" spans="2:6" ht="18" customHeight="1">
      <c r="B494" s="222" t="s">
        <v>128</v>
      </c>
      <c r="C494" s="221"/>
      <c r="D494" s="223"/>
      <c r="E494" s="224"/>
      <c r="F494" s="220">
        <f>SUM(F492:F492)</f>
        <v>300</v>
      </c>
    </row>
    <row r="495" spans="2:6" ht="18" customHeight="1">
      <c r="B495" s="390" t="s">
        <v>571</v>
      </c>
      <c r="C495" s="391"/>
      <c r="D495" s="295" t="s">
        <v>13</v>
      </c>
      <c r="E495" s="257"/>
      <c r="F495" s="258"/>
    </row>
    <row r="496" spans="2:6" ht="18" customHeight="1">
      <c r="B496" s="296" t="s">
        <v>572</v>
      </c>
      <c r="C496" s="297"/>
      <c r="D496" s="298">
        <v>100</v>
      </c>
      <c r="E496" s="99"/>
      <c r="F496" s="100"/>
    </row>
    <row r="497" spans="2:6" ht="18" customHeight="1">
      <c r="B497" s="282" t="s">
        <v>128</v>
      </c>
      <c r="C497" s="283"/>
      <c r="D497" s="284">
        <f>SUM(D496:D496)</f>
        <v>100</v>
      </c>
      <c r="E497" s="99"/>
      <c r="F497" s="100"/>
    </row>
    <row r="498" spans="2:6" ht="15">
      <c r="B498" s="200"/>
      <c r="C498" s="130"/>
      <c r="D498" s="115"/>
      <c r="E498" s="118"/>
      <c r="F498" s="115"/>
    </row>
    <row r="499" spans="2:6" ht="15">
      <c r="B499" s="163"/>
      <c r="C499" s="164"/>
      <c r="D499" s="83"/>
      <c r="E499" s="83"/>
      <c r="F499" s="163"/>
    </row>
    <row r="500" spans="2:6" ht="15.75" thickBot="1">
      <c r="B500" s="105"/>
      <c r="C500" s="105"/>
      <c r="D500" s="105"/>
      <c r="E500" s="105"/>
      <c r="F500" s="106"/>
    </row>
    <row r="501" spans="2:6" ht="16.5" thickTop="1">
      <c r="B501" s="410" t="s">
        <v>646</v>
      </c>
      <c r="C501" s="24" t="s">
        <v>10</v>
      </c>
      <c r="D501" s="379" t="s">
        <v>13</v>
      </c>
      <c r="E501" s="31" t="s">
        <v>11</v>
      </c>
      <c r="F501" s="379" t="s">
        <v>13</v>
      </c>
    </row>
    <row r="502" spans="2:6" ht="16.5" thickBot="1">
      <c r="B502" s="411"/>
      <c r="C502" s="28" t="s">
        <v>12</v>
      </c>
      <c r="D502" s="381"/>
      <c r="E502" s="40" t="s">
        <v>14</v>
      </c>
      <c r="F502" s="381"/>
    </row>
    <row r="503" spans="2:6" ht="42.75" customHeight="1" thickTop="1">
      <c r="B503" s="67" t="s">
        <v>633</v>
      </c>
      <c r="C503" s="201">
        <v>6559662511.4999943</v>
      </c>
      <c r="D503" s="46"/>
      <c r="E503" s="46" t="s">
        <v>226</v>
      </c>
      <c r="F503" s="79">
        <v>30</v>
      </c>
    </row>
    <row r="504" spans="2:6" ht="21.75" customHeight="1">
      <c r="B504" s="49" t="s">
        <v>524</v>
      </c>
      <c r="C504" s="112"/>
      <c r="D504" s="46"/>
      <c r="E504" s="46" t="s">
        <v>463</v>
      </c>
      <c r="F504" s="79">
        <v>30</v>
      </c>
    </row>
    <row r="505" spans="2:6" ht="15">
      <c r="B505" s="77" t="s">
        <v>127</v>
      </c>
      <c r="C505" s="202"/>
      <c r="D505" s="193"/>
      <c r="E505" s="46" t="s">
        <v>464</v>
      </c>
      <c r="F505" s="79">
        <v>30</v>
      </c>
    </row>
    <row r="506" spans="2:6" ht="15">
      <c r="B506" s="79" t="s">
        <v>465</v>
      </c>
      <c r="C506" s="63" t="s">
        <v>466</v>
      </c>
      <c r="D506" s="63">
        <v>60</v>
      </c>
      <c r="E506" s="232" t="s">
        <v>635</v>
      </c>
      <c r="F506" s="79">
        <v>30</v>
      </c>
    </row>
    <row r="507" spans="2:6" ht="15">
      <c r="B507" s="79" t="s">
        <v>467</v>
      </c>
      <c r="C507" s="63" t="s">
        <v>466</v>
      </c>
      <c r="D507" s="63">
        <v>60</v>
      </c>
      <c r="E507" s="79" t="s">
        <v>526</v>
      </c>
      <c r="F507" s="79">
        <v>30</v>
      </c>
    </row>
    <row r="508" spans="2:6" ht="15">
      <c r="B508" s="79" t="s">
        <v>468</v>
      </c>
      <c r="C508" s="63" t="s">
        <v>466</v>
      </c>
      <c r="D508" s="63">
        <v>60</v>
      </c>
      <c r="E508" s="79" t="s">
        <v>324</v>
      </c>
      <c r="F508" s="79">
        <v>30</v>
      </c>
    </row>
    <row r="509" spans="2:6" ht="12" customHeight="1">
      <c r="B509" s="79" t="s">
        <v>470</v>
      </c>
      <c r="C509" s="63">
        <v>5000000</v>
      </c>
      <c r="D509" s="63">
        <v>60</v>
      </c>
      <c r="E509" s="79" t="s">
        <v>469</v>
      </c>
      <c r="F509" s="79">
        <v>30</v>
      </c>
    </row>
    <row r="510" spans="2:6" ht="24" customHeight="1">
      <c r="B510" s="79" t="s">
        <v>472</v>
      </c>
      <c r="C510" s="63" t="s">
        <v>637</v>
      </c>
      <c r="D510" s="63">
        <v>60</v>
      </c>
      <c r="E510" s="79" t="s">
        <v>471</v>
      </c>
      <c r="F510" s="79">
        <v>30</v>
      </c>
    </row>
    <row r="511" spans="2:6" ht="59.25" customHeight="1">
      <c r="B511" s="203" t="s">
        <v>0</v>
      </c>
      <c r="C511" s="63"/>
      <c r="D511" s="58"/>
      <c r="E511" s="79" t="s">
        <v>473</v>
      </c>
      <c r="F511" s="79">
        <v>40</v>
      </c>
    </row>
    <row r="512" spans="2:6" ht="18" customHeight="1">
      <c r="B512" s="203"/>
      <c r="C512" s="63"/>
      <c r="D512" s="58"/>
      <c r="E512" s="79" t="s">
        <v>474</v>
      </c>
      <c r="F512" s="79">
        <v>20</v>
      </c>
    </row>
    <row r="513" spans="2:6" ht="18" customHeight="1">
      <c r="B513" s="203"/>
      <c r="C513" s="63"/>
      <c r="D513" s="58"/>
      <c r="E513" s="366" t="s">
        <v>636</v>
      </c>
      <c r="F513" s="367"/>
    </row>
    <row r="514" spans="2:6" ht="15" customHeight="1">
      <c r="B514" s="203"/>
      <c r="C514" s="63"/>
      <c r="D514" s="58"/>
      <c r="E514" s="365" t="s">
        <v>634</v>
      </c>
      <c r="F514" s="79"/>
    </row>
    <row r="515" spans="2:6" ht="15" customHeight="1">
      <c r="B515" s="203"/>
      <c r="C515" s="63"/>
      <c r="D515" s="58"/>
      <c r="E515" s="58" t="s">
        <v>110</v>
      </c>
      <c r="F515" s="79"/>
    </row>
    <row r="516" spans="2:6" ht="15">
      <c r="B516" s="203"/>
      <c r="C516" s="63"/>
      <c r="D516" s="58"/>
      <c r="E516" s="79" t="s">
        <v>525</v>
      </c>
      <c r="F516" s="79"/>
    </row>
    <row r="517" spans="2:6" ht="15">
      <c r="B517" s="112"/>
      <c r="C517" s="63"/>
      <c r="D517" s="58"/>
      <c r="E517" s="79"/>
      <c r="F517" s="79"/>
    </row>
    <row r="518" spans="2:6" ht="15">
      <c r="B518" s="363" t="s">
        <v>128</v>
      </c>
      <c r="C518" s="204"/>
      <c r="D518" s="205">
        <f>SUM(D506:D517)</f>
        <v>300</v>
      </c>
      <c r="E518" s="363" t="s">
        <v>128</v>
      </c>
      <c r="F518" s="180">
        <f>SUM(F503:F517)</f>
        <v>300</v>
      </c>
    </row>
    <row r="519" spans="2:6" ht="18" customHeight="1">
      <c r="B519" s="131" t="s">
        <v>129</v>
      </c>
      <c r="C519" s="131"/>
      <c r="D519" s="131"/>
      <c r="E519" s="198"/>
      <c r="F519" s="133" t="s">
        <v>13</v>
      </c>
    </row>
    <row r="520" spans="2:6" ht="18" customHeight="1">
      <c r="B520" s="364" t="s">
        <v>632</v>
      </c>
      <c r="C520" s="130"/>
      <c r="D520" s="79"/>
      <c r="E520" s="46" t="s">
        <v>198</v>
      </c>
      <c r="F520" s="79">
        <v>300</v>
      </c>
    </row>
    <row r="521" spans="2:6" ht="18" customHeight="1">
      <c r="B521" s="125" t="s">
        <v>128</v>
      </c>
      <c r="C521" s="204"/>
      <c r="D521" s="197"/>
      <c r="E521" s="197"/>
      <c r="F521" s="129">
        <v>300</v>
      </c>
    </row>
    <row r="522" spans="2:6" ht="15">
      <c r="B522" s="390" t="s">
        <v>571</v>
      </c>
      <c r="C522" s="403"/>
      <c r="D522" s="295" t="s">
        <v>13</v>
      </c>
      <c r="E522" s="257"/>
      <c r="F522" s="258"/>
    </row>
    <row r="523" spans="2:6" ht="15">
      <c r="B523" s="296" t="s">
        <v>572</v>
      </c>
      <c r="C523" s="297"/>
      <c r="D523" s="298">
        <v>100</v>
      </c>
      <c r="E523" s="99"/>
      <c r="F523" s="100"/>
    </row>
    <row r="524" spans="2:6" ht="15">
      <c r="B524" s="282" t="s">
        <v>128</v>
      </c>
      <c r="C524" s="283"/>
      <c r="D524" s="284">
        <f>SUM(D523:D523)</f>
        <v>100</v>
      </c>
      <c r="E524" s="99"/>
      <c r="F524" s="100"/>
    </row>
    <row r="525" spans="2:6">
      <c r="C525" s="8"/>
    </row>
    <row r="527" spans="2:6" ht="67.5" customHeight="1"/>
  </sheetData>
  <sheetProtection selectLockedCells="1" selectUnlockedCells="1"/>
  <mergeCells count="45">
    <mergeCell ref="B522:C522"/>
    <mergeCell ref="B384:C384"/>
    <mergeCell ref="B392:B394"/>
    <mergeCell ref="B423:C423"/>
    <mergeCell ref="B438:C438"/>
    <mergeCell ref="B495:C495"/>
    <mergeCell ref="B434:C434"/>
    <mergeCell ref="B452:C452"/>
    <mergeCell ref="B490:C490"/>
    <mergeCell ref="B501:B502"/>
    <mergeCell ref="B399:C399"/>
    <mergeCell ref="B1:E1"/>
    <mergeCell ref="B2:E2"/>
    <mergeCell ref="B3:E3"/>
    <mergeCell ref="B121:B122"/>
    <mergeCell ref="B115:C115"/>
    <mergeCell ref="B94:D94"/>
    <mergeCell ref="D5:D6"/>
    <mergeCell ref="F5:F6"/>
    <mergeCell ref="F121:F122"/>
    <mergeCell ref="D121:D122"/>
    <mergeCell ref="B379:C379"/>
    <mergeCell ref="B204:C204"/>
    <mergeCell ref="B208:C208"/>
    <mergeCell ref="B220:B221"/>
    <mergeCell ref="B254:C254"/>
    <mergeCell ref="B298:C298"/>
    <mergeCell ref="B190:C190"/>
    <mergeCell ref="B180:B181"/>
    <mergeCell ref="B174:C174"/>
    <mergeCell ref="B214:C214"/>
    <mergeCell ref="B320:C320"/>
    <mergeCell ref="B126:C126"/>
    <mergeCell ref="F180:F181"/>
    <mergeCell ref="D180:D181"/>
    <mergeCell ref="F444:F445"/>
    <mergeCell ref="D444:D445"/>
    <mergeCell ref="F501:F502"/>
    <mergeCell ref="D501:D502"/>
    <mergeCell ref="F220:F221"/>
    <mergeCell ref="D220:D221"/>
    <mergeCell ref="F308:F309"/>
    <mergeCell ref="D308:D309"/>
    <mergeCell ref="F390:F391"/>
    <mergeCell ref="D390:D391"/>
  </mergeCells>
  <phoneticPr fontId="22" type="noConversion"/>
  <printOptions horizontalCentered="1"/>
  <pageMargins left="0.23622047244094491" right="0.23622047244094491" top="0.15748031496062992" bottom="0.51181102362204722" header="0.35433070866141736" footer="0.15748031496062992"/>
  <pageSetup scale="55"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K21"/>
  <sheetViews>
    <sheetView workbookViewId="0">
      <selection activeCell="J7" sqref="J7"/>
    </sheetView>
  </sheetViews>
  <sheetFormatPr baseColWidth="10" defaultColWidth="10.28515625" defaultRowHeight="14.25"/>
  <cols>
    <col min="1" max="1" width="9.85546875" style="1" customWidth="1"/>
    <col min="2" max="2" width="13.7109375" style="1" customWidth="1"/>
    <col min="3" max="3" width="14" style="1" customWidth="1"/>
    <col min="4" max="4" width="22" style="1" bestFit="1" customWidth="1"/>
    <col min="5" max="5" width="10.85546875" style="1" customWidth="1"/>
    <col min="6" max="6" width="6.42578125" style="1" customWidth="1"/>
    <col min="7" max="7" width="12.42578125" style="1" customWidth="1"/>
    <col min="8" max="8" width="20.42578125" style="1" customWidth="1"/>
    <col min="9" max="9" width="18.42578125" style="1" customWidth="1"/>
    <col min="10" max="10" width="16.42578125" style="1" customWidth="1"/>
    <col min="11" max="11" width="16.140625" style="1" customWidth="1"/>
    <col min="12" max="16384" width="10.28515625" style="1"/>
  </cols>
  <sheetData>
    <row r="1" spans="1:11" ht="15">
      <c r="A1" s="412" t="s">
        <v>9</v>
      </c>
      <c r="B1" s="412"/>
      <c r="C1" s="412"/>
      <c r="D1" s="412"/>
      <c r="E1" s="412"/>
      <c r="F1" s="412"/>
      <c r="G1" s="412"/>
      <c r="H1" s="412"/>
      <c r="I1" s="412"/>
      <c r="J1" s="412"/>
      <c r="K1" s="412"/>
    </row>
    <row r="2" spans="1:11" ht="15">
      <c r="A2" s="412" t="s">
        <v>495</v>
      </c>
      <c r="B2" s="412"/>
      <c r="C2" s="412"/>
      <c r="D2" s="412"/>
      <c r="E2" s="412"/>
      <c r="F2" s="412"/>
      <c r="G2" s="412"/>
      <c r="H2" s="412"/>
      <c r="I2" s="412"/>
      <c r="J2" s="412"/>
      <c r="K2" s="412"/>
    </row>
    <row r="3" spans="1:11" ht="15">
      <c r="A3" s="412" t="s">
        <v>655</v>
      </c>
      <c r="B3" s="412"/>
      <c r="C3" s="412"/>
      <c r="D3" s="412"/>
      <c r="E3" s="412"/>
      <c r="F3" s="412"/>
      <c r="G3" s="412"/>
      <c r="H3" s="412"/>
      <c r="I3" s="412"/>
      <c r="J3" s="412"/>
      <c r="K3" s="412"/>
    </row>
    <row r="4" spans="1:11" ht="15">
      <c r="A4" s="2"/>
      <c r="B4" s="2"/>
      <c r="C4" s="2"/>
      <c r="D4" s="2"/>
      <c r="E4" s="2"/>
      <c r="F4" s="2"/>
      <c r="G4" s="2"/>
      <c r="H4" s="2"/>
      <c r="I4" s="2"/>
      <c r="J4" s="2"/>
      <c r="K4" s="2"/>
    </row>
    <row r="5" spans="1:11">
      <c r="A5" s="17" t="s">
        <v>553</v>
      </c>
      <c r="B5" s="17" t="s">
        <v>496</v>
      </c>
      <c r="C5" s="17" t="s">
        <v>497</v>
      </c>
      <c r="D5" s="17" t="s">
        <v>498</v>
      </c>
      <c r="E5" s="17" t="s">
        <v>499</v>
      </c>
      <c r="F5" s="17" t="s">
        <v>500</v>
      </c>
      <c r="G5" s="17" t="s">
        <v>501</v>
      </c>
      <c r="H5" s="17" t="s">
        <v>502</v>
      </c>
      <c r="I5" s="17" t="s">
        <v>503</v>
      </c>
      <c r="J5" s="17" t="s">
        <v>10</v>
      </c>
      <c r="K5" s="10"/>
    </row>
    <row r="6" spans="1:11" ht="21.6" customHeight="1">
      <c r="A6" s="14">
        <v>3604018</v>
      </c>
      <c r="B6" s="14" t="s">
        <v>504</v>
      </c>
      <c r="C6" s="14" t="s">
        <v>505</v>
      </c>
      <c r="D6" s="14" t="s">
        <v>506</v>
      </c>
      <c r="E6" s="20" t="s">
        <v>550</v>
      </c>
      <c r="F6" s="14">
        <v>2006</v>
      </c>
      <c r="G6" s="14" t="s">
        <v>507</v>
      </c>
      <c r="H6" s="14" t="s">
        <v>508</v>
      </c>
      <c r="I6" s="14" t="s">
        <v>509</v>
      </c>
      <c r="J6" s="22">
        <v>78300000</v>
      </c>
      <c r="K6" s="9"/>
    </row>
    <row r="7" spans="1:11" ht="27" customHeight="1">
      <c r="A7" s="14">
        <v>1608028</v>
      </c>
      <c r="B7" s="14" t="s">
        <v>510</v>
      </c>
      <c r="C7" s="14" t="s">
        <v>511</v>
      </c>
      <c r="D7" s="14" t="s">
        <v>512</v>
      </c>
      <c r="E7" s="20" t="s">
        <v>551</v>
      </c>
      <c r="F7" s="14">
        <v>2008</v>
      </c>
      <c r="G7" s="14" t="s">
        <v>513</v>
      </c>
      <c r="H7" s="14" t="s">
        <v>514</v>
      </c>
      <c r="I7" s="14" t="s">
        <v>515</v>
      </c>
      <c r="J7" s="15">
        <v>27600000</v>
      </c>
      <c r="K7" s="9"/>
    </row>
    <row r="8" spans="1:11" ht="21.6" customHeight="1">
      <c r="A8" s="14">
        <v>1604039</v>
      </c>
      <c r="B8" s="14" t="s">
        <v>504</v>
      </c>
      <c r="C8" s="14" t="s">
        <v>511</v>
      </c>
      <c r="D8" s="14" t="s">
        <v>516</v>
      </c>
      <c r="E8" s="20" t="s">
        <v>552</v>
      </c>
      <c r="F8" s="14">
        <v>2007</v>
      </c>
      <c r="G8" s="14" t="s">
        <v>517</v>
      </c>
      <c r="H8" s="14" t="s">
        <v>518</v>
      </c>
      <c r="I8" s="16">
        <v>389460</v>
      </c>
      <c r="J8" s="15">
        <v>32500000</v>
      </c>
      <c r="K8" s="9"/>
    </row>
    <row r="9" spans="1:11" ht="21" customHeight="1">
      <c r="A9" s="14">
        <v>15919010</v>
      </c>
      <c r="B9" s="14" t="s">
        <v>530</v>
      </c>
      <c r="C9" s="14" t="s">
        <v>541</v>
      </c>
      <c r="D9" s="14" t="s">
        <v>542</v>
      </c>
      <c r="E9" s="20" t="s">
        <v>543</v>
      </c>
      <c r="F9" s="14">
        <v>2016</v>
      </c>
      <c r="G9" s="14" t="s">
        <v>513</v>
      </c>
      <c r="H9" s="14" t="s">
        <v>544</v>
      </c>
      <c r="I9" s="14" t="s">
        <v>545</v>
      </c>
      <c r="J9" s="15">
        <v>9937200</v>
      </c>
      <c r="K9" s="10"/>
    </row>
    <row r="10" spans="1:11" ht="23.1" customHeight="1">
      <c r="A10" s="14">
        <v>15919010</v>
      </c>
      <c r="B10" s="14" t="s">
        <v>530</v>
      </c>
      <c r="C10" s="14" t="s">
        <v>541</v>
      </c>
      <c r="D10" s="14" t="s">
        <v>542</v>
      </c>
      <c r="E10" s="20" t="s">
        <v>546</v>
      </c>
      <c r="F10" s="14">
        <v>2016</v>
      </c>
      <c r="G10" s="14" t="s">
        <v>513</v>
      </c>
      <c r="H10" s="14" t="s">
        <v>547</v>
      </c>
      <c r="I10" s="14" t="s">
        <v>548</v>
      </c>
      <c r="J10" s="15">
        <v>9937200</v>
      </c>
      <c r="K10" s="12"/>
    </row>
    <row r="11" spans="1:11" ht="15">
      <c r="A11" s="11"/>
      <c r="B11" s="11"/>
      <c r="C11" s="11"/>
      <c r="D11" s="11"/>
      <c r="E11" s="11"/>
      <c r="F11" s="11"/>
      <c r="G11" s="11"/>
      <c r="H11" s="11"/>
      <c r="I11" s="11"/>
      <c r="J11" s="11"/>
      <c r="K11" s="12"/>
    </row>
    <row r="12" spans="1:11" ht="15">
      <c r="A12" s="11"/>
      <c r="B12" s="11"/>
      <c r="C12" s="11"/>
      <c r="D12" s="11"/>
      <c r="E12" s="11"/>
      <c r="F12" s="11"/>
      <c r="G12" s="11"/>
      <c r="H12" s="11"/>
      <c r="I12" s="18" t="s">
        <v>549</v>
      </c>
      <c r="J12" s="19">
        <f>SUM(J6:J11)</f>
        <v>158274400</v>
      </c>
      <c r="K12" s="12"/>
    </row>
    <row r="13" spans="1:11">
      <c r="A13" s="10"/>
      <c r="B13" s="10"/>
      <c r="C13" s="10"/>
      <c r="D13" s="10"/>
      <c r="E13" s="10"/>
      <c r="F13" s="10"/>
      <c r="G13" s="10"/>
      <c r="H13" s="10"/>
      <c r="I13" s="10"/>
      <c r="J13" s="10"/>
      <c r="K13" s="10"/>
    </row>
    <row r="14" spans="1:11" ht="15">
      <c r="A14" s="10"/>
      <c r="B14" s="10"/>
      <c r="C14" s="13"/>
      <c r="D14" s="10"/>
      <c r="E14" s="10"/>
      <c r="F14" s="10"/>
      <c r="G14" s="10"/>
      <c r="H14" s="10"/>
      <c r="I14" s="10"/>
      <c r="J14" s="10"/>
      <c r="K14" s="12"/>
    </row>
    <row r="15" spans="1:11">
      <c r="A15" s="10"/>
      <c r="B15" s="10"/>
      <c r="C15" s="10"/>
      <c r="D15" s="10"/>
      <c r="E15" s="10"/>
      <c r="F15" s="10"/>
      <c r="G15" s="10"/>
      <c r="H15" s="10"/>
      <c r="I15" s="10"/>
      <c r="J15" s="10"/>
      <c r="K15" s="21"/>
    </row>
    <row r="16" spans="1:11">
      <c r="A16" s="10"/>
      <c r="B16" s="10"/>
      <c r="C16" s="10"/>
      <c r="D16" s="10"/>
      <c r="E16" s="10"/>
      <c r="F16" s="10"/>
      <c r="G16" s="10"/>
      <c r="H16" s="10"/>
      <c r="I16" s="10"/>
      <c r="J16" s="10"/>
      <c r="K16" s="10"/>
    </row>
    <row r="17" spans="1:11" ht="15">
      <c r="A17" s="10"/>
      <c r="B17" s="10"/>
      <c r="C17" s="10"/>
      <c r="D17" s="10"/>
      <c r="E17" s="10"/>
      <c r="F17" s="10"/>
      <c r="G17" s="10"/>
      <c r="H17" s="10"/>
      <c r="I17" s="10"/>
      <c r="J17" s="10"/>
      <c r="K17" s="12"/>
    </row>
    <row r="18" spans="1:11" ht="15">
      <c r="A18" s="10"/>
      <c r="B18" s="10"/>
      <c r="C18" s="10"/>
      <c r="D18" s="10"/>
      <c r="E18" s="10"/>
      <c r="F18" s="10"/>
      <c r="G18" s="10"/>
      <c r="H18" s="10"/>
      <c r="I18" s="10"/>
      <c r="J18" s="10"/>
      <c r="K18" s="12"/>
    </row>
    <row r="19" spans="1:11">
      <c r="A19" s="10"/>
      <c r="B19" s="10"/>
      <c r="C19" s="10"/>
      <c r="D19" s="10"/>
      <c r="E19" s="10"/>
      <c r="F19" s="10"/>
      <c r="G19" s="10"/>
      <c r="H19" s="10"/>
      <c r="I19" s="10"/>
      <c r="J19" s="10"/>
      <c r="K19" s="10"/>
    </row>
    <row r="20" spans="1:11" ht="15">
      <c r="A20" s="10"/>
      <c r="B20" s="10"/>
      <c r="C20" s="10"/>
      <c r="D20" s="10"/>
      <c r="E20" s="10"/>
      <c r="F20" s="10"/>
      <c r="G20" s="10"/>
      <c r="H20" s="10"/>
      <c r="I20" s="10"/>
      <c r="J20" s="13"/>
      <c r="K20" s="12"/>
    </row>
    <row r="21" spans="1:11">
      <c r="A21" s="10"/>
      <c r="B21" s="10"/>
      <c r="C21" s="10"/>
      <c r="D21" s="10"/>
      <c r="E21" s="10"/>
      <c r="F21" s="10"/>
      <c r="G21" s="10"/>
      <c r="H21" s="10"/>
      <c r="I21" s="10"/>
      <c r="J21" s="10"/>
      <c r="K21" s="10"/>
    </row>
  </sheetData>
  <sheetProtection selectLockedCells="1" selectUnlockedCells="1"/>
  <mergeCells count="3">
    <mergeCell ref="A1:K1"/>
    <mergeCell ref="A2:K2"/>
    <mergeCell ref="A3:K3"/>
  </mergeCells>
  <phoneticPr fontId="22" type="noConversion"/>
  <pageMargins left="0.34" right="0.28999999999999998" top="1.1902777777777778" bottom="0.3298611111111111" header="0.51180555555555551" footer="0.30972222222222223"/>
  <pageSetup scale="83" firstPageNumber="0" orientation="landscape" horizontalDpi="300" verticalDpi="300" r:id="rId1"/>
  <headerFooter alignWithMargins="0">
    <oddFooter>&amp;C&amp;"Times New Roman,Negrita"DeLima Marsh S.A.</oddFooter>
  </headerFooter>
</worksheet>
</file>

<file path=xl/worksheets/sheet3.xml><?xml version="1.0" encoding="utf-8"?>
<worksheet xmlns="http://schemas.openxmlformats.org/spreadsheetml/2006/main" xmlns:r="http://schemas.openxmlformats.org/officeDocument/2006/relationships">
  <dimension ref="B2:C23"/>
  <sheetViews>
    <sheetView showGridLines="0" workbookViewId="0">
      <selection activeCell="C20" sqref="C20"/>
    </sheetView>
  </sheetViews>
  <sheetFormatPr baseColWidth="10" defaultRowHeight="12.75"/>
  <cols>
    <col min="1" max="1" width="11.42578125" style="3"/>
    <col min="2" max="2" width="18.28515625" style="3" bestFit="1" customWidth="1"/>
    <col min="3" max="3" width="40.42578125" style="3" bestFit="1" customWidth="1"/>
    <col min="4" max="16384" width="11.42578125" style="3"/>
  </cols>
  <sheetData>
    <row r="2" spans="2:3">
      <c r="B2" s="413" t="s">
        <v>9</v>
      </c>
      <c r="C2" s="413"/>
    </row>
    <row r="3" spans="2:3">
      <c r="B3" s="413" t="s">
        <v>673</v>
      </c>
      <c r="C3" s="413"/>
    </row>
    <row r="4" spans="2:3">
      <c r="B4" s="413" t="s">
        <v>672</v>
      </c>
      <c r="C4" s="413"/>
    </row>
    <row r="6" spans="2:3">
      <c r="B6" s="371" t="s">
        <v>671</v>
      </c>
      <c r="C6" s="371" t="s">
        <v>670</v>
      </c>
    </row>
    <row r="7" spans="2:3">
      <c r="B7" s="372">
        <v>5</v>
      </c>
      <c r="C7" s="370" t="s">
        <v>669</v>
      </c>
    </row>
    <row r="8" spans="2:3">
      <c r="B8" s="372">
        <v>5</v>
      </c>
      <c r="C8" s="370" t="s">
        <v>668</v>
      </c>
    </row>
    <row r="9" spans="2:3">
      <c r="B9" s="372">
        <v>1</v>
      </c>
      <c r="C9" s="370" t="s">
        <v>667</v>
      </c>
    </row>
    <row r="10" spans="2:3">
      <c r="B10" s="372">
        <v>1</v>
      </c>
      <c r="C10" s="370" t="s">
        <v>666</v>
      </c>
    </row>
    <row r="11" spans="2:3">
      <c r="B11" s="372">
        <v>1</v>
      </c>
      <c r="C11" s="370" t="s">
        <v>665</v>
      </c>
    </row>
    <row r="12" spans="2:3">
      <c r="B12" s="372">
        <v>1</v>
      </c>
      <c r="C12" s="370" t="s">
        <v>664</v>
      </c>
    </row>
    <row r="13" spans="2:3">
      <c r="B13" s="372">
        <v>1</v>
      </c>
      <c r="C13" s="370" t="s">
        <v>663</v>
      </c>
    </row>
    <row r="14" spans="2:3">
      <c r="B14" s="372">
        <v>1</v>
      </c>
      <c r="C14" s="370" t="s">
        <v>662</v>
      </c>
    </row>
    <row r="15" spans="2:3">
      <c r="B15" s="372">
        <v>1</v>
      </c>
      <c r="C15" s="370" t="s">
        <v>661</v>
      </c>
    </row>
    <row r="16" spans="2:3">
      <c r="B16" s="372">
        <v>1</v>
      </c>
      <c r="C16" s="370" t="s">
        <v>660</v>
      </c>
    </row>
    <row r="17" spans="2:3">
      <c r="B17" s="372">
        <v>1</v>
      </c>
      <c r="C17" s="370" t="s">
        <v>659</v>
      </c>
    </row>
    <row r="18" spans="2:3">
      <c r="B18" s="372">
        <v>1</v>
      </c>
      <c r="C18" s="370" t="s">
        <v>676</v>
      </c>
    </row>
    <row r="19" spans="2:3">
      <c r="B19" s="372">
        <v>1</v>
      </c>
      <c r="C19" s="370" t="s">
        <v>1027</v>
      </c>
    </row>
    <row r="20" spans="2:3">
      <c r="B20" s="372">
        <v>1</v>
      </c>
      <c r="C20" s="370" t="s">
        <v>675</v>
      </c>
    </row>
    <row r="21" spans="2:3">
      <c r="B21" s="372">
        <v>1</v>
      </c>
      <c r="C21" s="370" t="s">
        <v>674</v>
      </c>
    </row>
    <row r="22" spans="2:3">
      <c r="B22" s="372">
        <v>1</v>
      </c>
      <c r="C22" s="370" t="s">
        <v>658</v>
      </c>
    </row>
    <row r="23" spans="2:3">
      <c r="B23" s="372">
        <v>1</v>
      </c>
      <c r="C23" s="370" t="s">
        <v>657</v>
      </c>
    </row>
  </sheetData>
  <mergeCells count="3">
    <mergeCell ref="B2:C2"/>
    <mergeCell ref="B3:C3"/>
    <mergeCell ref="B4:C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2:K269"/>
  <sheetViews>
    <sheetView workbookViewId="0">
      <selection activeCell="I269" sqref="I269"/>
    </sheetView>
  </sheetViews>
  <sheetFormatPr baseColWidth="10" defaultRowHeight="15"/>
  <cols>
    <col min="1" max="3" width="11.42578125" style="373"/>
    <col min="4" max="4" width="42.7109375" style="373" bestFit="1" customWidth="1"/>
    <col min="5" max="5" width="17" style="373" bestFit="1" customWidth="1"/>
    <col min="6" max="6" width="11.42578125" style="373"/>
    <col min="7" max="7" width="11.42578125" style="373" customWidth="1"/>
    <col min="8" max="8" width="13" style="375" customWidth="1"/>
    <col min="9" max="9" width="14.140625" style="374" bestFit="1" customWidth="1"/>
    <col min="10" max="10" width="11.42578125" style="373"/>
    <col min="11" max="11" width="12.5703125" style="373" bestFit="1" customWidth="1"/>
    <col min="12" max="16384" width="11.42578125" style="373"/>
  </cols>
  <sheetData>
    <row r="2" spans="1:11">
      <c r="A2" s="373" t="s">
        <v>1026</v>
      </c>
    </row>
    <row r="3" spans="1:11">
      <c r="A3" s="373" t="s">
        <v>1025</v>
      </c>
    </row>
    <row r="4" spans="1:11">
      <c r="A4" s="373" t="s">
        <v>1024</v>
      </c>
    </row>
    <row r="5" spans="1:11">
      <c r="D5" s="373" t="s">
        <v>1023</v>
      </c>
      <c r="E5" s="373" t="s">
        <v>1022</v>
      </c>
      <c r="F5" s="373" t="s">
        <v>1021</v>
      </c>
      <c r="I5" s="374" t="s">
        <v>1020</v>
      </c>
      <c r="J5" s="373" t="s">
        <v>1019</v>
      </c>
      <c r="K5" s="373" t="s">
        <v>1019</v>
      </c>
    </row>
    <row r="6" spans="1:11">
      <c r="A6" s="373" t="s">
        <v>1018</v>
      </c>
      <c r="B6" s="373" t="s">
        <v>1017</v>
      </c>
      <c r="C6" s="373" t="s">
        <v>1016</v>
      </c>
      <c r="D6" s="373" t="s">
        <v>1015</v>
      </c>
      <c r="E6" s="373" t="s">
        <v>1014</v>
      </c>
      <c r="F6" s="373" t="s">
        <v>1013</v>
      </c>
      <c r="G6" s="373" t="s">
        <v>1011</v>
      </c>
      <c r="H6" s="375" t="s">
        <v>1012</v>
      </c>
      <c r="I6" s="374" t="s">
        <v>1011</v>
      </c>
      <c r="J6" s="373" t="s">
        <v>1010</v>
      </c>
      <c r="K6" s="373" t="s">
        <v>1009</v>
      </c>
    </row>
    <row r="7" spans="1:11">
      <c r="A7" s="373">
        <v>314</v>
      </c>
      <c r="B7" s="373" t="s">
        <v>1008</v>
      </c>
      <c r="C7" s="373">
        <v>10178128</v>
      </c>
      <c r="D7" s="373" t="s">
        <v>799</v>
      </c>
      <c r="E7" s="373" t="s">
        <v>682</v>
      </c>
      <c r="F7" s="373" t="s">
        <v>481</v>
      </c>
      <c r="G7" s="373">
        <v>2123615</v>
      </c>
      <c r="H7" s="377">
        <f t="shared" ref="H7:H70" si="0">+G7*0.085</f>
        <v>180507.27500000002</v>
      </c>
      <c r="I7" s="378">
        <f t="shared" ref="I7:I70" si="1">+G7+H7</f>
        <v>2304122.2749999999</v>
      </c>
      <c r="J7" s="376">
        <v>33329</v>
      </c>
      <c r="K7" s="376">
        <v>26341</v>
      </c>
    </row>
    <row r="8" spans="1:11">
      <c r="A8" s="373">
        <v>501</v>
      </c>
      <c r="B8" s="373" t="s">
        <v>1007</v>
      </c>
      <c r="C8" s="373">
        <v>10175176</v>
      </c>
      <c r="D8" s="373" t="s">
        <v>785</v>
      </c>
      <c r="E8" s="373" t="s">
        <v>679</v>
      </c>
      <c r="F8" s="373" t="s">
        <v>481</v>
      </c>
      <c r="G8" s="373">
        <v>1411540</v>
      </c>
      <c r="H8" s="377">
        <f t="shared" si="0"/>
        <v>119980.90000000001</v>
      </c>
      <c r="I8" s="374">
        <f t="shared" si="1"/>
        <v>1531520.9</v>
      </c>
      <c r="J8" s="376">
        <v>37697</v>
      </c>
      <c r="K8" s="376">
        <v>24668</v>
      </c>
    </row>
    <row r="9" spans="1:11">
      <c r="A9" s="373">
        <v>1019</v>
      </c>
      <c r="B9" s="373" t="s">
        <v>1006</v>
      </c>
      <c r="C9" s="373">
        <v>10179008</v>
      </c>
      <c r="D9" s="373" t="s">
        <v>680</v>
      </c>
      <c r="E9" s="373" t="s">
        <v>679</v>
      </c>
      <c r="F9" s="373" t="s">
        <v>481</v>
      </c>
      <c r="G9" s="373">
        <v>1348330</v>
      </c>
      <c r="H9" s="377">
        <f t="shared" si="0"/>
        <v>114608.05</v>
      </c>
      <c r="I9" s="374">
        <f t="shared" si="1"/>
        <v>1462938.05</v>
      </c>
      <c r="J9" s="376">
        <v>42445</v>
      </c>
      <c r="K9" s="376">
        <v>26576</v>
      </c>
    </row>
    <row r="10" spans="1:11">
      <c r="A10" s="373">
        <v>13</v>
      </c>
      <c r="B10" s="373" t="s">
        <v>1005</v>
      </c>
      <c r="C10" s="373">
        <v>4567852</v>
      </c>
      <c r="D10" s="373" t="s">
        <v>796</v>
      </c>
      <c r="E10" s="373" t="s">
        <v>679</v>
      </c>
      <c r="F10" s="373" t="s">
        <v>481</v>
      </c>
      <c r="G10" s="373">
        <v>1107570</v>
      </c>
      <c r="H10" s="377">
        <f t="shared" si="0"/>
        <v>94143.450000000012</v>
      </c>
      <c r="I10" s="374">
        <f t="shared" si="1"/>
        <v>1201713.45</v>
      </c>
      <c r="J10" s="376">
        <v>31270</v>
      </c>
      <c r="K10" s="376">
        <v>21736</v>
      </c>
    </row>
    <row r="11" spans="1:11">
      <c r="A11" s="373">
        <v>473</v>
      </c>
      <c r="B11" s="373" t="s">
        <v>1004</v>
      </c>
      <c r="C11" s="373">
        <v>10182229</v>
      </c>
      <c r="D11" s="373" t="s">
        <v>959</v>
      </c>
      <c r="E11" s="373" t="s">
        <v>679</v>
      </c>
      <c r="F11" s="373" t="s">
        <v>481</v>
      </c>
      <c r="G11" s="373">
        <v>1348330</v>
      </c>
      <c r="H11" s="377">
        <f t="shared" si="0"/>
        <v>114608.05</v>
      </c>
      <c r="I11" s="374">
        <f t="shared" si="1"/>
        <v>1462938.05</v>
      </c>
      <c r="J11" s="376">
        <v>37557</v>
      </c>
      <c r="K11" s="376">
        <v>27546</v>
      </c>
    </row>
    <row r="12" spans="1:11">
      <c r="A12" s="373">
        <v>364</v>
      </c>
      <c r="B12" s="373" t="s">
        <v>1003</v>
      </c>
      <c r="C12" s="373">
        <v>10166072</v>
      </c>
      <c r="D12" s="373" t="s">
        <v>796</v>
      </c>
      <c r="E12" s="373" t="s">
        <v>679</v>
      </c>
      <c r="F12" s="373" t="s">
        <v>481</v>
      </c>
      <c r="G12" s="373">
        <v>1107570</v>
      </c>
      <c r="H12" s="377">
        <f t="shared" si="0"/>
        <v>94143.450000000012</v>
      </c>
      <c r="I12" s="374">
        <f t="shared" si="1"/>
        <v>1201713.45</v>
      </c>
      <c r="J12" s="376">
        <v>34071</v>
      </c>
      <c r="K12" s="376">
        <v>21364</v>
      </c>
    </row>
    <row r="13" spans="1:11">
      <c r="A13" s="373">
        <v>391</v>
      </c>
      <c r="B13" s="373" t="s">
        <v>1002</v>
      </c>
      <c r="C13" s="373">
        <v>10177511</v>
      </c>
      <c r="D13" s="373" t="s">
        <v>796</v>
      </c>
      <c r="E13" s="373" t="s">
        <v>679</v>
      </c>
      <c r="F13" s="373" t="s">
        <v>481</v>
      </c>
      <c r="G13" s="373">
        <v>1107570</v>
      </c>
      <c r="H13" s="377">
        <f t="shared" si="0"/>
        <v>94143.450000000012</v>
      </c>
      <c r="I13" s="374">
        <f t="shared" si="1"/>
        <v>1201713.45</v>
      </c>
      <c r="J13" s="376">
        <v>34639</v>
      </c>
      <c r="K13" s="376">
        <v>25905</v>
      </c>
    </row>
    <row r="14" spans="1:11">
      <c r="A14" s="373">
        <v>738</v>
      </c>
      <c r="B14" s="373" t="s">
        <v>1001</v>
      </c>
      <c r="C14" s="373">
        <v>10176744</v>
      </c>
      <c r="D14" s="373" t="s">
        <v>796</v>
      </c>
      <c r="E14" s="373" t="s">
        <v>679</v>
      </c>
      <c r="F14" s="373" t="s">
        <v>481</v>
      </c>
      <c r="G14" s="373">
        <v>1107570</v>
      </c>
      <c r="H14" s="377">
        <f t="shared" si="0"/>
        <v>94143.450000000012</v>
      </c>
      <c r="I14" s="374">
        <f t="shared" si="1"/>
        <v>1201713.45</v>
      </c>
      <c r="J14" s="376">
        <v>39532</v>
      </c>
      <c r="K14" s="376">
        <v>25811</v>
      </c>
    </row>
    <row r="15" spans="1:11">
      <c r="A15" s="373">
        <v>995</v>
      </c>
      <c r="B15" s="373" t="s">
        <v>1000</v>
      </c>
      <c r="C15" s="373">
        <v>16115467</v>
      </c>
      <c r="D15" s="373" t="s">
        <v>706</v>
      </c>
      <c r="E15" s="373" t="s">
        <v>679</v>
      </c>
      <c r="F15" s="373" t="s">
        <v>481</v>
      </c>
      <c r="G15" s="373">
        <v>1655700</v>
      </c>
      <c r="H15" s="377">
        <f t="shared" si="0"/>
        <v>140734.5</v>
      </c>
      <c r="I15" s="374">
        <f t="shared" si="1"/>
        <v>1796434.5</v>
      </c>
      <c r="J15" s="376">
        <v>42349</v>
      </c>
      <c r="K15" s="376">
        <v>30966</v>
      </c>
    </row>
    <row r="16" spans="1:11">
      <c r="A16" s="373">
        <v>143</v>
      </c>
      <c r="B16" s="373" t="s">
        <v>999</v>
      </c>
      <c r="C16" s="373">
        <v>10171382</v>
      </c>
      <c r="D16" s="373" t="s">
        <v>998</v>
      </c>
      <c r="E16" s="373" t="s">
        <v>679</v>
      </c>
      <c r="F16" s="373" t="s">
        <v>481</v>
      </c>
      <c r="G16" s="373">
        <v>1655700</v>
      </c>
      <c r="H16" s="377">
        <f t="shared" si="0"/>
        <v>140734.5</v>
      </c>
      <c r="I16" s="374">
        <f t="shared" si="1"/>
        <v>1796434.5</v>
      </c>
      <c r="J16" s="376">
        <v>32690</v>
      </c>
      <c r="K16" s="376">
        <v>23909</v>
      </c>
    </row>
    <row r="17" spans="1:11">
      <c r="A17" s="373">
        <v>984</v>
      </c>
      <c r="B17" s="373" t="s">
        <v>997</v>
      </c>
      <c r="C17" s="373">
        <v>75090577</v>
      </c>
      <c r="D17" s="373" t="s">
        <v>793</v>
      </c>
      <c r="E17" s="373" t="s">
        <v>679</v>
      </c>
      <c r="F17" s="373" t="s">
        <v>481</v>
      </c>
      <c r="G17" s="373">
        <v>1310170</v>
      </c>
      <c r="H17" s="377">
        <f t="shared" si="0"/>
        <v>111364.45000000001</v>
      </c>
      <c r="I17" s="374">
        <f t="shared" si="1"/>
        <v>1421534.45</v>
      </c>
      <c r="J17" s="376">
        <v>42240</v>
      </c>
      <c r="K17" s="376">
        <v>1</v>
      </c>
    </row>
    <row r="18" spans="1:11">
      <c r="A18" s="373">
        <v>176</v>
      </c>
      <c r="B18" s="373" t="s">
        <v>996</v>
      </c>
      <c r="C18" s="373">
        <v>75000868</v>
      </c>
      <c r="D18" s="373" t="s">
        <v>712</v>
      </c>
      <c r="E18" s="373" t="s">
        <v>679</v>
      </c>
      <c r="F18" s="373" t="s">
        <v>481</v>
      </c>
      <c r="G18" s="373">
        <v>2713600</v>
      </c>
      <c r="H18" s="377">
        <f t="shared" si="0"/>
        <v>230656.00000000003</v>
      </c>
      <c r="I18" s="374">
        <f t="shared" si="1"/>
        <v>2944256</v>
      </c>
      <c r="J18" s="376">
        <v>32007</v>
      </c>
      <c r="K18" s="376">
        <v>23688</v>
      </c>
    </row>
    <row r="19" spans="1:11">
      <c r="A19" s="373">
        <v>488</v>
      </c>
      <c r="B19" s="373" t="s">
        <v>995</v>
      </c>
      <c r="C19" s="373">
        <v>10170702</v>
      </c>
      <c r="D19" s="373" t="s">
        <v>796</v>
      </c>
      <c r="E19" s="373" t="s">
        <v>679</v>
      </c>
      <c r="F19" s="373" t="s">
        <v>481</v>
      </c>
      <c r="G19" s="373">
        <v>1107570</v>
      </c>
      <c r="H19" s="377">
        <f t="shared" si="0"/>
        <v>94143.450000000012</v>
      </c>
      <c r="I19" s="374">
        <f t="shared" si="1"/>
        <v>1201713.45</v>
      </c>
      <c r="J19" s="376">
        <v>37552</v>
      </c>
      <c r="K19" s="376">
        <v>23644</v>
      </c>
    </row>
    <row r="20" spans="1:11">
      <c r="A20" s="373">
        <v>145</v>
      </c>
      <c r="B20" s="373" t="s">
        <v>994</v>
      </c>
      <c r="C20" s="373">
        <v>10167804</v>
      </c>
      <c r="D20" s="373" t="s">
        <v>796</v>
      </c>
      <c r="E20" s="373" t="s">
        <v>679</v>
      </c>
      <c r="F20" s="373" t="s">
        <v>481</v>
      </c>
      <c r="G20" s="373">
        <v>1107570</v>
      </c>
      <c r="H20" s="377">
        <f t="shared" si="0"/>
        <v>94143.450000000012</v>
      </c>
      <c r="I20" s="374">
        <f t="shared" si="1"/>
        <v>1201713.45</v>
      </c>
      <c r="J20" s="376">
        <v>31168</v>
      </c>
      <c r="K20" s="376">
        <v>21747</v>
      </c>
    </row>
    <row r="21" spans="1:11">
      <c r="A21" s="373">
        <v>141</v>
      </c>
      <c r="B21" s="373" t="s">
        <v>993</v>
      </c>
      <c r="C21" s="373">
        <v>10165059</v>
      </c>
      <c r="D21" s="373" t="s">
        <v>796</v>
      </c>
      <c r="E21" s="373" t="s">
        <v>679</v>
      </c>
      <c r="F21" s="373" t="s">
        <v>481</v>
      </c>
      <c r="G21" s="373">
        <v>1107570</v>
      </c>
      <c r="H21" s="377">
        <f t="shared" si="0"/>
        <v>94143.450000000012</v>
      </c>
      <c r="I21" s="374">
        <f t="shared" si="1"/>
        <v>1201713.45</v>
      </c>
      <c r="J21" s="376">
        <v>29839</v>
      </c>
      <c r="K21" s="376">
        <v>21694</v>
      </c>
    </row>
    <row r="22" spans="1:11">
      <c r="A22" s="373">
        <v>917</v>
      </c>
      <c r="B22" s="373" t="s">
        <v>992</v>
      </c>
      <c r="C22" s="373">
        <v>1054542930</v>
      </c>
      <c r="D22" s="373" t="s">
        <v>793</v>
      </c>
      <c r="E22" s="373" t="s">
        <v>679</v>
      </c>
      <c r="F22" s="373" t="s">
        <v>481</v>
      </c>
      <c r="G22" s="373">
        <v>1310170</v>
      </c>
      <c r="H22" s="377">
        <f t="shared" si="0"/>
        <v>111364.45000000001</v>
      </c>
      <c r="I22" s="374">
        <f t="shared" si="1"/>
        <v>1421534.45</v>
      </c>
      <c r="J22" s="376">
        <v>41519</v>
      </c>
      <c r="K22" s="376">
        <v>31909</v>
      </c>
    </row>
    <row r="23" spans="1:11">
      <c r="A23" s="373">
        <v>476</v>
      </c>
      <c r="B23" s="373" t="s">
        <v>991</v>
      </c>
      <c r="C23" s="373">
        <v>10163578</v>
      </c>
      <c r="D23" s="373" t="s">
        <v>796</v>
      </c>
      <c r="E23" s="373" t="s">
        <v>679</v>
      </c>
      <c r="F23" s="373" t="s">
        <v>481</v>
      </c>
      <c r="G23" s="373">
        <v>1107570</v>
      </c>
      <c r="H23" s="377">
        <f t="shared" si="0"/>
        <v>94143.450000000012</v>
      </c>
      <c r="I23" s="374">
        <f t="shared" si="1"/>
        <v>1201713.45</v>
      </c>
      <c r="J23" s="376">
        <v>37565</v>
      </c>
      <c r="K23" s="376">
        <v>21315</v>
      </c>
    </row>
    <row r="24" spans="1:11">
      <c r="A24" s="373">
        <v>486</v>
      </c>
      <c r="B24" s="373" t="s">
        <v>990</v>
      </c>
      <c r="C24" s="373">
        <v>10166037</v>
      </c>
      <c r="D24" s="373" t="s">
        <v>796</v>
      </c>
      <c r="E24" s="373" t="s">
        <v>679</v>
      </c>
      <c r="F24" s="373" t="s">
        <v>481</v>
      </c>
      <c r="G24" s="373">
        <v>1107570</v>
      </c>
      <c r="H24" s="377">
        <f t="shared" si="0"/>
        <v>94143.450000000012</v>
      </c>
      <c r="I24" s="374">
        <f t="shared" si="1"/>
        <v>1201713.45</v>
      </c>
      <c r="J24" s="376">
        <v>37552</v>
      </c>
      <c r="K24" s="376">
        <v>21971</v>
      </c>
    </row>
    <row r="25" spans="1:11">
      <c r="A25" s="373">
        <v>489</v>
      </c>
      <c r="B25" s="373" t="s">
        <v>989</v>
      </c>
      <c r="C25" s="373">
        <v>10174186</v>
      </c>
      <c r="D25" s="373" t="s">
        <v>957</v>
      </c>
      <c r="E25" s="373" t="s">
        <v>679</v>
      </c>
      <c r="F25" s="373" t="s">
        <v>481</v>
      </c>
      <c r="G25" s="373">
        <v>1215140</v>
      </c>
      <c r="H25" s="377">
        <f t="shared" si="0"/>
        <v>103286.90000000001</v>
      </c>
      <c r="I25" s="374">
        <f t="shared" si="1"/>
        <v>1318426.8999999999</v>
      </c>
      <c r="J25" s="376">
        <v>37552</v>
      </c>
      <c r="K25" s="376">
        <v>24416</v>
      </c>
    </row>
    <row r="26" spans="1:11">
      <c r="A26" s="373">
        <v>367</v>
      </c>
      <c r="B26" s="373" t="s">
        <v>988</v>
      </c>
      <c r="C26" s="373">
        <v>10164022</v>
      </c>
      <c r="D26" s="373" t="s">
        <v>796</v>
      </c>
      <c r="E26" s="373" t="s">
        <v>679</v>
      </c>
      <c r="F26" s="373" t="s">
        <v>481</v>
      </c>
      <c r="G26" s="373">
        <v>1107570</v>
      </c>
      <c r="H26" s="377">
        <f t="shared" si="0"/>
        <v>94143.450000000012</v>
      </c>
      <c r="I26" s="374">
        <f t="shared" si="1"/>
        <v>1201713.45</v>
      </c>
      <c r="J26" s="376">
        <v>34151</v>
      </c>
      <c r="K26" s="376">
        <v>21449</v>
      </c>
    </row>
    <row r="27" spans="1:11">
      <c r="A27" s="373">
        <v>316</v>
      </c>
      <c r="B27" s="373" t="s">
        <v>987</v>
      </c>
      <c r="C27" s="373">
        <v>10166138</v>
      </c>
      <c r="D27" s="373" t="s">
        <v>796</v>
      </c>
      <c r="E27" s="373" t="s">
        <v>679</v>
      </c>
      <c r="F27" s="373" t="s">
        <v>481</v>
      </c>
      <c r="G27" s="373">
        <v>1107570</v>
      </c>
      <c r="H27" s="377">
        <f t="shared" si="0"/>
        <v>94143.450000000012</v>
      </c>
      <c r="I27" s="374">
        <f t="shared" si="1"/>
        <v>1201713.45</v>
      </c>
      <c r="J27" s="376">
        <v>33331</v>
      </c>
      <c r="K27" s="376">
        <v>21521</v>
      </c>
    </row>
    <row r="28" spans="1:11">
      <c r="A28" s="373">
        <v>134</v>
      </c>
      <c r="B28" s="373" t="s">
        <v>986</v>
      </c>
      <c r="C28" s="373">
        <v>10167930</v>
      </c>
      <c r="D28" s="373" t="s">
        <v>793</v>
      </c>
      <c r="E28" s="373" t="s">
        <v>679</v>
      </c>
      <c r="F28" s="373" t="s">
        <v>481</v>
      </c>
      <c r="G28" s="373">
        <v>1310170</v>
      </c>
      <c r="H28" s="377">
        <f t="shared" si="0"/>
        <v>111364.45000000001</v>
      </c>
      <c r="I28" s="374">
        <f t="shared" si="1"/>
        <v>1421534.45</v>
      </c>
      <c r="J28" s="376">
        <v>30072</v>
      </c>
      <c r="K28" s="376">
        <v>22662</v>
      </c>
    </row>
    <row r="29" spans="1:11">
      <c r="A29" s="373">
        <v>511</v>
      </c>
      <c r="B29" s="373" t="s">
        <v>985</v>
      </c>
      <c r="C29" s="373">
        <v>10189405</v>
      </c>
      <c r="D29" s="373" t="s">
        <v>796</v>
      </c>
      <c r="E29" s="373" t="s">
        <v>679</v>
      </c>
      <c r="F29" s="373" t="s">
        <v>481</v>
      </c>
      <c r="G29" s="373">
        <v>1107570</v>
      </c>
      <c r="H29" s="377">
        <f t="shared" si="0"/>
        <v>94143.450000000012</v>
      </c>
      <c r="I29" s="374">
        <f t="shared" si="1"/>
        <v>1201713.45</v>
      </c>
      <c r="J29" s="376">
        <v>37845</v>
      </c>
      <c r="K29" s="376">
        <v>29991</v>
      </c>
    </row>
    <row r="30" spans="1:11">
      <c r="A30" s="373">
        <v>478</v>
      </c>
      <c r="B30" s="373" t="s">
        <v>984</v>
      </c>
      <c r="C30" s="373">
        <v>19299148</v>
      </c>
      <c r="D30" s="373" t="s">
        <v>796</v>
      </c>
      <c r="E30" s="373" t="s">
        <v>679</v>
      </c>
      <c r="F30" s="373" t="s">
        <v>481</v>
      </c>
      <c r="G30" s="373">
        <v>1107570</v>
      </c>
      <c r="H30" s="377">
        <f t="shared" si="0"/>
        <v>94143.450000000012</v>
      </c>
      <c r="I30" s="374">
        <f t="shared" si="1"/>
        <v>1201713.45</v>
      </c>
      <c r="J30" s="376">
        <v>37565</v>
      </c>
      <c r="K30" s="376">
        <v>20137</v>
      </c>
    </row>
    <row r="31" spans="1:11">
      <c r="A31" s="373">
        <v>485</v>
      </c>
      <c r="B31" s="373" t="s">
        <v>983</v>
      </c>
      <c r="C31" s="373">
        <v>30343003</v>
      </c>
      <c r="D31" s="373" t="s">
        <v>796</v>
      </c>
      <c r="E31" s="373" t="s">
        <v>679</v>
      </c>
      <c r="F31" s="373" t="s">
        <v>481</v>
      </c>
      <c r="G31" s="373">
        <v>1107570</v>
      </c>
      <c r="H31" s="377">
        <f t="shared" si="0"/>
        <v>94143.450000000012</v>
      </c>
      <c r="I31" s="374">
        <f t="shared" si="1"/>
        <v>1201713.45</v>
      </c>
      <c r="J31" s="376">
        <v>37552</v>
      </c>
      <c r="K31" s="376">
        <v>23393</v>
      </c>
    </row>
    <row r="32" spans="1:11">
      <c r="A32" s="373">
        <v>317</v>
      </c>
      <c r="B32" s="373" t="s">
        <v>982</v>
      </c>
      <c r="C32" s="373">
        <v>14243163</v>
      </c>
      <c r="D32" s="373" t="s">
        <v>793</v>
      </c>
      <c r="E32" s="373" t="s">
        <v>679</v>
      </c>
      <c r="F32" s="373" t="s">
        <v>481</v>
      </c>
      <c r="G32" s="373">
        <v>1310170</v>
      </c>
      <c r="H32" s="377">
        <f t="shared" si="0"/>
        <v>111364.45000000001</v>
      </c>
      <c r="I32" s="374">
        <f t="shared" si="1"/>
        <v>1421534.45</v>
      </c>
      <c r="J32" s="376">
        <v>33331</v>
      </c>
      <c r="K32" s="376">
        <v>22512</v>
      </c>
    </row>
    <row r="33" spans="1:11">
      <c r="A33" s="373">
        <v>474</v>
      </c>
      <c r="B33" s="373" t="s">
        <v>981</v>
      </c>
      <c r="C33" s="373">
        <v>15364651</v>
      </c>
      <c r="D33" s="373" t="s">
        <v>796</v>
      </c>
      <c r="E33" s="373" t="s">
        <v>679</v>
      </c>
      <c r="F33" s="373" t="s">
        <v>481</v>
      </c>
      <c r="G33" s="373">
        <v>1107570</v>
      </c>
      <c r="H33" s="377">
        <f t="shared" si="0"/>
        <v>94143.450000000012</v>
      </c>
      <c r="I33" s="374">
        <f t="shared" si="1"/>
        <v>1201713.45</v>
      </c>
      <c r="J33" s="376">
        <v>37565</v>
      </c>
      <c r="K33" s="376">
        <v>20608</v>
      </c>
    </row>
    <row r="34" spans="1:11">
      <c r="A34" s="373">
        <v>891</v>
      </c>
      <c r="B34" s="373" t="s">
        <v>980</v>
      </c>
      <c r="C34" s="373">
        <v>10157506</v>
      </c>
      <c r="D34" s="373" t="s">
        <v>946</v>
      </c>
      <c r="E34" s="373" t="s">
        <v>682</v>
      </c>
      <c r="F34" s="373" t="s">
        <v>481</v>
      </c>
      <c r="G34" s="373">
        <v>2194616</v>
      </c>
      <c r="H34" s="377">
        <f t="shared" si="0"/>
        <v>186542.36000000002</v>
      </c>
      <c r="I34" s="374">
        <f t="shared" si="1"/>
        <v>2381158.36</v>
      </c>
      <c r="J34" s="376">
        <v>41156</v>
      </c>
      <c r="K34" s="376">
        <v>17747</v>
      </c>
    </row>
    <row r="35" spans="1:11">
      <c r="A35" s="373">
        <v>643</v>
      </c>
      <c r="B35" s="373" t="s">
        <v>979</v>
      </c>
      <c r="C35" s="373">
        <v>3131902</v>
      </c>
      <c r="D35" s="373" t="s">
        <v>796</v>
      </c>
      <c r="E35" s="373" t="s">
        <v>679</v>
      </c>
      <c r="F35" s="373" t="s">
        <v>481</v>
      </c>
      <c r="G35" s="373">
        <v>1107570</v>
      </c>
      <c r="H35" s="377">
        <f t="shared" si="0"/>
        <v>94143.450000000012</v>
      </c>
      <c r="I35" s="374">
        <f t="shared" si="1"/>
        <v>1201713.45</v>
      </c>
      <c r="J35" s="376">
        <v>38888</v>
      </c>
      <c r="K35" s="376">
        <v>26180</v>
      </c>
    </row>
    <row r="36" spans="1:11">
      <c r="A36" s="373">
        <v>839</v>
      </c>
      <c r="B36" s="373" t="s">
        <v>978</v>
      </c>
      <c r="C36" s="373">
        <v>10185434</v>
      </c>
      <c r="D36" s="373" t="s">
        <v>680</v>
      </c>
      <c r="E36" s="373" t="s">
        <v>679</v>
      </c>
      <c r="F36" s="373" t="s">
        <v>481</v>
      </c>
      <c r="G36" s="373">
        <v>1348330</v>
      </c>
      <c r="H36" s="377">
        <f t="shared" si="0"/>
        <v>114608.05</v>
      </c>
      <c r="I36" s="374">
        <f t="shared" si="1"/>
        <v>1462938.05</v>
      </c>
      <c r="J36" s="376">
        <v>40603</v>
      </c>
      <c r="K36" s="376">
        <v>28555</v>
      </c>
    </row>
    <row r="37" spans="1:11">
      <c r="A37" s="373">
        <v>487</v>
      </c>
      <c r="B37" s="373" t="s">
        <v>977</v>
      </c>
      <c r="C37" s="373">
        <v>10176337</v>
      </c>
      <c r="D37" s="373" t="s">
        <v>976</v>
      </c>
      <c r="E37" s="373" t="s">
        <v>679</v>
      </c>
      <c r="F37" s="373" t="s">
        <v>481</v>
      </c>
      <c r="G37" s="373">
        <v>1351420</v>
      </c>
      <c r="H37" s="377">
        <f t="shared" si="0"/>
        <v>114870.70000000001</v>
      </c>
      <c r="I37" s="374">
        <f t="shared" si="1"/>
        <v>1466290.7</v>
      </c>
      <c r="J37" s="376">
        <v>37552</v>
      </c>
      <c r="K37" s="376">
        <v>1</v>
      </c>
    </row>
    <row r="38" spans="1:11">
      <c r="A38" s="373">
        <v>313</v>
      </c>
      <c r="B38" s="373" t="s">
        <v>975</v>
      </c>
      <c r="C38" s="373">
        <v>10172014</v>
      </c>
      <c r="D38" s="373" t="s">
        <v>796</v>
      </c>
      <c r="E38" s="373" t="s">
        <v>679</v>
      </c>
      <c r="F38" s="373" t="s">
        <v>481</v>
      </c>
      <c r="G38" s="373">
        <v>1107570</v>
      </c>
      <c r="H38" s="377">
        <f t="shared" si="0"/>
        <v>94143.450000000012</v>
      </c>
      <c r="I38" s="374">
        <f t="shared" si="1"/>
        <v>1201713.45</v>
      </c>
      <c r="J38" s="376">
        <v>33329</v>
      </c>
      <c r="K38" s="376">
        <v>24116</v>
      </c>
    </row>
    <row r="39" spans="1:11">
      <c r="A39" s="373">
        <v>144</v>
      </c>
      <c r="B39" s="373" t="s">
        <v>974</v>
      </c>
      <c r="C39" s="373">
        <v>10164371</v>
      </c>
      <c r="D39" s="373" t="s">
        <v>796</v>
      </c>
      <c r="E39" s="373" t="s">
        <v>679</v>
      </c>
      <c r="F39" s="373" t="s">
        <v>481</v>
      </c>
      <c r="G39" s="373">
        <v>1107570</v>
      </c>
      <c r="H39" s="377">
        <f t="shared" si="0"/>
        <v>94143.450000000012</v>
      </c>
      <c r="I39" s="374">
        <f t="shared" si="1"/>
        <v>1201713.45</v>
      </c>
      <c r="J39" s="376">
        <v>31173</v>
      </c>
      <c r="K39" s="376">
        <v>20836</v>
      </c>
    </row>
    <row r="40" spans="1:11">
      <c r="A40" s="373">
        <v>127</v>
      </c>
      <c r="B40" s="373" t="s">
        <v>973</v>
      </c>
      <c r="C40" s="373">
        <v>15903501</v>
      </c>
      <c r="D40" s="373" t="s">
        <v>785</v>
      </c>
      <c r="E40" s="373" t="s">
        <v>679</v>
      </c>
      <c r="F40" s="373" t="s">
        <v>480</v>
      </c>
      <c r="G40" s="373">
        <v>1411540</v>
      </c>
      <c r="H40" s="377">
        <f t="shared" si="0"/>
        <v>119980.90000000001</v>
      </c>
      <c r="I40" s="374">
        <f t="shared" si="1"/>
        <v>1531520.9</v>
      </c>
      <c r="J40" s="376">
        <v>30026</v>
      </c>
      <c r="K40" s="376">
        <v>21937</v>
      </c>
    </row>
    <row r="41" spans="1:11">
      <c r="A41" s="373">
        <v>799</v>
      </c>
      <c r="B41" s="373" t="s">
        <v>972</v>
      </c>
      <c r="C41" s="373">
        <v>1061624611</v>
      </c>
      <c r="D41" s="373" t="s">
        <v>680</v>
      </c>
      <c r="E41" s="373" t="s">
        <v>679</v>
      </c>
      <c r="F41" s="373" t="s">
        <v>480</v>
      </c>
      <c r="G41" s="373">
        <v>1356150</v>
      </c>
      <c r="H41" s="377">
        <f t="shared" si="0"/>
        <v>115272.75000000001</v>
      </c>
      <c r="I41" s="374">
        <f t="shared" si="1"/>
        <v>1471422.75</v>
      </c>
      <c r="J41" s="376">
        <v>40217</v>
      </c>
      <c r="K41" s="376">
        <v>32167</v>
      </c>
    </row>
    <row r="42" spans="1:11">
      <c r="A42" s="373">
        <v>884</v>
      </c>
      <c r="B42" s="373" t="s">
        <v>971</v>
      </c>
      <c r="C42" s="373">
        <v>15902934</v>
      </c>
      <c r="D42" s="373" t="s">
        <v>799</v>
      </c>
      <c r="E42" s="373" t="s">
        <v>682</v>
      </c>
      <c r="F42" s="373" t="s">
        <v>480</v>
      </c>
      <c r="G42" s="373">
        <v>2123615</v>
      </c>
      <c r="H42" s="377">
        <f t="shared" si="0"/>
        <v>180507.27500000002</v>
      </c>
      <c r="I42" s="374">
        <f t="shared" si="1"/>
        <v>2304122.2749999999</v>
      </c>
      <c r="J42" s="376">
        <v>41095</v>
      </c>
      <c r="K42" s="376">
        <v>22341</v>
      </c>
    </row>
    <row r="43" spans="1:11">
      <c r="A43" s="373">
        <v>109</v>
      </c>
      <c r="B43" s="373" t="s">
        <v>970</v>
      </c>
      <c r="C43" s="373">
        <v>15904120</v>
      </c>
      <c r="D43" s="373" t="s">
        <v>793</v>
      </c>
      <c r="E43" s="373" t="s">
        <v>679</v>
      </c>
      <c r="F43" s="373" t="s">
        <v>480</v>
      </c>
      <c r="G43" s="373">
        <v>1310170</v>
      </c>
      <c r="H43" s="377">
        <f t="shared" si="0"/>
        <v>111364.45000000001</v>
      </c>
      <c r="I43" s="374">
        <f t="shared" si="1"/>
        <v>1421534.45</v>
      </c>
      <c r="J43" s="376">
        <v>29976</v>
      </c>
      <c r="K43" s="376">
        <v>22851</v>
      </c>
    </row>
    <row r="44" spans="1:11">
      <c r="A44" s="373">
        <v>88</v>
      </c>
      <c r="B44" s="373" t="s">
        <v>969</v>
      </c>
      <c r="C44" s="373">
        <v>10272983</v>
      </c>
      <c r="D44" s="373" t="s">
        <v>793</v>
      </c>
      <c r="E44" s="373" t="s">
        <v>679</v>
      </c>
      <c r="F44" s="373" t="s">
        <v>480</v>
      </c>
      <c r="G44" s="373">
        <v>1310170</v>
      </c>
      <c r="H44" s="377">
        <f t="shared" si="0"/>
        <v>111364.45000000001</v>
      </c>
      <c r="I44" s="374">
        <f t="shared" si="1"/>
        <v>1421534.45</v>
      </c>
      <c r="J44" s="376">
        <v>32239</v>
      </c>
      <c r="K44" s="376">
        <v>24235</v>
      </c>
    </row>
    <row r="45" spans="1:11">
      <c r="A45" s="373">
        <v>800</v>
      </c>
      <c r="B45" s="373" t="s">
        <v>968</v>
      </c>
      <c r="C45" s="373">
        <v>15903701</v>
      </c>
      <c r="D45" s="373" t="s">
        <v>796</v>
      </c>
      <c r="E45" s="373" t="s">
        <v>679</v>
      </c>
      <c r="F45" s="373" t="s">
        <v>480</v>
      </c>
      <c r="G45" s="373">
        <v>1107570</v>
      </c>
      <c r="H45" s="377">
        <f t="shared" si="0"/>
        <v>94143.450000000012</v>
      </c>
      <c r="I45" s="374">
        <f t="shared" si="1"/>
        <v>1201713.45</v>
      </c>
      <c r="J45" s="376">
        <v>40217</v>
      </c>
      <c r="K45" s="376">
        <v>1</v>
      </c>
    </row>
    <row r="46" spans="1:11">
      <c r="A46" s="373">
        <v>740</v>
      </c>
      <c r="B46" s="373" t="s">
        <v>967</v>
      </c>
      <c r="C46" s="373">
        <v>24398737</v>
      </c>
      <c r="D46" s="373" t="s">
        <v>793</v>
      </c>
      <c r="E46" s="373" t="s">
        <v>679</v>
      </c>
      <c r="F46" s="373" t="s">
        <v>480</v>
      </c>
      <c r="G46" s="373">
        <v>1310170</v>
      </c>
      <c r="H46" s="377">
        <f t="shared" si="0"/>
        <v>111364.45000000001</v>
      </c>
      <c r="I46" s="374">
        <f t="shared" si="1"/>
        <v>1421534.45</v>
      </c>
      <c r="J46" s="376">
        <v>39609</v>
      </c>
      <c r="K46" s="376">
        <v>30940</v>
      </c>
    </row>
    <row r="47" spans="1:11">
      <c r="A47" s="373">
        <v>802</v>
      </c>
      <c r="B47" s="373" t="s">
        <v>966</v>
      </c>
      <c r="C47" s="373">
        <v>13762420</v>
      </c>
      <c r="D47" s="373" t="s">
        <v>796</v>
      </c>
      <c r="E47" s="373" t="s">
        <v>679</v>
      </c>
      <c r="F47" s="373" t="s">
        <v>480</v>
      </c>
      <c r="G47" s="373">
        <v>1107570</v>
      </c>
      <c r="H47" s="377">
        <f t="shared" si="0"/>
        <v>94143.450000000012</v>
      </c>
      <c r="I47" s="374">
        <f t="shared" si="1"/>
        <v>1201713.45</v>
      </c>
      <c r="J47" s="376">
        <v>40217</v>
      </c>
      <c r="K47" s="376">
        <v>31248</v>
      </c>
    </row>
    <row r="48" spans="1:11">
      <c r="A48" s="373">
        <v>496</v>
      </c>
      <c r="B48" s="373" t="s">
        <v>965</v>
      </c>
      <c r="C48" s="373">
        <v>10120654</v>
      </c>
      <c r="D48" s="373" t="s">
        <v>796</v>
      </c>
      <c r="E48" s="373" t="s">
        <v>679</v>
      </c>
      <c r="F48" s="373" t="s">
        <v>480</v>
      </c>
      <c r="G48" s="373">
        <v>1107570</v>
      </c>
      <c r="H48" s="377">
        <f t="shared" si="0"/>
        <v>94143.450000000012</v>
      </c>
      <c r="I48" s="374">
        <f t="shared" si="1"/>
        <v>1201713.45</v>
      </c>
      <c r="J48" s="376">
        <v>37566</v>
      </c>
      <c r="K48" s="376">
        <v>23396</v>
      </c>
    </row>
    <row r="49" spans="1:11">
      <c r="A49" s="373">
        <v>75</v>
      </c>
      <c r="B49" s="373" t="s">
        <v>964</v>
      </c>
      <c r="C49" s="373">
        <v>4347101</v>
      </c>
      <c r="D49" s="373" t="s">
        <v>793</v>
      </c>
      <c r="E49" s="373" t="s">
        <v>679</v>
      </c>
      <c r="F49" s="373" t="s">
        <v>480</v>
      </c>
      <c r="G49" s="373">
        <v>1310170</v>
      </c>
      <c r="H49" s="377">
        <f t="shared" si="0"/>
        <v>111364.45000000001</v>
      </c>
      <c r="I49" s="374">
        <f t="shared" si="1"/>
        <v>1421534.45</v>
      </c>
      <c r="J49" s="376">
        <v>31990</v>
      </c>
      <c r="K49" s="376">
        <v>21525</v>
      </c>
    </row>
    <row r="50" spans="1:11">
      <c r="A50" s="373">
        <v>324</v>
      </c>
      <c r="B50" s="373" t="s">
        <v>963</v>
      </c>
      <c r="C50" s="373">
        <v>15898948</v>
      </c>
      <c r="D50" s="373" t="s">
        <v>962</v>
      </c>
      <c r="E50" s="373" t="s">
        <v>679</v>
      </c>
      <c r="F50" s="373" t="s">
        <v>480</v>
      </c>
      <c r="G50" s="373">
        <v>1163400</v>
      </c>
      <c r="H50" s="377">
        <f t="shared" si="0"/>
        <v>98889</v>
      </c>
      <c r="I50" s="374">
        <f t="shared" si="1"/>
        <v>1262289</v>
      </c>
      <c r="J50" s="376">
        <v>33365</v>
      </c>
      <c r="K50" s="376">
        <v>20798</v>
      </c>
    </row>
    <row r="51" spans="1:11">
      <c r="A51" s="373">
        <v>547</v>
      </c>
      <c r="B51" s="373" t="s">
        <v>961</v>
      </c>
      <c r="C51" s="373">
        <v>15908019</v>
      </c>
      <c r="D51" s="373" t="s">
        <v>796</v>
      </c>
      <c r="E51" s="373" t="s">
        <v>679</v>
      </c>
      <c r="F51" s="373" t="s">
        <v>480</v>
      </c>
      <c r="G51" s="373">
        <v>1107570</v>
      </c>
      <c r="H51" s="377">
        <f t="shared" si="0"/>
        <v>94143.450000000012</v>
      </c>
      <c r="I51" s="374">
        <f t="shared" si="1"/>
        <v>1201713.45</v>
      </c>
      <c r="J51" s="376">
        <v>38890</v>
      </c>
      <c r="K51" s="376">
        <v>24982</v>
      </c>
    </row>
    <row r="52" spans="1:11">
      <c r="A52" s="373">
        <v>387</v>
      </c>
      <c r="B52" s="373" t="s">
        <v>960</v>
      </c>
      <c r="C52" s="373">
        <v>30353766</v>
      </c>
      <c r="D52" s="373" t="s">
        <v>959</v>
      </c>
      <c r="E52" s="373" t="s">
        <v>679</v>
      </c>
      <c r="F52" s="373" t="s">
        <v>480</v>
      </c>
      <c r="G52" s="373">
        <v>1348330</v>
      </c>
      <c r="H52" s="377">
        <f t="shared" si="0"/>
        <v>114608.05</v>
      </c>
      <c r="I52" s="374">
        <f t="shared" si="1"/>
        <v>1462938.05</v>
      </c>
      <c r="J52" s="376">
        <v>34505</v>
      </c>
      <c r="K52" s="376">
        <v>26185</v>
      </c>
    </row>
    <row r="53" spans="1:11">
      <c r="A53" s="373">
        <v>869</v>
      </c>
      <c r="B53" s="373" t="s">
        <v>958</v>
      </c>
      <c r="C53" s="373">
        <v>9847784</v>
      </c>
      <c r="D53" s="373" t="s">
        <v>957</v>
      </c>
      <c r="E53" s="373" t="s">
        <v>679</v>
      </c>
      <c r="F53" s="373" t="s">
        <v>480</v>
      </c>
      <c r="G53" s="373">
        <v>1215140</v>
      </c>
      <c r="H53" s="377">
        <f t="shared" si="0"/>
        <v>103286.90000000001</v>
      </c>
      <c r="I53" s="374">
        <f t="shared" si="1"/>
        <v>1318426.8999999999</v>
      </c>
      <c r="J53" s="376">
        <v>40919</v>
      </c>
      <c r="K53" s="376">
        <v>30690</v>
      </c>
    </row>
    <row r="54" spans="1:11">
      <c r="A54" s="373">
        <v>349</v>
      </c>
      <c r="B54" s="373" t="s">
        <v>956</v>
      </c>
      <c r="C54" s="373">
        <v>4418795</v>
      </c>
      <c r="D54" s="373" t="s">
        <v>793</v>
      </c>
      <c r="E54" s="373" t="s">
        <v>679</v>
      </c>
      <c r="F54" s="373" t="s">
        <v>480</v>
      </c>
      <c r="G54" s="373">
        <v>1310170</v>
      </c>
      <c r="H54" s="377">
        <f t="shared" si="0"/>
        <v>111364.45000000001</v>
      </c>
      <c r="I54" s="374">
        <f t="shared" si="1"/>
        <v>1421534.45</v>
      </c>
      <c r="J54" s="376">
        <v>33869</v>
      </c>
      <c r="K54" s="376">
        <v>21111</v>
      </c>
    </row>
    <row r="55" spans="1:11">
      <c r="A55" s="373">
        <v>276</v>
      </c>
      <c r="B55" s="373" t="s">
        <v>955</v>
      </c>
      <c r="C55" s="373">
        <v>15902648</v>
      </c>
      <c r="D55" s="373" t="s">
        <v>796</v>
      </c>
      <c r="E55" s="373" t="s">
        <v>679</v>
      </c>
      <c r="F55" s="373" t="s">
        <v>480</v>
      </c>
      <c r="G55" s="373">
        <v>1107570</v>
      </c>
      <c r="H55" s="377">
        <f t="shared" si="0"/>
        <v>94143.450000000012</v>
      </c>
      <c r="I55" s="374">
        <f t="shared" si="1"/>
        <v>1201713.45</v>
      </c>
      <c r="J55" s="376">
        <v>32824</v>
      </c>
      <c r="K55" s="376">
        <v>22185</v>
      </c>
    </row>
    <row r="56" spans="1:11">
      <c r="A56" s="373">
        <v>374</v>
      </c>
      <c r="B56" s="373" t="s">
        <v>954</v>
      </c>
      <c r="C56" s="373">
        <v>15907012</v>
      </c>
      <c r="D56" s="373" t="s">
        <v>788</v>
      </c>
      <c r="E56" s="373" t="s">
        <v>679</v>
      </c>
      <c r="F56" s="373" t="s">
        <v>480</v>
      </c>
      <c r="G56" s="373">
        <v>1351420</v>
      </c>
      <c r="H56" s="377">
        <f t="shared" si="0"/>
        <v>114870.70000000001</v>
      </c>
      <c r="I56" s="374">
        <f t="shared" si="1"/>
        <v>1466290.7</v>
      </c>
      <c r="J56" s="376">
        <v>33644</v>
      </c>
      <c r="K56" s="376">
        <v>24341</v>
      </c>
    </row>
    <row r="57" spans="1:11">
      <c r="A57" s="373">
        <v>726</v>
      </c>
      <c r="B57" s="373" t="s">
        <v>953</v>
      </c>
      <c r="C57" s="373">
        <v>10268792</v>
      </c>
      <c r="D57" s="373" t="s">
        <v>796</v>
      </c>
      <c r="E57" s="373" t="s">
        <v>679</v>
      </c>
      <c r="F57" s="373" t="s">
        <v>480</v>
      </c>
      <c r="G57" s="373">
        <v>1107570</v>
      </c>
      <c r="H57" s="377">
        <f t="shared" si="0"/>
        <v>94143.450000000012</v>
      </c>
      <c r="I57" s="374">
        <f t="shared" si="1"/>
        <v>1201713.45</v>
      </c>
      <c r="J57" s="376">
        <v>39321</v>
      </c>
      <c r="K57" s="376">
        <v>23845</v>
      </c>
    </row>
    <row r="58" spans="1:11">
      <c r="A58" s="373">
        <v>946</v>
      </c>
      <c r="B58" s="373" t="s">
        <v>952</v>
      </c>
      <c r="C58" s="373">
        <v>1053783356</v>
      </c>
      <c r="D58" s="373" t="s">
        <v>793</v>
      </c>
      <c r="E58" s="373" t="s">
        <v>679</v>
      </c>
      <c r="F58" s="373" t="s">
        <v>480</v>
      </c>
      <c r="G58" s="373">
        <v>1310170</v>
      </c>
      <c r="H58" s="377">
        <f t="shared" si="0"/>
        <v>111364.45000000001</v>
      </c>
      <c r="I58" s="374">
        <f t="shared" si="1"/>
        <v>1421534.45</v>
      </c>
      <c r="J58" s="376">
        <v>41898</v>
      </c>
      <c r="K58" s="376">
        <v>32172</v>
      </c>
    </row>
    <row r="59" spans="1:11">
      <c r="A59" s="373">
        <v>801</v>
      </c>
      <c r="B59" s="373" t="s">
        <v>951</v>
      </c>
      <c r="C59" s="373">
        <v>10275137</v>
      </c>
      <c r="D59" s="373" t="s">
        <v>796</v>
      </c>
      <c r="E59" s="373" t="s">
        <v>679</v>
      </c>
      <c r="F59" s="373" t="s">
        <v>480</v>
      </c>
      <c r="G59" s="373">
        <v>1107570</v>
      </c>
      <c r="H59" s="377">
        <f t="shared" si="0"/>
        <v>94143.450000000012</v>
      </c>
      <c r="I59" s="374">
        <f t="shared" si="1"/>
        <v>1201713.45</v>
      </c>
      <c r="J59" s="376">
        <v>40217</v>
      </c>
      <c r="K59" s="376">
        <v>24477</v>
      </c>
    </row>
    <row r="60" spans="1:11">
      <c r="A60" s="373">
        <v>863</v>
      </c>
      <c r="B60" s="373" t="s">
        <v>950</v>
      </c>
      <c r="C60" s="373">
        <v>9698384</v>
      </c>
      <c r="D60" s="373" t="s">
        <v>793</v>
      </c>
      <c r="E60" s="373" t="s">
        <v>679</v>
      </c>
      <c r="F60" s="373" t="s">
        <v>480</v>
      </c>
      <c r="G60" s="373">
        <v>1310170</v>
      </c>
      <c r="H60" s="377">
        <f t="shared" si="0"/>
        <v>111364.45000000001</v>
      </c>
      <c r="I60" s="374">
        <f t="shared" si="1"/>
        <v>1421534.45</v>
      </c>
      <c r="J60" s="376">
        <v>40842</v>
      </c>
      <c r="K60" s="376">
        <v>31027</v>
      </c>
    </row>
    <row r="61" spans="1:11">
      <c r="A61" s="373">
        <v>955</v>
      </c>
      <c r="B61" s="373" t="s">
        <v>949</v>
      </c>
      <c r="C61" s="373">
        <v>33917845</v>
      </c>
      <c r="D61" s="373" t="s">
        <v>680</v>
      </c>
      <c r="E61" s="373" t="s">
        <v>679</v>
      </c>
      <c r="F61" s="373" t="s">
        <v>477</v>
      </c>
      <c r="G61" s="373">
        <v>1348330</v>
      </c>
      <c r="H61" s="377">
        <f t="shared" si="0"/>
        <v>114608.05</v>
      </c>
      <c r="I61" s="374">
        <f t="shared" si="1"/>
        <v>1462938.05</v>
      </c>
      <c r="J61" s="376">
        <v>41997</v>
      </c>
      <c r="K61" s="376">
        <v>1</v>
      </c>
    </row>
    <row r="62" spans="1:11">
      <c r="A62" s="373">
        <v>966</v>
      </c>
      <c r="B62" s="373" t="s">
        <v>948</v>
      </c>
      <c r="C62" s="373">
        <v>1054919751</v>
      </c>
      <c r="D62" s="373" t="s">
        <v>799</v>
      </c>
      <c r="E62" s="373" t="s">
        <v>682</v>
      </c>
      <c r="F62" s="373" t="s">
        <v>477</v>
      </c>
      <c r="G62" s="373">
        <v>2123615</v>
      </c>
      <c r="H62" s="377">
        <f t="shared" si="0"/>
        <v>180507.27500000002</v>
      </c>
      <c r="I62" s="374">
        <f t="shared" si="1"/>
        <v>2304122.2749999999</v>
      </c>
      <c r="J62" s="376">
        <v>42080</v>
      </c>
      <c r="K62" s="376">
        <v>32822</v>
      </c>
    </row>
    <row r="63" spans="1:11">
      <c r="A63" s="373">
        <v>1004</v>
      </c>
      <c r="B63" s="373" t="s">
        <v>947</v>
      </c>
      <c r="C63" s="373">
        <v>75064769</v>
      </c>
      <c r="D63" s="373" t="s">
        <v>946</v>
      </c>
      <c r="E63" s="373" t="s">
        <v>682</v>
      </c>
      <c r="F63" s="373" t="s">
        <v>477</v>
      </c>
      <c r="G63" s="373">
        <v>2194616</v>
      </c>
      <c r="H63" s="377">
        <f t="shared" si="0"/>
        <v>186542.36000000002</v>
      </c>
      <c r="I63" s="374">
        <f t="shared" si="1"/>
        <v>2381158.36</v>
      </c>
      <c r="J63" s="376">
        <v>42373</v>
      </c>
      <c r="K63" s="376">
        <v>26182</v>
      </c>
    </row>
    <row r="64" spans="1:11">
      <c r="A64" s="373">
        <v>151</v>
      </c>
      <c r="B64" s="373" t="s">
        <v>945</v>
      </c>
      <c r="C64" s="373">
        <v>4347975</v>
      </c>
      <c r="D64" s="373" t="s">
        <v>796</v>
      </c>
      <c r="E64" s="373" t="s">
        <v>679</v>
      </c>
      <c r="F64" s="373" t="s">
        <v>477</v>
      </c>
      <c r="G64" s="373">
        <v>1107570</v>
      </c>
      <c r="H64" s="377">
        <f t="shared" si="0"/>
        <v>94143.450000000012</v>
      </c>
      <c r="I64" s="374">
        <f t="shared" si="1"/>
        <v>1201713.45</v>
      </c>
      <c r="J64" s="376">
        <v>31673</v>
      </c>
      <c r="K64" s="376">
        <v>21107</v>
      </c>
    </row>
    <row r="65" spans="1:11">
      <c r="A65" s="373">
        <v>719</v>
      </c>
      <c r="B65" s="373" t="s">
        <v>944</v>
      </c>
      <c r="C65" s="373">
        <v>75035886</v>
      </c>
      <c r="D65" s="373" t="s">
        <v>796</v>
      </c>
      <c r="E65" s="373" t="s">
        <v>679</v>
      </c>
      <c r="F65" s="373" t="s">
        <v>477</v>
      </c>
      <c r="G65" s="373">
        <v>1107570</v>
      </c>
      <c r="H65" s="377">
        <f t="shared" si="0"/>
        <v>94143.450000000012</v>
      </c>
      <c r="I65" s="374">
        <f t="shared" si="1"/>
        <v>1201713.45</v>
      </c>
      <c r="J65" s="376">
        <v>39255</v>
      </c>
      <c r="K65" s="376">
        <v>23128</v>
      </c>
    </row>
    <row r="66" spans="1:11">
      <c r="A66" s="373">
        <v>68</v>
      </c>
      <c r="B66" s="373" t="s">
        <v>943</v>
      </c>
      <c r="C66" s="373">
        <v>4346563</v>
      </c>
      <c r="D66" s="373" t="s">
        <v>793</v>
      </c>
      <c r="E66" s="373" t="s">
        <v>679</v>
      </c>
      <c r="F66" s="373" t="s">
        <v>477</v>
      </c>
      <c r="G66" s="373">
        <v>1310170</v>
      </c>
      <c r="H66" s="377">
        <f t="shared" si="0"/>
        <v>111364.45000000001</v>
      </c>
      <c r="I66" s="374">
        <f t="shared" si="1"/>
        <v>1421534.45</v>
      </c>
      <c r="J66" s="376">
        <v>31796</v>
      </c>
      <c r="K66" s="376">
        <v>21931</v>
      </c>
    </row>
    <row r="67" spans="1:11">
      <c r="A67" s="373">
        <v>842</v>
      </c>
      <c r="B67" s="373" t="s">
        <v>942</v>
      </c>
      <c r="C67" s="373">
        <v>75070283</v>
      </c>
      <c r="D67" s="373" t="s">
        <v>796</v>
      </c>
      <c r="E67" s="373" t="s">
        <v>679</v>
      </c>
      <c r="F67" s="373" t="s">
        <v>477</v>
      </c>
      <c r="G67" s="373">
        <v>1107570</v>
      </c>
      <c r="H67" s="377">
        <f t="shared" si="0"/>
        <v>94143.450000000012</v>
      </c>
      <c r="I67" s="374">
        <f t="shared" si="1"/>
        <v>1201713.45</v>
      </c>
      <c r="J67" s="376">
        <v>40618</v>
      </c>
      <c r="K67" s="376">
        <v>26691</v>
      </c>
    </row>
    <row r="68" spans="1:11">
      <c r="A68" s="373">
        <v>77</v>
      </c>
      <c r="B68" s="373" t="s">
        <v>941</v>
      </c>
      <c r="C68" s="373">
        <v>4346330</v>
      </c>
      <c r="D68" s="373" t="s">
        <v>796</v>
      </c>
      <c r="E68" s="373" t="s">
        <v>679</v>
      </c>
      <c r="F68" s="373" t="s">
        <v>477</v>
      </c>
      <c r="G68" s="373">
        <v>1107570</v>
      </c>
      <c r="H68" s="377">
        <f t="shared" si="0"/>
        <v>94143.450000000012</v>
      </c>
      <c r="I68" s="374">
        <f t="shared" si="1"/>
        <v>1201713.45</v>
      </c>
      <c r="J68" s="376">
        <v>31138</v>
      </c>
      <c r="K68" s="376">
        <v>22454</v>
      </c>
    </row>
    <row r="69" spans="1:11">
      <c r="A69" s="373">
        <v>631</v>
      </c>
      <c r="B69" s="373" t="s">
        <v>940</v>
      </c>
      <c r="C69" s="373">
        <v>75037185</v>
      </c>
      <c r="D69" s="373" t="s">
        <v>796</v>
      </c>
      <c r="E69" s="373" t="s">
        <v>679</v>
      </c>
      <c r="F69" s="373" t="s">
        <v>477</v>
      </c>
      <c r="G69" s="373">
        <v>1107570</v>
      </c>
      <c r="H69" s="377">
        <f t="shared" si="0"/>
        <v>94143.450000000012</v>
      </c>
      <c r="I69" s="374">
        <f t="shared" si="1"/>
        <v>1201713.45</v>
      </c>
      <c r="J69" s="376">
        <v>38762</v>
      </c>
      <c r="K69" s="376">
        <v>24371</v>
      </c>
    </row>
    <row r="70" spans="1:11">
      <c r="A70" s="373">
        <v>392</v>
      </c>
      <c r="B70" s="373" t="s">
        <v>939</v>
      </c>
      <c r="C70" s="373">
        <v>75038135</v>
      </c>
      <c r="D70" s="373" t="s">
        <v>796</v>
      </c>
      <c r="E70" s="373" t="s">
        <v>679</v>
      </c>
      <c r="F70" s="373" t="s">
        <v>477</v>
      </c>
      <c r="G70" s="373">
        <v>1107570</v>
      </c>
      <c r="H70" s="377">
        <f t="shared" si="0"/>
        <v>94143.450000000012</v>
      </c>
      <c r="I70" s="374">
        <f t="shared" si="1"/>
        <v>1201713.45</v>
      </c>
      <c r="J70" s="376">
        <v>34669</v>
      </c>
      <c r="K70" s="376">
        <v>25190</v>
      </c>
    </row>
    <row r="71" spans="1:11">
      <c r="A71" s="373">
        <v>352</v>
      </c>
      <c r="B71" s="373" t="s">
        <v>938</v>
      </c>
      <c r="C71" s="373">
        <v>4347394</v>
      </c>
      <c r="D71" s="373" t="s">
        <v>793</v>
      </c>
      <c r="E71" s="373" t="s">
        <v>679</v>
      </c>
      <c r="F71" s="373" t="s">
        <v>477</v>
      </c>
      <c r="G71" s="373">
        <v>1310170</v>
      </c>
      <c r="H71" s="377">
        <f t="shared" ref="H71:H134" si="2">+G71*0.085</f>
        <v>111364.45000000001</v>
      </c>
      <c r="I71" s="374">
        <f t="shared" ref="I71:I134" si="3">+G71+H71</f>
        <v>1421534.45</v>
      </c>
      <c r="J71" s="376">
        <v>33893</v>
      </c>
      <c r="K71" s="376">
        <v>22238</v>
      </c>
    </row>
    <row r="72" spans="1:11">
      <c r="A72" s="373">
        <v>417</v>
      </c>
      <c r="B72" s="373" t="s">
        <v>937</v>
      </c>
      <c r="C72" s="373">
        <v>9921122</v>
      </c>
      <c r="D72" s="373" t="s">
        <v>796</v>
      </c>
      <c r="E72" s="373" t="s">
        <v>679</v>
      </c>
      <c r="F72" s="373" t="s">
        <v>477</v>
      </c>
      <c r="G72" s="373">
        <v>1107570</v>
      </c>
      <c r="H72" s="377">
        <f t="shared" si="2"/>
        <v>94143.450000000012</v>
      </c>
      <c r="I72" s="374">
        <f t="shared" si="3"/>
        <v>1201713.45</v>
      </c>
      <c r="J72" s="376">
        <v>35131</v>
      </c>
      <c r="K72" s="376">
        <v>24565</v>
      </c>
    </row>
    <row r="73" spans="1:11">
      <c r="A73" s="373">
        <v>911</v>
      </c>
      <c r="B73" s="373" t="s">
        <v>936</v>
      </c>
      <c r="C73" s="373">
        <v>1054920232</v>
      </c>
      <c r="D73" s="373" t="s">
        <v>796</v>
      </c>
      <c r="E73" s="373" t="s">
        <v>679</v>
      </c>
      <c r="F73" s="373" t="s">
        <v>477</v>
      </c>
      <c r="G73" s="373">
        <v>1107570</v>
      </c>
      <c r="H73" s="377">
        <f t="shared" si="2"/>
        <v>94143.450000000012</v>
      </c>
      <c r="I73" s="374">
        <f t="shared" si="3"/>
        <v>1201713.45</v>
      </c>
      <c r="J73" s="376">
        <v>41432</v>
      </c>
      <c r="K73" s="376">
        <v>32977</v>
      </c>
    </row>
    <row r="74" spans="1:11">
      <c r="A74" s="373">
        <v>78</v>
      </c>
      <c r="B74" s="373" t="s">
        <v>935</v>
      </c>
      <c r="C74" s="373">
        <v>4345807</v>
      </c>
      <c r="D74" s="373" t="s">
        <v>793</v>
      </c>
      <c r="E74" s="373" t="s">
        <v>679</v>
      </c>
      <c r="F74" s="373" t="s">
        <v>477</v>
      </c>
      <c r="G74" s="373">
        <v>1310170</v>
      </c>
      <c r="H74" s="377">
        <f t="shared" si="2"/>
        <v>111364.45000000001</v>
      </c>
      <c r="I74" s="374">
        <f t="shared" si="3"/>
        <v>1421534.45</v>
      </c>
      <c r="J74" s="376">
        <v>31154</v>
      </c>
      <c r="K74" s="376">
        <v>21471</v>
      </c>
    </row>
    <row r="75" spans="1:11">
      <c r="A75" s="373">
        <v>76</v>
      </c>
      <c r="B75" s="373" t="s">
        <v>934</v>
      </c>
      <c r="C75" s="373">
        <v>4346368</v>
      </c>
      <c r="D75" s="373" t="s">
        <v>793</v>
      </c>
      <c r="E75" s="373" t="s">
        <v>679</v>
      </c>
      <c r="F75" s="373" t="s">
        <v>477</v>
      </c>
      <c r="G75" s="373">
        <v>1310170</v>
      </c>
      <c r="H75" s="377">
        <f t="shared" si="2"/>
        <v>111364.45000000001</v>
      </c>
      <c r="I75" s="374">
        <f t="shared" si="3"/>
        <v>1421534.45</v>
      </c>
      <c r="J75" s="376">
        <v>31138</v>
      </c>
      <c r="K75" s="376">
        <v>22240</v>
      </c>
    </row>
    <row r="76" spans="1:11">
      <c r="A76" s="373">
        <v>678</v>
      </c>
      <c r="B76" s="373" t="s">
        <v>933</v>
      </c>
      <c r="C76" s="373">
        <v>19304167</v>
      </c>
      <c r="D76" s="373" t="s">
        <v>799</v>
      </c>
      <c r="E76" s="373" t="s">
        <v>682</v>
      </c>
      <c r="F76" s="373" t="s">
        <v>475</v>
      </c>
      <c r="G76" s="373">
        <v>1835231</v>
      </c>
      <c r="H76" s="377">
        <f t="shared" si="2"/>
        <v>155994.63500000001</v>
      </c>
      <c r="I76" s="374">
        <f t="shared" si="3"/>
        <v>1991225.635</v>
      </c>
      <c r="J76" s="376">
        <v>39062</v>
      </c>
      <c r="K76" s="376">
        <v>21293</v>
      </c>
    </row>
    <row r="77" spans="1:11">
      <c r="A77" s="373">
        <v>366</v>
      </c>
      <c r="B77" s="373" t="s">
        <v>932</v>
      </c>
      <c r="C77" s="373">
        <v>75047891</v>
      </c>
      <c r="D77" s="373" t="s">
        <v>793</v>
      </c>
      <c r="E77" s="373" t="s">
        <v>679</v>
      </c>
      <c r="F77" s="373" t="s">
        <v>475</v>
      </c>
      <c r="G77" s="373">
        <v>1234130</v>
      </c>
      <c r="H77" s="377">
        <f t="shared" si="2"/>
        <v>104901.05</v>
      </c>
      <c r="I77" s="374">
        <f t="shared" si="3"/>
        <v>1339031.05</v>
      </c>
      <c r="J77" s="376">
        <v>34121</v>
      </c>
      <c r="K77" s="376">
        <v>25551</v>
      </c>
    </row>
    <row r="78" spans="1:11">
      <c r="A78" s="373">
        <v>1000</v>
      </c>
      <c r="B78" s="373" t="s">
        <v>931</v>
      </c>
      <c r="C78" s="373">
        <v>1055830800</v>
      </c>
      <c r="D78" s="373" t="s">
        <v>680</v>
      </c>
      <c r="E78" s="373" t="s">
        <v>679</v>
      </c>
      <c r="F78" s="373" t="s">
        <v>475</v>
      </c>
      <c r="G78" s="373">
        <v>1338750</v>
      </c>
      <c r="H78" s="377">
        <f t="shared" si="2"/>
        <v>113793.75000000001</v>
      </c>
      <c r="I78" s="374">
        <f t="shared" si="3"/>
        <v>1452543.75</v>
      </c>
      <c r="J78" s="376">
        <v>42353</v>
      </c>
      <c r="K78" s="376">
        <v>31776</v>
      </c>
    </row>
    <row r="79" spans="1:11">
      <c r="A79" s="373">
        <v>739</v>
      </c>
      <c r="B79" s="373" t="s">
        <v>930</v>
      </c>
      <c r="C79" s="373">
        <v>75048917</v>
      </c>
      <c r="D79" s="373" t="s">
        <v>796</v>
      </c>
      <c r="E79" s="373" t="s">
        <v>679</v>
      </c>
      <c r="F79" s="373" t="s">
        <v>475</v>
      </c>
      <c r="G79" s="373">
        <v>1234130</v>
      </c>
      <c r="H79" s="377">
        <f t="shared" si="2"/>
        <v>104901.05</v>
      </c>
      <c r="I79" s="374">
        <f t="shared" si="3"/>
        <v>1339031.05</v>
      </c>
      <c r="J79" s="376">
        <v>39574</v>
      </c>
      <c r="K79" s="376">
        <v>26743</v>
      </c>
    </row>
    <row r="80" spans="1:11">
      <c r="A80" s="373">
        <v>1022</v>
      </c>
      <c r="B80" s="373" t="s">
        <v>929</v>
      </c>
      <c r="C80" s="373">
        <v>75051390</v>
      </c>
      <c r="D80" s="373" t="s">
        <v>796</v>
      </c>
      <c r="E80" s="373" t="s">
        <v>679</v>
      </c>
      <c r="F80" s="373" t="s">
        <v>475</v>
      </c>
      <c r="G80" s="373">
        <v>1107570</v>
      </c>
      <c r="H80" s="377">
        <f t="shared" si="2"/>
        <v>94143.450000000012</v>
      </c>
      <c r="I80" s="374">
        <f t="shared" si="3"/>
        <v>1201713.45</v>
      </c>
      <c r="J80" s="376">
        <v>42473</v>
      </c>
      <c r="K80" s="376">
        <v>29790</v>
      </c>
    </row>
    <row r="81" spans="1:11">
      <c r="A81" s="373">
        <v>554</v>
      </c>
      <c r="B81" s="373" t="s">
        <v>928</v>
      </c>
      <c r="C81" s="373">
        <v>75048351</v>
      </c>
      <c r="D81" s="373" t="s">
        <v>796</v>
      </c>
      <c r="E81" s="373" t="s">
        <v>679</v>
      </c>
      <c r="F81" s="373" t="s">
        <v>475</v>
      </c>
      <c r="G81" s="373">
        <v>1107570</v>
      </c>
      <c r="H81" s="377">
        <f t="shared" si="2"/>
        <v>94143.450000000012</v>
      </c>
      <c r="I81" s="374">
        <f t="shared" si="3"/>
        <v>1201713.45</v>
      </c>
      <c r="J81" s="376">
        <v>38884</v>
      </c>
      <c r="K81" s="376">
        <v>26199</v>
      </c>
    </row>
    <row r="82" spans="1:11">
      <c r="A82" s="373">
        <v>60</v>
      </c>
      <c r="B82" s="373" t="s">
        <v>927</v>
      </c>
      <c r="C82" s="373">
        <v>4336191</v>
      </c>
      <c r="D82" s="373" t="s">
        <v>793</v>
      </c>
      <c r="E82" s="373" t="s">
        <v>679</v>
      </c>
      <c r="F82" s="373" t="s">
        <v>475</v>
      </c>
      <c r="G82" s="373">
        <v>1234130</v>
      </c>
      <c r="H82" s="377">
        <f t="shared" si="2"/>
        <v>104901.05</v>
      </c>
      <c r="I82" s="374">
        <f t="shared" si="3"/>
        <v>1339031.05</v>
      </c>
      <c r="J82" s="376">
        <v>32668</v>
      </c>
      <c r="K82" s="376">
        <v>21253</v>
      </c>
    </row>
    <row r="83" spans="1:11">
      <c r="A83" s="373">
        <v>492</v>
      </c>
      <c r="B83" s="373" t="s">
        <v>926</v>
      </c>
      <c r="C83" s="373">
        <v>75048922</v>
      </c>
      <c r="D83" s="373" t="s">
        <v>793</v>
      </c>
      <c r="E83" s="373" t="s">
        <v>679</v>
      </c>
      <c r="F83" s="373" t="s">
        <v>475</v>
      </c>
      <c r="G83" s="373">
        <v>1234130</v>
      </c>
      <c r="H83" s="377">
        <f t="shared" si="2"/>
        <v>104901.05</v>
      </c>
      <c r="I83" s="374">
        <f t="shared" si="3"/>
        <v>1339031.05</v>
      </c>
      <c r="J83" s="376">
        <v>37557</v>
      </c>
      <c r="K83" s="376">
        <v>26883</v>
      </c>
    </row>
    <row r="84" spans="1:11">
      <c r="A84" s="373">
        <v>500</v>
      </c>
      <c r="B84" s="373" t="s">
        <v>925</v>
      </c>
      <c r="C84" s="373">
        <v>75045687</v>
      </c>
      <c r="D84" s="373" t="s">
        <v>796</v>
      </c>
      <c r="E84" s="373" t="s">
        <v>679</v>
      </c>
      <c r="F84" s="373" t="s">
        <v>475</v>
      </c>
      <c r="G84" s="373">
        <v>1107570</v>
      </c>
      <c r="H84" s="377">
        <f t="shared" si="2"/>
        <v>94143.450000000012</v>
      </c>
      <c r="I84" s="374">
        <f t="shared" si="3"/>
        <v>1201713.45</v>
      </c>
      <c r="J84" s="376">
        <v>37697</v>
      </c>
      <c r="K84" s="376">
        <v>23528</v>
      </c>
    </row>
    <row r="85" spans="1:11">
      <c r="A85" s="373">
        <v>1038</v>
      </c>
      <c r="B85" s="373" t="s">
        <v>924</v>
      </c>
      <c r="C85" s="373">
        <v>15990082</v>
      </c>
      <c r="D85" s="373" t="s">
        <v>799</v>
      </c>
      <c r="E85" s="373" t="s">
        <v>682</v>
      </c>
      <c r="F85" s="373" t="s">
        <v>483</v>
      </c>
      <c r="G85" s="373">
        <v>1835231</v>
      </c>
      <c r="H85" s="377">
        <f t="shared" si="2"/>
        <v>155994.63500000001</v>
      </c>
      <c r="I85" s="374">
        <f t="shared" si="3"/>
        <v>1991225.635</v>
      </c>
      <c r="J85" s="376">
        <v>42612</v>
      </c>
      <c r="K85" s="376">
        <v>28072</v>
      </c>
    </row>
    <row r="86" spans="1:11">
      <c r="A86" s="373">
        <v>629</v>
      </c>
      <c r="B86" s="373" t="s">
        <v>923</v>
      </c>
      <c r="C86" s="373">
        <v>15990083</v>
      </c>
      <c r="D86" s="373" t="s">
        <v>796</v>
      </c>
      <c r="E86" s="373" t="s">
        <v>679</v>
      </c>
      <c r="F86" s="373" t="s">
        <v>483</v>
      </c>
      <c r="G86" s="373">
        <v>1107570</v>
      </c>
      <c r="H86" s="377">
        <f t="shared" si="2"/>
        <v>94143.450000000012</v>
      </c>
      <c r="I86" s="374">
        <f t="shared" si="3"/>
        <v>1201713.45</v>
      </c>
      <c r="J86" s="376">
        <v>38888</v>
      </c>
      <c r="K86" s="376">
        <v>28343</v>
      </c>
    </row>
    <row r="87" spans="1:11">
      <c r="A87" s="373">
        <v>168</v>
      </c>
      <c r="B87" s="373" t="s">
        <v>922</v>
      </c>
      <c r="C87" s="373">
        <v>4457028</v>
      </c>
      <c r="D87" s="373" t="s">
        <v>793</v>
      </c>
      <c r="E87" s="373" t="s">
        <v>679</v>
      </c>
      <c r="F87" s="373" t="s">
        <v>483</v>
      </c>
      <c r="G87" s="373">
        <v>1234130</v>
      </c>
      <c r="H87" s="377">
        <f t="shared" si="2"/>
        <v>104901.05</v>
      </c>
      <c r="I87" s="374">
        <f t="shared" si="3"/>
        <v>1339031.05</v>
      </c>
      <c r="J87" s="376">
        <v>32203</v>
      </c>
      <c r="K87" s="376">
        <v>24474</v>
      </c>
    </row>
    <row r="88" spans="1:11">
      <c r="A88" s="373">
        <v>171</v>
      </c>
      <c r="B88" s="373" t="s">
        <v>921</v>
      </c>
      <c r="C88" s="373">
        <v>15986694</v>
      </c>
      <c r="D88" s="373" t="s">
        <v>793</v>
      </c>
      <c r="E88" s="373" t="s">
        <v>679</v>
      </c>
      <c r="F88" s="373" t="s">
        <v>483</v>
      </c>
      <c r="G88" s="373">
        <v>1234130</v>
      </c>
      <c r="H88" s="377">
        <f t="shared" si="2"/>
        <v>104901.05</v>
      </c>
      <c r="I88" s="374">
        <f t="shared" si="3"/>
        <v>1339031.05</v>
      </c>
      <c r="J88" s="376">
        <v>31159</v>
      </c>
      <c r="K88" s="376">
        <v>23776</v>
      </c>
    </row>
    <row r="89" spans="1:11">
      <c r="A89" s="373">
        <v>174</v>
      </c>
      <c r="B89" s="373" t="s">
        <v>920</v>
      </c>
      <c r="C89" s="373">
        <v>4443335</v>
      </c>
      <c r="D89" s="373" t="s">
        <v>796</v>
      </c>
      <c r="E89" s="373" t="s">
        <v>679</v>
      </c>
      <c r="F89" s="373" t="s">
        <v>483</v>
      </c>
      <c r="G89" s="373">
        <v>1107570</v>
      </c>
      <c r="H89" s="377">
        <f t="shared" si="2"/>
        <v>94143.450000000012</v>
      </c>
      <c r="I89" s="374">
        <f t="shared" si="3"/>
        <v>1201713.45</v>
      </c>
      <c r="J89" s="376">
        <v>31321</v>
      </c>
      <c r="K89" s="376">
        <v>20660</v>
      </c>
    </row>
    <row r="90" spans="1:11">
      <c r="A90" s="373">
        <v>172</v>
      </c>
      <c r="B90" s="373" t="s">
        <v>919</v>
      </c>
      <c r="C90" s="373">
        <v>4487662</v>
      </c>
      <c r="D90" s="373" t="s">
        <v>793</v>
      </c>
      <c r="E90" s="373" t="s">
        <v>679</v>
      </c>
      <c r="F90" s="373" t="s">
        <v>483</v>
      </c>
      <c r="G90" s="373">
        <v>1234130</v>
      </c>
      <c r="H90" s="377">
        <f t="shared" si="2"/>
        <v>104901.05</v>
      </c>
      <c r="I90" s="374">
        <f t="shared" si="3"/>
        <v>1339031.05</v>
      </c>
      <c r="J90" s="376">
        <v>31159</v>
      </c>
      <c r="K90" s="376">
        <v>21897</v>
      </c>
    </row>
    <row r="91" spans="1:11">
      <c r="A91" s="373">
        <v>288</v>
      </c>
      <c r="B91" s="373" t="s">
        <v>918</v>
      </c>
      <c r="C91" s="373">
        <v>4471310</v>
      </c>
      <c r="D91" s="373" t="s">
        <v>799</v>
      </c>
      <c r="E91" s="373" t="s">
        <v>682</v>
      </c>
      <c r="F91" s="373" t="s">
        <v>487</v>
      </c>
      <c r="G91" s="373">
        <v>1835231</v>
      </c>
      <c r="H91" s="377">
        <f t="shared" si="2"/>
        <v>155994.63500000001</v>
      </c>
      <c r="I91" s="374">
        <f t="shared" si="3"/>
        <v>1991225.635</v>
      </c>
      <c r="J91" s="376">
        <v>33147</v>
      </c>
      <c r="K91" s="376">
        <v>21827</v>
      </c>
    </row>
    <row r="92" spans="1:11">
      <c r="A92" s="373">
        <v>162</v>
      </c>
      <c r="B92" s="373" t="s">
        <v>917</v>
      </c>
      <c r="C92" s="373">
        <v>4471230</v>
      </c>
      <c r="D92" s="373" t="s">
        <v>793</v>
      </c>
      <c r="E92" s="373" t="s">
        <v>679</v>
      </c>
      <c r="F92" s="373" t="s">
        <v>487</v>
      </c>
      <c r="G92" s="373">
        <v>1234130</v>
      </c>
      <c r="H92" s="377">
        <f t="shared" si="2"/>
        <v>104901.05</v>
      </c>
      <c r="I92" s="374">
        <f t="shared" si="3"/>
        <v>1339031.05</v>
      </c>
      <c r="J92" s="376">
        <v>31640</v>
      </c>
      <c r="K92" s="376">
        <v>21472</v>
      </c>
    </row>
    <row r="93" spans="1:11">
      <c r="A93" s="373">
        <v>287</v>
      </c>
      <c r="B93" s="373" t="s">
        <v>916</v>
      </c>
      <c r="C93" s="373">
        <v>4471400</v>
      </c>
      <c r="D93" s="373" t="s">
        <v>793</v>
      </c>
      <c r="E93" s="373" t="s">
        <v>679</v>
      </c>
      <c r="F93" s="373" t="s">
        <v>487</v>
      </c>
      <c r="G93" s="373">
        <v>1234130</v>
      </c>
      <c r="H93" s="377">
        <f t="shared" si="2"/>
        <v>104901.05</v>
      </c>
      <c r="I93" s="374">
        <f t="shared" si="3"/>
        <v>1339031.05</v>
      </c>
      <c r="J93" s="376">
        <v>32456</v>
      </c>
      <c r="K93" s="376">
        <v>22131</v>
      </c>
    </row>
    <row r="94" spans="1:11">
      <c r="A94" s="373">
        <v>285</v>
      </c>
      <c r="B94" s="373" t="s">
        <v>915</v>
      </c>
      <c r="C94" s="373">
        <v>24822320</v>
      </c>
      <c r="D94" s="373" t="s">
        <v>680</v>
      </c>
      <c r="E94" s="373" t="s">
        <v>679</v>
      </c>
      <c r="F94" s="373" t="s">
        <v>487</v>
      </c>
      <c r="G94" s="373">
        <v>1338750</v>
      </c>
      <c r="H94" s="377">
        <f t="shared" si="2"/>
        <v>113793.75000000001</v>
      </c>
      <c r="I94" s="374">
        <f t="shared" si="3"/>
        <v>1452543.75</v>
      </c>
      <c r="J94" s="376">
        <v>32916</v>
      </c>
      <c r="K94" s="376">
        <v>20770</v>
      </c>
    </row>
    <row r="95" spans="1:11">
      <c r="A95" s="373">
        <v>406</v>
      </c>
      <c r="B95" s="373" t="s">
        <v>914</v>
      </c>
      <c r="C95" s="373">
        <v>75031747</v>
      </c>
      <c r="D95" s="373" t="s">
        <v>796</v>
      </c>
      <c r="E95" s="373" t="s">
        <v>679</v>
      </c>
      <c r="F95" s="373" t="s">
        <v>487</v>
      </c>
      <c r="G95" s="373">
        <v>1107570</v>
      </c>
      <c r="H95" s="377">
        <f t="shared" si="2"/>
        <v>94143.450000000012</v>
      </c>
      <c r="I95" s="374">
        <f t="shared" si="3"/>
        <v>1201713.45</v>
      </c>
      <c r="J95" s="376">
        <v>33144</v>
      </c>
      <c r="K95" s="376">
        <v>24115</v>
      </c>
    </row>
    <row r="96" spans="1:11">
      <c r="A96" s="373">
        <v>274</v>
      </c>
      <c r="B96" s="373" t="s">
        <v>913</v>
      </c>
      <c r="C96" s="373">
        <v>4471798</v>
      </c>
      <c r="D96" s="373" t="s">
        <v>793</v>
      </c>
      <c r="E96" s="373" t="s">
        <v>679</v>
      </c>
      <c r="F96" s="373" t="s">
        <v>487</v>
      </c>
      <c r="G96" s="373">
        <v>1234130</v>
      </c>
      <c r="H96" s="377">
        <f t="shared" si="2"/>
        <v>104901.05</v>
      </c>
      <c r="I96" s="374">
        <f t="shared" si="3"/>
        <v>1339031.05</v>
      </c>
      <c r="J96" s="376">
        <v>32813</v>
      </c>
      <c r="K96" s="376">
        <v>22614</v>
      </c>
    </row>
    <row r="97" spans="1:11">
      <c r="A97" s="373">
        <v>435</v>
      </c>
      <c r="B97" s="373" t="s">
        <v>912</v>
      </c>
      <c r="C97" s="373">
        <v>75030884</v>
      </c>
      <c r="D97" s="373" t="s">
        <v>793</v>
      </c>
      <c r="E97" s="373" t="s">
        <v>679</v>
      </c>
      <c r="F97" s="373" t="s">
        <v>487</v>
      </c>
      <c r="G97" s="373">
        <v>1234130</v>
      </c>
      <c r="H97" s="377">
        <f t="shared" si="2"/>
        <v>104901.05</v>
      </c>
      <c r="I97" s="374">
        <f t="shared" si="3"/>
        <v>1339031.05</v>
      </c>
      <c r="J97" s="376">
        <v>35612</v>
      </c>
      <c r="K97" s="376">
        <v>23391</v>
      </c>
    </row>
    <row r="98" spans="1:11">
      <c r="A98" s="373">
        <v>667</v>
      </c>
      <c r="B98" s="373" t="s">
        <v>911</v>
      </c>
      <c r="C98" s="373">
        <v>75035400</v>
      </c>
      <c r="D98" s="373" t="s">
        <v>796</v>
      </c>
      <c r="E98" s="373" t="s">
        <v>679</v>
      </c>
      <c r="F98" s="373" t="s">
        <v>487</v>
      </c>
      <c r="G98" s="373">
        <v>1107570</v>
      </c>
      <c r="H98" s="377">
        <f t="shared" si="2"/>
        <v>94143.450000000012</v>
      </c>
      <c r="I98" s="374">
        <f t="shared" si="3"/>
        <v>1201713.45</v>
      </c>
      <c r="J98" s="376">
        <v>38979</v>
      </c>
      <c r="K98" s="376">
        <v>29129</v>
      </c>
    </row>
    <row r="99" spans="1:11">
      <c r="A99" s="373">
        <v>493</v>
      </c>
      <c r="B99" s="373" t="s">
        <v>910</v>
      </c>
      <c r="C99" s="373">
        <v>16114320</v>
      </c>
      <c r="D99" s="373" t="s">
        <v>796</v>
      </c>
      <c r="E99" s="373" t="s">
        <v>679</v>
      </c>
      <c r="F99" s="373" t="s">
        <v>487</v>
      </c>
      <c r="G99" s="373">
        <v>1107570</v>
      </c>
      <c r="H99" s="377">
        <f t="shared" si="2"/>
        <v>94143.450000000012</v>
      </c>
      <c r="I99" s="374">
        <f t="shared" si="3"/>
        <v>1201713.45</v>
      </c>
      <c r="J99" s="376">
        <v>37561</v>
      </c>
      <c r="K99" s="376">
        <v>29392</v>
      </c>
    </row>
    <row r="100" spans="1:11">
      <c r="A100" s="373">
        <v>967</v>
      </c>
      <c r="B100" s="373" t="s">
        <v>909</v>
      </c>
      <c r="C100" s="373">
        <v>4546643</v>
      </c>
      <c r="D100" s="373" t="s">
        <v>799</v>
      </c>
      <c r="E100" s="373" t="s">
        <v>682</v>
      </c>
      <c r="F100" s="373" t="s">
        <v>489</v>
      </c>
      <c r="G100" s="373">
        <v>1835231</v>
      </c>
      <c r="H100" s="377">
        <f t="shared" si="2"/>
        <v>155994.63500000001</v>
      </c>
      <c r="I100" s="374">
        <f t="shared" si="3"/>
        <v>1991225.635</v>
      </c>
      <c r="J100" s="376">
        <v>42080</v>
      </c>
      <c r="K100" s="376">
        <v>29692</v>
      </c>
    </row>
    <row r="101" spans="1:11">
      <c r="A101" s="373">
        <v>572</v>
      </c>
      <c r="B101" s="373" t="s">
        <v>908</v>
      </c>
      <c r="C101" s="373">
        <v>10286402</v>
      </c>
      <c r="D101" s="373" t="s">
        <v>793</v>
      </c>
      <c r="E101" s="373" t="s">
        <v>679</v>
      </c>
      <c r="F101" s="373" t="s">
        <v>489</v>
      </c>
      <c r="G101" s="373">
        <v>1234130</v>
      </c>
      <c r="H101" s="377">
        <f t="shared" si="2"/>
        <v>104901.05</v>
      </c>
      <c r="I101" s="374">
        <f t="shared" si="3"/>
        <v>1339031.05</v>
      </c>
      <c r="J101" s="376">
        <v>39182</v>
      </c>
      <c r="K101" s="376">
        <v>25566</v>
      </c>
    </row>
    <row r="102" spans="1:11">
      <c r="A102" s="373">
        <v>204</v>
      </c>
      <c r="B102" s="373" t="s">
        <v>907</v>
      </c>
      <c r="C102" s="373">
        <v>25056796</v>
      </c>
      <c r="D102" s="373" t="s">
        <v>680</v>
      </c>
      <c r="E102" s="373" t="s">
        <v>679</v>
      </c>
      <c r="F102" s="373" t="s">
        <v>489</v>
      </c>
      <c r="G102" s="373">
        <v>1338750</v>
      </c>
      <c r="H102" s="377">
        <f t="shared" si="2"/>
        <v>113793.75000000001</v>
      </c>
      <c r="I102" s="374">
        <f t="shared" si="3"/>
        <v>1452543.75</v>
      </c>
      <c r="J102" s="376">
        <v>29862</v>
      </c>
      <c r="K102" s="376">
        <v>21135</v>
      </c>
    </row>
    <row r="103" spans="1:11">
      <c r="A103" s="373">
        <v>937</v>
      </c>
      <c r="B103" s="373" t="s">
        <v>906</v>
      </c>
      <c r="C103" s="373">
        <v>15534147</v>
      </c>
      <c r="D103" s="373" t="s">
        <v>796</v>
      </c>
      <c r="E103" s="373" t="s">
        <v>679</v>
      </c>
      <c r="F103" s="373" t="s">
        <v>489</v>
      </c>
      <c r="G103" s="373">
        <v>1107570</v>
      </c>
      <c r="H103" s="377">
        <f t="shared" si="2"/>
        <v>94143.450000000012</v>
      </c>
      <c r="I103" s="374">
        <f t="shared" si="3"/>
        <v>1201713.45</v>
      </c>
      <c r="J103" s="376">
        <v>41806</v>
      </c>
      <c r="K103" s="376">
        <v>27906</v>
      </c>
    </row>
    <row r="104" spans="1:11">
      <c r="A104" s="373">
        <v>405</v>
      </c>
      <c r="B104" s="373" t="s">
        <v>905</v>
      </c>
      <c r="C104" s="373">
        <v>15913259</v>
      </c>
      <c r="D104" s="373" t="s">
        <v>796</v>
      </c>
      <c r="E104" s="373" t="s">
        <v>679</v>
      </c>
      <c r="F104" s="373" t="s">
        <v>489</v>
      </c>
      <c r="G104" s="373">
        <v>1107570</v>
      </c>
      <c r="H104" s="377">
        <f t="shared" si="2"/>
        <v>94143.450000000012</v>
      </c>
      <c r="I104" s="374">
        <f t="shared" si="3"/>
        <v>1201713.45</v>
      </c>
      <c r="J104" s="376">
        <v>33710</v>
      </c>
      <c r="K104" s="376">
        <v>21618</v>
      </c>
    </row>
    <row r="105" spans="1:11">
      <c r="A105" s="373">
        <v>925</v>
      </c>
      <c r="B105" s="373" t="s">
        <v>904</v>
      </c>
      <c r="C105" s="373">
        <v>9993358</v>
      </c>
      <c r="D105" s="373" t="s">
        <v>793</v>
      </c>
      <c r="E105" s="373" t="s">
        <v>679</v>
      </c>
      <c r="F105" s="373" t="s">
        <v>489</v>
      </c>
      <c r="G105" s="373">
        <v>1234130</v>
      </c>
      <c r="H105" s="377">
        <f t="shared" si="2"/>
        <v>104901.05</v>
      </c>
      <c r="I105" s="374">
        <f t="shared" si="3"/>
        <v>1339031.05</v>
      </c>
      <c r="J105" s="376">
        <v>41652</v>
      </c>
      <c r="K105" s="376">
        <v>41906</v>
      </c>
    </row>
    <row r="106" spans="1:11">
      <c r="A106" s="373">
        <v>1029</v>
      </c>
      <c r="B106" s="373" t="s">
        <v>903</v>
      </c>
      <c r="C106" s="373">
        <v>15918629</v>
      </c>
      <c r="D106" s="373" t="s">
        <v>796</v>
      </c>
      <c r="E106" s="373" t="s">
        <v>679</v>
      </c>
      <c r="F106" s="373" t="s">
        <v>489</v>
      </c>
      <c r="G106" s="373">
        <v>1107570</v>
      </c>
      <c r="H106" s="377">
        <f t="shared" si="2"/>
        <v>94143.450000000012</v>
      </c>
      <c r="I106" s="374">
        <f t="shared" si="3"/>
        <v>1201713.45</v>
      </c>
      <c r="J106" s="376">
        <v>42559</v>
      </c>
      <c r="K106" s="376">
        <v>25493</v>
      </c>
    </row>
    <row r="107" spans="1:11">
      <c r="A107" s="373">
        <v>249</v>
      </c>
      <c r="B107" s="373" t="s">
        <v>902</v>
      </c>
      <c r="C107" s="373">
        <v>15925998</v>
      </c>
      <c r="D107" s="373" t="s">
        <v>793</v>
      </c>
      <c r="E107" s="373" t="s">
        <v>679</v>
      </c>
      <c r="F107" s="373" t="s">
        <v>489</v>
      </c>
      <c r="G107" s="373">
        <v>1234130</v>
      </c>
      <c r="H107" s="377">
        <f t="shared" si="2"/>
        <v>104901.05</v>
      </c>
      <c r="I107" s="374">
        <f t="shared" si="3"/>
        <v>1339031.05</v>
      </c>
      <c r="J107" s="376">
        <v>31803</v>
      </c>
      <c r="K107" s="376">
        <v>21989</v>
      </c>
    </row>
    <row r="108" spans="1:11">
      <c r="A108" s="373">
        <v>1005</v>
      </c>
      <c r="B108" s="373" t="s">
        <v>901</v>
      </c>
      <c r="C108" s="373">
        <v>1059810688</v>
      </c>
      <c r="D108" s="373" t="s">
        <v>821</v>
      </c>
      <c r="E108" s="373" t="s">
        <v>682</v>
      </c>
      <c r="F108" s="373" t="s">
        <v>491</v>
      </c>
      <c r="G108" s="373">
        <v>1835231</v>
      </c>
      <c r="H108" s="377">
        <f t="shared" si="2"/>
        <v>155994.63500000001</v>
      </c>
      <c r="I108" s="374">
        <f t="shared" si="3"/>
        <v>1991225.635</v>
      </c>
      <c r="J108" s="376">
        <v>42396</v>
      </c>
      <c r="K108" s="376">
        <v>31779</v>
      </c>
    </row>
    <row r="109" spans="1:11">
      <c r="A109" s="373">
        <v>320</v>
      </c>
      <c r="B109" s="373" t="s">
        <v>900</v>
      </c>
      <c r="C109" s="373">
        <v>15956419</v>
      </c>
      <c r="D109" s="373" t="s">
        <v>793</v>
      </c>
      <c r="E109" s="373" t="s">
        <v>679</v>
      </c>
      <c r="F109" s="373" t="s">
        <v>491</v>
      </c>
      <c r="G109" s="373">
        <v>1234130</v>
      </c>
      <c r="H109" s="377">
        <f t="shared" si="2"/>
        <v>104901.05</v>
      </c>
      <c r="I109" s="374">
        <f t="shared" si="3"/>
        <v>1339031.05</v>
      </c>
      <c r="J109" s="376">
        <v>32889</v>
      </c>
      <c r="K109" s="376">
        <v>22213</v>
      </c>
    </row>
    <row r="110" spans="1:11">
      <c r="A110" s="373">
        <v>226</v>
      </c>
      <c r="B110" s="373" t="s">
        <v>899</v>
      </c>
      <c r="C110" s="373">
        <v>25097160</v>
      </c>
      <c r="D110" s="373" t="s">
        <v>680</v>
      </c>
      <c r="E110" s="373" t="s">
        <v>679</v>
      </c>
      <c r="F110" s="373" t="s">
        <v>491</v>
      </c>
      <c r="G110" s="373">
        <v>1338750</v>
      </c>
      <c r="H110" s="377">
        <f t="shared" si="2"/>
        <v>113793.75000000001</v>
      </c>
      <c r="I110" s="374">
        <f t="shared" si="3"/>
        <v>1452543.75</v>
      </c>
      <c r="J110" s="376">
        <v>29998</v>
      </c>
      <c r="K110" s="376">
        <v>22129</v>
      </c>
    </row>
    <row r="111" spans="1:11">
      <c r="A111" s="373">
        <v>363</v>
      </c>
      <c r="B111" s="373" t="s">
        <v>898</v>
      </c>
      <c r="C111" s="373">
        <v>15960558</v>
      </c>
      <c r="D111" s="373" t="s">
        <v>793</v>
      </c>
      <c r="E111" s="373" t="s">
        <v>679</v>
      </c>
      <c r="F111" s="373" t="s">
        <v>491</v>
      </c>
      <c r="G111" s="373">
        <v>1234130</v>
      </c>
      <c r="H111" s="377">
        <f t="shared" si="2"/>
        <v>104901.05</v>
      </c>
      <c r="I111" s="374">
        <f t="shared" si="3"/>
        <v>1339031.05</v>
      </c>
      <c r="J111" s="376">
        <v>34061</v>
      </c>
      <c r="K111" s="376">
        <v>27086</v>
      </c>
    </row>
    <row r="112" spans="1:11">
      <c r="A112" s="373">
        <v>353</v>
      </c>
      <c r="B112" s="373" t="s">
        <v>897</v>
      </c>
      <c r="C112" s="373">
        <v>15957016</v>
      </c>
      <c r="D112" s="373" t="s">
        <v>796</v>
      </c>
      <c r="E112" s="373" t="s">
        <v>679</v>
      </c>
      <c r="F112" s="373" t="s">
        <v>491</v>
      </c>
      <c r="G112" s="373">
        <v>1107570</v>
      </c>
      <c r="H112" s="377">
        <f t="shared" si="2"/>
        <v>94143.450000000012</v>
      </c>
      <c r="I112" s="374">
        <f t="shared" si="3"/>
        <v>1201713.45</v>
      </c>
      <c r="J112" s="376">
        <v>33911</v>
      </c>
      <c r="K112" s="376">
        <v>22919</v>
      </c>
    </row>
    <row r="113" spans="1:11">
      <c r="A113" s="373">
        <v>482</v>
      </c>
      <c r="B113" s="373" t="s">
        <v>896</v>
      </c>
      <c r="C113" s="373">
        <v>15956926</v>
      </c>
      <c r="D113" s="373" t="s">
        <v>796</v>
      </c>
      <c r="E113" s="373" t="s">
        <v>679</v>
      </c>
      <c r="F113" s="373" t="s">
        <v>491</v>
      </c>
      <c r="G113" s="373">
        <v>1107570</v>
      </c>
      <c r="H113" s="377">
        <f t="shared" si="2"/>
        <v>94143.450000000012</v>
      </c>
      <c r="I113" s="374">
        <f t="shared" si="3"/>
        <v>1201713.45</v>
      </c>
      <c r="J113" s="376">
        <v>37545</v>
      </c>
      <c r="K113" s="376">
        <v>25732</v>
      </c>
    </row>
    <row r="114" spans="1:11">
      <c r="A114" s="373">
        <v>385</v>
      </c>
      <c r="B114" s="373" t="s">
        <v>895</v>
      </c>
      <c r="C114" s="373">
        <v>15958701</v>
      </c>
      <c r="D114" s="373" t="s">
        <v>793</v>
      </c>
      <c r="E114" s="373" t="s">
        <v>679</v>
      </c>
      <c r="F114" s="373" t="s">
        <v>491</v>
      </c>
      <c r="G114" s="373">
        <v>1234130</v>
      </c>
      <c r="H114" s="377">
        <f t="shared" si="2"/>
        <v>104901.05</v>
      </c>
      <c r="I114" s="374">
        <f t="shared" si="3"/>
        <v>1339031.05</v>
      </c>
      <c r="J114" s="376">
        <v>34501</v>
      </c>
      <c r="K114" s="376">
        <v>24896</v>
      </c>
    </row>
    <row r="115" spans="1:11">
      <c r="A115" s="373">
        <v>612</v>
      </c>
      <c r="B115" s="373" t="s">
        <v>894</v>
      </c>
      <c r="C115" s="373">
        <v>15958541</v>
      </c>
      <c r="D115" s="373" t="s">
        <v>793</v>
      </c>
      <c r="E115" s="373" t="s">
        <v>679</v>
      </c>
      <c r="F115" s="373" t="s">
        <v>491</v>
      </c>
      <c r="G115" s="373">
        <v>1234130</v>
      </c>
      <c r="H115" s="377">
        <f t="shared" si="2"/>
        <v>104901.05</v>
      </c>
      <c r="I115" s="374">
        <f t="shared" si="3"/>
        <v>1339031.05</v>
      </c>
      <c r="J115" s="376">
        <v>38968</v>
      </c>
      <c r="K115" s="376">
        <v>24449</v>
      </c>
    </row>
    <row r="116" spans="1:11">
      <c r="A116" s="373">
        <v>792</v>
      </c>
      <c r="B116" s="373" t="s">
        <v>893</v>
      </c>
      <c r="C116" s="373">
        <v>15959342</v>
      </c>
      <c r="D116" s="373" t="s">
        <v>796</v>
      </c>
      <c r="E116" s="373" t="s">
        <v>679</v>
      </c>
      <c r="F116" s="373" t="s">
        <v>491</v>
      </c>
      <c r="G116" s="373">
        <v>1107570</v>
      </c>
      <c r="H116" s="377">
        <f t="shared" si="2"/>
        <v>94143.450000000012</v>
      </c>
      <c r="I116" s="374">
        <f t="shared" si="3"/>
        <v>1201713.45</v>
      </c>
      <c r="J116" s="376">
        <v>40182</v>
      </c>
      <c r="K116" s="376">
        <v>25555</v>
      </c>
    </row>
    <row r="117" spans="1:11">
      <c r="A117" s="373">
        <v>988</v>
      </c>
      <c r="B117" s="373" t="s">
        <v>892</v>
      </c>
      <c r="C117" s="373">
        <v>24315607</v>
      </c>
      <c r="D117" s="373" t="s">
        <v>866</v>
      </c>
      <c r="E117" s="373" t="s">
        <v>682</v>
      </c>
      <c r="F117" s="373" t="s">
        <v>883</v>
      </c>
      <c r="G117" s="373">
        <v>1835231</v>
      </c>
      <c r="H117" s="377">
        <f t="shared" si="2"/>
        <v>155994.63500000001</v>
      </c>
      <c r="I117" s="374">
        <f t="shared" si="3"/>
        <v>1991225.635</v>
      </c>
      <c r="J117" s="376">
        <v>42254</v>
      </c>
      <c r="K117" s="376">
        <v>19437</v>
      </c>
    </row>
    <row r="118" spans="1:11">
      <c r="A118" s="373">
        <v>247</v>
      </c>
      <c r="B118" s="373" t="s">
        <v>891</v>
      </c>
      <c r="C118" s="373">
        <v>15925453</v>
      </c>
      <c r="D118" s="373" t="s">
        <v>793</v>
      </c>
      <c r="E118" s="373" t="s">
        <v>679</v>
      </c>
      <c r="F118" s="373" t="s">
        <v>883</v>
      </c>
      <c r="G118" s="373">
        <v>1234130</v>
      </c>
      <c r="H118" s="377">
        <f t="shared" si="2"/>
        <v>104901.05</v>
      </c>
      <c r="I118" s="374">
        <f t="shared" si="3"/>
        <v>1339031.05</v>
      </c>
      <c r="J118" s="376">
        <v>32660</v>
      </c>
      <c r="K118" s="376">
        <v>19438</v>
      </c>
    </row>
    <row r="119" spans="1:11">
      <c r="A119" s="373">
        <v>246</v>
      </c>
      <c r="B119" s="373" t="s">
        <v>890</v>
      </c>
      <c r="C119" s="373">
        <v>15925718</v>
      </c>
      <c r="D119" s="373" t="s">
        <v>793</v>
      </c>
      <c r="E119" s="373" t="s">
        <v>679</v>
      </c>
      <c r="F119" s="373" t="s">
        <v>883</v>
      </c>
      <c r="G119" s="373">
        <v>1234130</v>
      </c>
      <c r="H119" s="377">
        <f t="shared" si="2"/>
        <v>104901.05</v>
      </c>
      <c r="I119" s="374">
        <f t="shared" si="3"/>
        <v>1339031.05</v>
      </c>
      <c r="J119" s="376">
        <v>29717</v>
      </c>
      <c r="K119" s="376">
        <v>21207</v>
      </c>
    </row>
    <row r="120" spans="1:11">
      <c r="A120" s="373">
        <v>856</v>
      </c>
      <c r="B120" s="373" t="s">
        <v>889</v>
      </c>
      <c r="C120" s="373">
        <v>1060589239</v>
      </c>
      <c r="D120" s="373" t="s">
        <v>796</v>
      </c>
      <c r="E120" s="373" t="s">
        <v>679</v>
      </c>
      <c r="F120" s="373" t="s">
        <v>883</v>
      </c>
      <c r="G120" s="373">
        <v>1107570</v>
      </c>
      <c r="H120" s="377">
        <f t="shared" si="2"/>
        <v>94143.450000000012</v>
      </c>
      <c r="I120" s="374">
        <f t="shared" si="3"/>
        <v>1201713.45</v>
      </c>
      <c r="J120" s="376">
        <v>40799</v>
      </c>
      <c r="K120" s="376">
        <v>32558</v>
      </c>
    </row>
    <row r="121" spans="1:11">
      <c r="A121" s="373">
        <v>259</v>
      </c>
      <c r="B121" s="373" t="s">
        <v>888</v>
      </c>
      <c r="C121" s="373">
        <v>15925889</v>
      </c>
      <c r="D121" s="373" t="s">
        <v>793</v>
      </c>
      <c r="E121" s="373" t="s">
        <v>679</v>
      </c>
      <c r="F121" s="373" t="s">
        <v>883</v>
      </c>
      <c r="G121" s="373">
        <v>1234130</v>
      </c>
      <c r="H121" s="377">
        <f t="shared" si="2"/>
        <v>104901.05</v>
      </c>
      <c r="I121" s="374">
        <f t="shared" si="3"/>
        <v>1339031.05</v>
      </c>
      <c r="J121" s="376">
        <v>30392</v>
      </c>
      <c r="K121" s="376">
        <v>21973</v>
      </c>
    </row>
    <row r="122" spans="1:11">
      <c r="A122" s="373">
        <v>938</v>
      </c>
      <c r="B122" s="373" t="s">
        <v>887</v>
      </c>
      <c r="C122" s="373">
        <v>15932996</v>
      </c>
      <c r="D122" s="373" t="s">
        <v>796</v>
      </c>
      <c r="E122" s="373" t="s">
        <v>679</v>
      </c>
      <c r="F122" s="373" t="s">
        <v>883</v>
      </c>
      <c r="G122" s="373">
        <v>1107570</v>
      </c>
      <c r="H122" s="377">
        <f t="shared" si="2"/>
        <v>94143.450000000012</v>
      </c>
      <c r="I122" s="374">
        <f t="shared" si="3"/>
        <v>1201713.45</v>
      </c>
      <c r="J122" s="376">
        <v>41827</v>
      </c>
      <c r="K122" s="376">
        <v>31068</v>
      </c>
    </row>
    <row r="123" spans="1:11">
      <c r="A123" s="373">
        <v>318</v>
      </c>
      <c r="B123" s="373" t="s">
        <v>886</v>
      </c>
      <c r="C123" s="373">
        <v>15926526</v>
      </c>
      <c r="D123" s="373" t="s">
        <v>796</v>
      </c>
      <c r="E123" s="373" t="s">
        <v>679</v>
      </c>
      <c r="F123" s="373" t="s">
        <v>883</v>
      </c>
      <c r="G123" s="373">
        <v>1107570</v>
      </c>
      <c r="H123" s="377">
        <f t="shared" si="2"/>
        <v>94143.450000000012</v>
      </c>
      <c r="I123" s="374">
        <f t="shared" si="3"/>
        <v>1201713.45</v>
      </c>
      <c r="J123" s="376">
        <v>33401</v>
      </c>
      <c r="K123" s="376">
        <v>22983</v>
      </c>
    </row>
    <row r="124" spans="1:11">
      <c r="A124" s="373">
        <v>532</v>
      </c>
      <c r="B124" s="373" t="s">
        <v>885</v>
      </c>
      <c r="C124" s="373">
        <v>15931492</v>
      </c>
      <c r="D124" s="373" t="s">
        <v>680</v>
      </c>
      <c r="E124" s="373" t="s">
        <v>679</v>
      </c>
      <c r="F124" s="373" t="s">
        <v>883</v>
      </c>
      <c r="G124" s="373">
        <v>1338750</v>
      </c>
      <c r="H124" s="377">
        <f t="shared" si="2"/>
        <v>113793.75000000001</v>
      </c>
      <c r="I124" s="374">
        <f t="shared" si="3"/>
        <v>1452543.75</v>
      </c>
      <c r="J124" s="376">
        <v>38069</v>
      </c>
      <c r="K124" s="376">
        <v>29168</v>
      </c>
    </row>
    <row r="125" spans="1:11">
      <c r="A125" s="373">
        <v>245</v>
      </c>
      <c r="B125" s="373" t="s">
        <v>884</v>
      </c>
      <c r="C125" s="373">
        <v>15925543</v>
      </c>
      <c r="D125" s="373" t="s">
        <v>793</v>
      </c>
      <c r="E125" s="373" t="s">
        <v>679</v>
      </c>
      <c r="F125" s="373" t="s">
        <v>883</v>
      </c>
      <c r="G125" s="373">
        <v>1234130</v>
      </c>
      <c r="H125" s="377">
        <f t="shared" si="2"/>
        <v>104901.05</v>
      </c>
      <c r="I125" s="374">
        <f t="shared" si="3"/>
        <v>1339031.05</v>
      </c>
      <c r="J125" s="376">
        <v>30392</v>
      </c>
      <c r="K125" s="376">
        <v>21103</v>
      </c>
    </row>
    <row r="126" spans="1:11">
      <c r="A126" s="373">
        <v>968</v>
      </c>
      <c r="B126" s="373" t="s">
        <v>882</v>
      </c>
      <c r="C126" s="373">
        <v>1061368977</v>
      </c>
      <c r="D126" s="373" t="s">
        <v>799</v>
      </c>
      <c r="E126" s="373" t="s">
        <v>682</v>
      </c>
      <c r="F126" s="373" t="s">
        <v>494</v>
      </c>
      <c r="G126" s="373">
        <v>1835231</v>
      </c>
      <c r="H126" s="377">
        <f t="shared" si="2"/>
        <v>155994.63500000001</v>
      </c>
      <c r="I126" s="374">
        <f t="shared" si="3"/>
        <v>1991225.635</v>
      </c>
      <c r="J126" s="376">
        <v>42080</v>
      </c>
      <c r="K126" s="376">
        <v>32137</v>
      </c>
    </row>
    <row r="127" spans="1:11">
      <c r="A127" s="373">
        <v>840</v>
      </c>
      <c r="B127" s="373" t="s">
        <v>881</v>
      </c>
      <c r="C127" s="373">
        <v>75036697</v>
      </c>
      <c r="D127" s="373" t="s">
        <v>793</v>
      </c>
      <c r="E127" s="373" t="s">
        <v>679</v>
      </c>
      <c r="F127" s="373" t="s">
        <v>494</v>
      </c>
      <c r="G127" s="373">
        <v>1234130</v>
      </c>
      <c r="H127" s="377">
        <f t="shared" si="2"/>
        <v>104901.05</v>
      </c>
      <c r="I127" s="374">
        <f t="shared" si="3"/>
        <v>1339031.05</v>
      </c>
      <c r="J127" s="376">
        <v>40606</v>
      </c>
      <c r="K127" s="376">
        <v>23929</v>
      </c>
    </row>
    <row r="128" spans="1:11">
      <c r="A128" s="373">
        <v>957</v>
      </c>
      <c r="B128" s="373" t="s">
        <v>880</v>
      </c>
      <c r="C128" s="373">
        <v>1061371464</v>
      </c>
      <c r="D128" s="373" t="s">
        <v>796</v>
      </c>
      <c r="E128" s="373" t="s">
        <v>679</v>
      </c>
      <c r="F128" s="373" t="s">
        <v>494</v>
      </c>
      <c r="G128" s="373">
        <v>1107570</v>
      </c>
      <c r="H128" s="377">
        <f t="shared" si="2"/>
        <v>94143.450000000012</v>
      </c>
      <c r="I128" s="374">
        <f t="shared" si="3"/>
        <v>1201713.45</v>
      </c>
      <c r="J128" s="376">
        <v>42045</v>
      </c>
      <c r="K128" s="376">
        <v>34298</v>
      </c>
    </row>
    <row r="129" spans="1:11">
      <c r="A129" s="373">
        <v>257</v>
      </c>
      <c r="B129" s="373" t="s">
        <v>879</v>
      </c>
      <c r="C129" s="373">
        <v>4578921</v>
      </c>
      <c r="D129" s="373" t="s">
        <v>796</v>
      </c>
      <c r="E129" s="373" t="s">
        <v>679</v>
      </c>
      <c r="F129" s="373" t="s">
        <v>494</v>
      </c>
      <c r="G129" s="373">
        <v>1107570</v>
      </c>
      <c r="H129" s="377">
        <f t="shared" si="2"/>
        <v>94143.450000000012</v>
      </c>
      <c r="I129" s="374">
        <f t="shared" si="3"/>
        <v>1201713.45</v>
      </c>
      <c r="J129" s="376">
        <v>29759</v>
      </c>
      <c r="K129" s="376">
        <v>20093</v>
      </c>
    </row>
    <row r="130" spans="1:11">
      <c r="A130" s="373">
        <v>627</v>
      </c>
      <c r="B130" s="373" t="s">
        <v>878</v>
      </c>
      <c r="C130" s="373">
        <v>9697419</v>
      </c>
      <c r="D130" s="373" t="s">
        <v>793</v>
      </c>
      <c r="E130" s="373" t="s">
        <v>679</v>
      </c>
      <c r="F130" s="373" t="s">
        <v>494</v>
      </c>
      <c r="G130" s="373">
        <v>1234130</v>
      </c>
      <c r="H130" s="377">
        <f t="shared" si="2"/>
        <v>104901.05</v>
      </c>
      <c r="I130" s="374">
        <f t="shared" si="3"/>
        <v>1339031.05</v>
      </c>
      <c r="J130" s="376">
        <v>39574</v>
      </c>
      <c r="K130" s="376">
        <v>30167</v>
      </c>
    </row>
    <row r="131" spans="1:11">
      <c r="A131" s="373">
        <v>553</v>
      </c>
      <c r="B131" s="373" t="s">
        <v>877</v>
      </c>
      <c r="C131" s="373">
        <v>9990544</v>
      </c>
      <c r="D131" s="373" t="s">
        <v>796</v>
      </c>
      <c r="E131" s="373" t="s">
        <v>679</v>
      </c>
      <c r="F131" s="373" t="s">
        <v>494</v>
      </c>
      <c r="G131" s="373">
        <v>1107570</v>
      </c>
      <c r="H131" s="377">
        <f t="shared" si="2"/>
        <v>94143.450000000012</v>
      </c>
      <c r="I131" s="374">
        <f t="shared" si="3"/>
        <v>1201713.45</v>
      </c>
      <c r="J131" s="376">
        <v>39471</v>
      </c>
      <c r="K131" s="376">
        <v>21908</v>
      </c>
    </row>
    <row r="132" spans="1:11">
      <c r="A132" s="373">
        <v>515</v>
      </c>
      <c r="B132" s="373" t="s">
        <v>876</v>
      </c>
      <c r="C132" s="373">
        <v>18435650</v>
      </c>
      <c r="D132" s="373" t="s">
        <v>680</v>
      </c>
      <c r="E132" s="373" t="s">
        <v>679</v>
      </c>
      <c r="F132" s="373" t="s">
        <v>494</v>
      </c>
      <c r="G132" s="373">
        <v>1338750</v>
      </c>
      <c r="H132" s="377">
        <f t="shared" si="2"/>
        <v>113793.75000000001</v>
      </c>
      <c r="I132" s="374">
        <f t="shared" si="3"/>
        <v>1452543.75</v>
      </c>
      <c r="J132" s="376">
        <v>37867</v>
      </c>
      <c r="K132" s="376">
        <v>28930</v>
      </c>
    </row>
    <row r="133" spans="1:11">
      <c r="A133" s="373">
        <v>277</v>
      </c>
      <c r="B133" s="373" t="s">
        <v>875</v>
      </c>
      <c r="C133" s="373">
        <v>75038218</v>
      </c>
      <c r="D133" s="373" t="s">
        <v>793</v>
      </c>
      <c r="E133" s="373" t="s">
        <v>679</v>
      </c>
      <c r="F133" s="373" t="s">
        <v>494</v>
      </c>
      <c r="G133" s="373">
        <v>1234130</v>
      </c>
      <c r="H133" s="377">
        <f t="shared" si="2"/>
        <v>104901.05</v>
      </c>
      <c r="I133" s="374">
        <f t="shared" si="3"/>
        <v>1339031.05</v>
      </c>
      <c r="J133" s="376">
        <v>32813</v>
      </c>
      <c r="K133" s="376">
        <v>25222</v>
      </c>
    </row>
    <row r="134" spans="1:11">
      <c r="A134" s="373">
        <v>897</v>
      </c>
      <c r="B134" s="373" t="s">
        <v>874</v>
      </c>
      <c r="C134" s="373">
        <v>9696233</v>
      </c>
      <c r="D134" s="373" t="s">
        <v>793</v>
      </c>
      <c r="E134" s="373" t="s">
        <v>679</v>
      </c>
      <c r="F134" s="373" t="s">
        <v>494</v>
      </c>
      <c r="G134" s="373">
        <v>1234130</v>
      </c>
      <c r="H134" s="377">
        <f t="shared" si="2"/>
        <v>104901.05</v>
      </c>
      <c r="I134" s="374">
        <f t="shared" si="3"/>
        <v>1339031.05</v>
      </c>
      <c r="J134" s="376">
        <v>41246</v>
      </c>
      <c r="K134" s="376">
        <v>28982</v>
      </c>
    </row>
    <row r="135" spans="1:11">
      <c r="A135" s="373">
        <v>466</v>
      </c>
      <c r="B135" s="373" t="s">
        <v>873</v>
      </c>
      <c r="C135" s="373">
        <v>75066243</v>
      </c>
      <c r="D135" s="373" t="s">
        <v>799</v>
      </c>
      <c r="E135" s="373" t="s">
        <v>682</v>
      </c>
      <c r="F135" s="373" t="s">
        <v>478</v>
      </c>
      <c r="G135" s="373">
        <v>1721542</v>
      </c>
      <c r="H135" s="377">
        <f t="shared" ref="H135:H198" si="4">+G135*0.085</f>
        <v>146331.07</v>
      </c>
      <c r="I135" s="374">
        <f t="shared" ref="I135:I198" si="5">+G135+H135</f>
        <v>1867873.07</v>
      </c>
      <c r="J135" s="376">
        <v>37196</v>
      </c>
      <c r="K135" s="376">
        <v>26081</v>
      </c>
    </row>
    <row r="136" spans="1:11">
      <c r="A136" s="373">
        <v>326</v>
      </c>
      <c r="B136" s="373" t="s">
        <v>872</v>
      </c>
      <c r="C136" s="373">
        <v>16279221</v>
      </c>
      <c r="D136" s="373" t="s">
        <v>793</v>
      </c>
      <c r="E136" s="373" t="s">
        <v>679</v>
      </c>
      <c r="F136" s="373" t="s">
        <v>478</v>
      </c>
      <c r="G136" s="373">
        <v>1163400</v>
      </c>
      <c r="H136" s="377">
        <f t="shared" si="4"/>
        <v>98889</v>
      </c>
      <c r="I136" s="374">
        <f t="shared" si="5"/>
        <v>1262289</v>
      </c>
      <c r="J136" s="376">
        <v>33349</v>
      </c>
      <c r="K136" s="376">
        <v>24541</v>
      </c>
    </row>
    <row r="137" spans="1:11">
      <c r="A137" s="373">
        <v>736</v>
      </c>
      <c r="B137" s="373" t="s">
        <v>871</v>
      </c>
      <c r="C137" s="373">
        <v>10201523</v>
      </c>
      <c r="D137" s="373" t="s">
        <v>796</v>
      </c>
      <c r="E137" s="373" t="s">
        <v>679</v>
      </c>
      <c r="F137" s="373" t="s">
        <v>478</v>
      </c>
      <c r="G137" s="373">
        <v>1107570</v>
      </c>
      <c r="H137" s="377">
        <f t="shared" si="4"/>
        <v>94143.450000000012</v>
      </c>
      <c r="I137" s="374">
        <f t="shared" si="5"/>
        <v>1201713.45</v>
      </c>
      <c r="J137" s="376">
        <v>39505</v>
      </c>
      <c r="K137" s="376">
        <v>1</v>
      </c>
    </row>
    <row r="138" spans="1:11">
      <c r="A138" s="373">
        <v>87</v>
      </c>
      <c r="B138" s="373" t="s">
        <v>870</v>
      </c>
      <c r="C138" s="373">
        <v>4479016</v>
      </c>
      <c r="D138" s="373" t="s">
        <v>793</v>
      </c>
      <c r="E138" s="373" t="s">
        <v>679</v>
      </c>
      <c r="F138" s="373" t="s">
        <v>478</v>
      </c>
      <c r="G138" s="373">
        <v>1163400</v>
      </c>
      <c r="H138" s="377">
        <f t="shared" si="4"/>
        <v>98889</v>
      </c>
      <c r="I138" s="374">
        <f t="shared" si="5"/>
        <v>1262289</v>
      </c>
      <c r="J138" s="376">
        <v>32239</v>
      </c>
      <c r="K138" s="376">
        <v>22202</v>
      </c>
    </row>
    <row r="139" spans="1:11">
      <c r="A139" s="373">
        <v>402</v>
      </c>
      <c r="B139" s="373" t="s">
        <v>869</v>
      </c>
      <c r="C139" s="373">
        <v>9845208</v>
      </c>
      <c r="D139" s="373" t="s">
        <v>793</v>
      </c>
      <c r="E139" s="373" t="s">
        <v>679</v>
      </c>
      <c r="F139" s="373" t="s">
        <v>478</v>
      </c>
      <c r="G139" s="373">
        <v>1163400</v>
      </c>
      <c r="H139" s="377">
        <f t="shared" si="4"/>
        <v>98889</v>
      </c>
      <c r="I139" s="374">
        <f t="shared" si="5"/>
        <v>1262289</v>
      </c>
      <c r="J139" s="376">
        <v>34774</v>
      </c>
      <c r="K139" s="376">
        <v>25061</v>
      </c>
    </row>
    <row r="140" spans="1:11">
      <c r="A140" s="373">
        <v>290</v>
      </c>
      <c r="B140" s="373" t="s">
        <v>868</v>
      </c>
      <c r="C140" s="373">
        <v>16050796</v>
      </c>
      <c r="D140" s="373" t="s">
        <v>796</v>
      </c>
      <c r="E140" s="373" t="s">
        <v>679</v>
      </c>
      <c r="F140" s="373" t="s">
        <v>478</v>
      </c>
      <c r="G140" s="373">
        <v>1107570</v>
      </c>
      <c r="H140" s="377">
        <f t="shared" si="4"/>
        <v>94143.450000000012</v>
      </c>
      <c r="I140" s="374">
        <f t="shared" si="5"/>
        <v>1201713.45</v>
      </c>
      <c r="J140" s="376">
        <v>33274</v>
      </c>
      <c r="K140" s="376">
        <v>21200</v>
      </c>
    </row>
    <row r="141" spans="1:11">
      <c r="A141" s="373">
        <v>372</v>
      </c>
      <c r="B141" s="373" t="s">
        <v>867</v>
      </c>
      <c r="C141" s="373">
        <v>75049250</v>
      </c>
      <c r="D141" s="373" t="s">
        <v>866</v>
      </c>
      <c r="E141" s="373" t="s">
        <v>682</v>
      </c>
      <c r="F141" s="373" t="s">
        <v>476</v>
      </c>
      <c r="G141" s="373">
        <v>1721542</v>
      </c>
      <c r="H141" s="377">
        <f t="shared" si="4"/>
        <v>146331.07</v>
      </c>
      <c r="I141" s="374">
        <f t="shared" si="5"/>
        <v>1867873.07</v>
      </c>
      <c r="J141" s="376">
        <v>34256</v>
      </c>
      <c r="K141" s="376">
        <v>27329</v>
      </c>
    </row>
    <row r="142" spans="1:11">
      <c r="A142" s="373">
        <v>700</v>
      </c>
      <c r="B142" s="373" t="s">
        <v>865</v>
      </c>
      <c r="C142" s="373">
        <v>75051547</v>
      </c>
      <c r="D142" s="373" t="s">
        <v>796</v>
      </c>
      <c r="E142" s="373" t="s">
        <v>679</v>
      </c>
      <c r="F142" s="373" t="s">
        <v>476</v>
      </c>
      <c r="G142" s="373">
        <v>1107570</v>
      </c>
      <c r="H142" s="377">
        <f t="shared" si="4"/>
        <v>94143.450000000012</v>
      </c>
      <c r="I142" s="374">
        <f t="shared" si="5"/>
        <v>1201713.45</v>
      </c>
      <c r="J142" s="376">
        <v>39142</v>
      </c>
      <c r="K142" s="376">
        <v>30335</v>
      </c>
    </row>
    <row r="143" spans="1:11">
      <c r="A143" s="373">
        <v>91</v>
      </c>
      <c r="B143" s="373" t="s">
        <v>864</v>
      </c>
      <c r="C143" s="373">
        <v>4385226</v>
      </c>
      <c r="D143" s="373" t="s">
        <v>799</v>
      </c>
      <c r="E143" s="373" t="s">
        <v>682</v>
      </c>
      <c r="F143" s="373" t="s">
        <v>1</v>
      </c>
      <c r="G143" s="373">
        <v>1721542</v>
      </c>
      <c r="H143" s="377">
        <f t="shared" si="4"/>
        <v>146331.07</v>
      </c>
      <c r="I143" s="374">
        <f t="shared" si="5"/>
        <v>1867873.07</v>
      </c>
      <c r="J143" s="376">
        <v>33106</v>
      </c>
      <c r="K143" s="376">
        <v>24410</v>
      </c>
    </row>
    <row r="144" spans="1:11">
      <c r="A144" s="373">
        <v>340</v>
      </c>
      <c r="B144" s="373" t="s">
        <v>863</v>
      </c>
      <c r="C144" s="373">
        <v>4385483</v>
      </c>
      <c r="D144" s="373" t="s">
        <v>830</v>
      </c>
      <c r="E144" s="373" t="s">
        <v>679</v>
      </c>
      <c r="F144" s="373" t="s">
        <v>1</v>
      </c>
      <c r="G144" s="373">
        <v>1107570</v>
      </c>
      <c r="H144" s="377">
        <f t="shared" si="4"/>
        <v>94143.450000000012</v>
      </c>
      <c r="I144" s="374">
        <f t="shared" si="5"/>
        <v>1201713.45</v>
      </c>
      <c r="J144" s="376">
        <v>33635</v>
      </c>
      <c r="K144" s="376">
        <v>25029</v>
      </c>
    </row>
    <row r="145" spans="1:11">
      <c r="A145" s="373">
        <v>401</v>
      </c>
      <c r="B145" s="373" t="s">
        <v>862</v>
      </c>
      <c r="C145" s="373">
        <v>4385536</v>
      </c>
      <c r="D145" s="373" t="s">
        <v>796</v>
      </c>
      <c r="E145" s="373" t="s">
        <v>679</v>
      </c>
      <c r="F145" s="373" t="s">
        <v>1</v>
      </c>
      <c r="G145" s="373">
        <v>1107570</v>
      </c>
      <c r="H145" s="377">
        <f t="shared" si="4"/>
        <v>94143.450000000012</v>
      </c>
      <c r="I145" s="374">
        <f t="shared" si="5"/>
        <v>1201713.45</v>
      </c>
      <c r="J145" s="376">
        <v>34759</v>
      </c>
      <c r="K145" s="376">
        <v>25132</v>
      </c>
    </row>
    <row r="146" spans="1:11">
      <c r="A146" s="373">
        <v>728</v>
      </c>
      <c r="B146" s="373" t="s">
        <v>861</v>
      </c>
      <c r="C146" s="373">
        <v>75157538</v>
      </c>
      <c r="D146" s="373" t="s">
        <v>796</v>
      </c>
      <c r="E146" s="373" t="s">
        <v>679</v>
      </c>
      <c r="F146" s="373" t="s">
        <v>1</v>
      </c>
      <c r="G146" s="373">
        <v>1107570</v>
      </c>
      <c r="H146" s="377">
        <f t="shared" si="4"/>
        <v>94143.450000000012</v>
      </c>
      <c r="I146" s="374">
        <f t="shared" si="5"/>
        <v>1201713.45</v>
      </c>
      <c r="J146" s="376">
        <v>39366</v>
      </c>
      <c r="K146" s="376">
        <v>26454</v>
      </c>
    </row>
    <row r="147" spans="1:11">
      <c r="A147" s="373">
        <v>971</v>
      </c>
      <c r="B147" s="373" t="s">
        <v>860</v>
      </c>
      <c r="C147" s="373">
        <v>75055078</v>
      </c>
      <c r="D147" s="373" t="s">
        <v>799</v>
      </c>
      <c r="E147" s="373" t="s">
        <v>682</v>
      </c>
      <c r="F147" s="373" t="s">
        <v>853</v>
      </c>
      <c r="G147" s="373">
        <v>1721542</v>
      </c>
      <c r="H147" s="377">
        <f t="shared" si="4"/>
        <v>146331.07</v>
      </c>
      <c r="I147" s="374">
        <f t="shared" si="5"/>
        <v>1867873.07</v>
      </c>
      <c r="J147" s="376">
        <v>42107</v>
      </c>
      <c r="K147" s="376">
        <v>23781</v>
      </c>
    </row>
    <row r="148" spans="1:11">
      <c r="A148" s="373">
        <v>164</v>
      </c>
      <c r="B148" s="373" t="s">
        <v>859</v>
      </c>
      <c r="C148" s="373">
        <v>75055682</v>
      </c>
      <c r="D148" s="373" t="s">
        <v>793</v>
      </c>
      <c r="E148" s="373" t="s">
        <v>679</v>
      </c>
      <c r="F148" s="373" t="s">
        <v>853</v>
      </c>
      <c r="G148" s="373">
        <v>1163400</v>
      </c>
      <c r="H148" s="377">
        <f t="shared" si="4"/>
        <v>98889</v>
      </c>
      <c r="I148" s="374">
        <f t="shared" si="5"/>
        <v>1262289</v>
      </c>
      <c r="J148" s="376">
        <v>32387</v>
      </c>
      <c r="K148" s="376">
        <v>25031</v>
      </c>
    </row>
    <row r="149" spans="1:11">
      <c r="A149" s="373">
        <v>427</v>
      </c>
      <c r="B149" s="373" t="s">
        <v>858</v>
      </c>
      <c r="C149" s="373">
        <v>75032516</v>
      </c>
      <c r="D149" s="373" t="s">
        <v>793</v>
      </c>
      <c r="E149" s="373" t="s">
        <v>679</v>
      </c>
      <c r="F149" s="373" t="s">
        <v>853</v>
      </c>
      <c r="G149" s="373">
        <v>1163400</v>
      </c>
      <c r="H149" s="377">
        <f t="shared" si="4"/>
        <v>98889</v>
      </c>
      <c r="I149" s="374">
        <f t="shared" si="5"/>
        <v>1262289</v>
      </c>
      <c r="J149" s="376">
        <v>35612</v>
      </c>
      <c r="K149" s="376">
        <v>25334</v>
      </c>
    </row>
    <row r="150" spans="1:11">
      <c r="A150" s="373">
        <v>432</v>
      </c>
      <c r="B150" s="373" t="s">
        <v>857</v>
      </c>
      <c r="C150" s="373">
        <v>4418977</v>
      </c>
      <c r="D150" s="373" t="s">
        <v>796</v>
      </c>
      <c r="E150" s="373" t="s">
        <v>679</v>
      </c>
      <c r="F150" s="373" t="s">
        <v>853</v>
      </c>
      <c r="G150" s="373">
        <v>1107570</v>
      </c>
      <c r="H150" s="377">
        <f t="shared" si="4"/>
        <v>94143.450000000012</v>
      </c>
      <c r="I150" s="374">
        <f t="shared" si="5"/>
        <v>1201713.45</v>
      </c>
      <c r="J150" s="376">
        <v>35628</v>
      </c>
      <c r="K150" s="376">
        <v>22245</v>
      </c>
    </row>
    <row r="151" spans="1:11">
      <c r="A151" s="373">
        <v>735</v>
      </c>
      <c r="B151" s="373" t="s">
        <v>856</v>
      </c>
      <c r="C151" s="373">
        <v>75055501</v>
      </c>
      <c r="D151" s="373" t="s">
        <v>796</v>
      </c>
      <c r="E151" s="373" t="s">
        <v>679</v>
      </c>
      <c r="F151" s="373" t="s">
        <v>853</v>
      </c>
      <c r="G151" s="373">
        <v>1107570</v>
      </c>
      <c r="H151" s="377">
        <f t="shared" si="4"/>
        <v>94143.450000000012</v>
      </c>
      <c r="I151" s="374">
        <f t="shared" si="5"/>
        <v>1201713.45</v>
      </c>
      <c r="J151" s="376">
        <v>39498</v>
      </c>
      <c r="K151" s="376">
        <v>24652</v>
      </c>
    </row>
    <row r="152" spans="1:11">
      <c r="A152" s="373">
        <v>159</v>
      </c>
      <c r="B152" s="373" t="s">
        <v>855</v>
      </c>
      <c r="C152" s="373">
        <v>6420989</v>
      </c>
      <c r="D152" s="373" t="s">
        <v>793</v>
      </c>
      <c r="E152" s="373" t="s">
        <v>679</v>
      </c>
      <c r="F152" s="373" t="s">
        <v>853</v>
      </c>
      <c r="G152" s="373">
        <v>1163400</v>
      </c>
      <c r="H152" s="377">
        <f t="shared" si="4"/>
        <v>98889</v>
      </c>
      <c r="I152" s="374">
        <f t="shared" si="5"/>
        <v>1262289</v>
      </c>
      <c r="J152" s="376">
        <v>31625</v>
      </c>
      <c r="K152" s="376">
        <v>18691</v>
      </c>
    </row>
    <row r="153" spans="1:11">
      <c r="A153" s="373">
        <v>163</v>
      </c>
      <c r="B153" s="373" t="s">
        <v>854</v>
      </c>
      <c r="C153" s="373">
        <v>4418971</v>
      </c>
      <c r="D153" s="373" t="s">
        <v>793</v>
      </c>
      <c r="E153" s="373" t="s">
        <v>679</v>
      </c>
      <c r="F153" s="373" t="s">
        <v>853</v>
      </c>
      <c r="G153" s="373">
        <v>1163400</v>
      </c>
      <c r="H153" s="377">
        <f t="shared" si="4"/>
        <v>98889</v>
      </c>
      <c r="I153" s="374">
        <f t="shared" si="5"/>
        <v>1262289</v>
      </c>
      <c r="J153" s="376">
        <v>32391</v>
      </c>
      <c r="K153" s="376">
        <v>22057</v>
      </c>
    </row>
    <row r="154" spans="1:11">
      <c r="A154" s="373">
        <v>484</v>
      </c>
      <c r="B154" s="373" t="s">
        <v>852</v>
      </c>
      <c r="C154" s="373">
        <v>30348680</v>
      </c>
      <c r="D154" s="373" t="s">
        <v>821</v>
      </c>
      <c r="E154" s="373" t="s">
        <v>682</v>
      </c>
      <c r="F154" s="373" t="s">
        <v>482</v>
      </c>
      <c r="G154" s="373">
        <v>1721542</v>
      </c>
      <c r="H154" s="377">
        <f t="shared" si="4"/>
        <v>146331.07</v>
      </c>
      <c r="I154" s="374">
        <f t="shared" si="5"/>
        <v>1867873.07</v>
      </c>
      <c r="J154" s="376">
        <v>37552</v>
      </c>
      <c r="K154" s="376">
        <v>25673</v>
      </c>
    </row>
    <row r="155" spans="1:11">
      <c r="A155" s="373">
        <v>983</v>
      </c>
      <c r="B155" s="373" t="s">
        <v>851</v>
      </c>
      <c r="C155" s="373">
        <v>1061370667</v>
      </c>
      <c r="D155" s="373" t="s">
        <v>796</v>
      </c>
      <c r="E155" s="373" t="s">
        <v>679</v>
      </c>
      <c r="F155" s="373" t="s">
        <v>482</v>
      </c>
      <c r="G155" s="373">
        <v>1107570</v>
      </c>
      <c r="H155" s="377">
        <f t="shared" si="4"/>
        <v>94143.450000000012</v>
      </c>
      <c r="I155" s="374">
        <f t="shared" si="5"/>
        <v>1201713.45</v>
      </c>
      <c r="J155" s="376">
        <v>42227</v>
      </c>
      <c r="K155" s="376">
        <v>33461</v>
      </c>
    </row>
    <row r="156" spans="1:11">
      <c r="A156" s="373">
        <v>1041</v>
      </c>
      <c r="B156" s="373" t="s">
        <v>850</v>
      </c>
      <c r="C156" s="373">
        <v>6283844</v>
      </c>
      <c r="D156" s="373" t="s">
        <v>796</v>
      </c>
      <c r="E156" s="373" t="s">
        <v>679</v>
      </c>
      <c r="F156" s="373" t="s">
        <v>479</v>
      </c>
      <c r="G156" s="373">
        <v>689455</v>
      </c>
      <c r="H156" s="377">
        <f t="shared" si="4"/>
        <v>58603.675000000003</v>
      </c>
      <c r="I156" s="374">
        <f t="shared" si="5"/>
        <v>748058.67500000005</v>
      </c>
      <c r="J156" s="376">
        <v>42662</v>
      </c>
      <c r="K156" s="376">
        <v>25781</v>
      </c>
    </row>
    <row r="157" spans="1:11">
      <c r="A157" s="373">
        <v>422</v>
      </c>
      <c r="B157" s="373" t="s">
        <v>849</v>
      </c>
      <c r="C157" s="373">
        <v>75040103</v>
      </c>
      <c r="D157" s="373" t="s">
        <v>799</v>
      </c>
      <c r="E157" s="373" t="s">
        <v>682</v>
      </c>
      <c r="F157" s="373" t="s">
        <v>479</v>
      </c>
      <c r="G157" s="373">
        <v>1721542</v>
      </c>
      <c r="H157" s="377">
        <f t="shared" si="4"/>
        <v>146331.07</v>
      </c>
      <c r="I157" s="374">
        <f t="shared" si="5"/>
        <v>1867873.07</v>
      </c>
      <c r="J157" s="376">
        <v>35382</v>
      </c>
      <c r="K157" s="376">
        <v>26814</v>
      </c>
    </row>
    <row r="158" spans="1:11">
      <c r="A158" s="373">
        <v>882</v>
      </c>
      <c r="B158" s="373" t="s">
        <v>848</v>
      </c>
      <c r="C158" s="373">
        <v>1055917022</v>
      </c>
      <c r="D158" s="373" t="s">
        <v>799</v>
      </c>
      <c r="E158" s="373" t="s">
        <v>682</v>
      </c>
      <c r="F158" s="373" t="s">
        <v>485</v>
      </c>
      <c r="G158" s="373">
        <v>1721542</v>
      </c>
      <c r="H158" s="377">
        <f t="shared" si="4"/>
        <v>146331.07</v>
      </c>
      <c r="I158" s="374">
        <f t="shared" si="5"/>
        <v>1867873.07</v>
      </c>
      <c r="J158" s="376">
        <v>41061</v>
      </c>
      <c r="K158" s="376">
        <v>32484</v>
      </c>
    </row>
    <row r="159" spans="1:11">
      <c r="A159" s="373">
        <v>523</v>
      </c>
      <c r="B159" s="373" t="s">
        <v>847</v>
      </c>
      <c r="C159" s="373">
        <v>75003889</v>
      </c>
      <c r="D159" s="373" t="s">
        <v>793</v>
      </c>
      <c r="E159" s="373" t="s">
        <v>679</v>
      </c>
      <c r="F159" s="373" t="s">
        <v>485</v>
      </c>
      <c r="G159" s="373">
        <v>1163400</v>
      </c>
      <c r="H159" s="377">
        <f t="shared" si="4"/>
        <v>98889</v>
      </c>
      <c r="I159" s="374">
        <f t="shared" si="5"/>
        <v>1262289</v>
      </c>
      <c r="J159" s="376">
        <v>37999</v>
      </c>
      <c r="K159" s="376">
        <v>29766</v>
      </c>
    </row>
    <row r="160" spans="1:11">
      <c r="A160" s="373">
        <v>350</v>
      </c>
      <c r="B160" s="373" t="s">
        <v>846</v>
      </c>
      <c r="C160" s="373">
        <v>75002124</v>
      </c>
      <c r="D160" s="373" t="s">
        <v>793</v>
      </c>
      <c r="E160" s="373" t="s">
        <v>679</v>
      </c>
      <c r="F160" s="373" t="s">
        <v>485</v>
      </c>
      <c r="G160" s="373">
        <v>1163400</v>
      </c>
      <c r="H160" s="377">
        <f t="shared" si="4"/>
        <v>98889</v>
      </c>
      <c r="I160" s="374">
        <f t="shared" si="5"/>
        <v>1262289</v>
      </c>
      <c r="J160" s="376">
        <v>33890</v>
      </c>
      <c r="K160" s="376">
        <v>24777</v>
      </c>
    </row>
    <row r="161" spans="1:11">
      <c r="A161" s="373">
        <v>178</v>
      </c>
      <c r="B161" s="373" t="s">
        <v>845</v>
      </c>
      <c r="C161" s="373">
        <v>75001019</v>
      </c>
      <c r="D161" s="373" t="s">
        <v>793</v>
      </c>
      <c r="E161" s="373" t="s">
        <v>679</v>
      </c>
      <c r="F161" s="373" t="s">
        <v>485</v>
      </c>
      <c r="G161" s="373">
        <v>1163400</v>
      </c>
      <c r="H161" s="377">
        <f t="shared" si="4"/>
        <v>98889</v>
      </c>
      <c r="I161" s="374">
        <f t="shared" si="5"/>
        <v>1262289</v>
      </c>
      <c r="J161" s="376">
        <v>32066</v>
      </c>
      <c r="K161" s="376">
        <v>23655</v>
      </c>
    </row>
    <row r="162" spans="1:11">
      <c r="A162" s="373">
        <v>805</v>
      </c>
      <c r="B162" s="373" t="s">
        <v>844</v>
      </c>
      <c r="C162" s="373">
        <v>75000846</v>
      </c>
      <c r="D162" s="373" t="s">
        <v>796</v>
      </c>
      <c r="E162" s="373" t="s">
        <v>679</v>
      </c>
      <c r="F162" s="373" t="s">
        <v>485</v>
      </c>
      <c r="G162" s="373">
        <v>1107570</v>
      </c>
      <c r="H162" s="377">
        <f t="shared" si="4"/>
        <v>94143.450000000012</v>
      </c>
      <c r="I162" s="374">
        <f t="shared" si="5"/>
        <v>1201713.45</v>
      </c>
      <c r="J162" s="376">
        <v>40225</v>
      </c>
      <c r="K162" s="376">
        <v>23623</v>
      </c>
    </row>
    <row r="163" spans="1:11">
      <c r="A163" s="373">
        <v>803</v>
      </c>
      <c r="B163" s="373" t="s">
        <v>843</v>
      </c>
      <c r="C163" s="373">
        <v>75001562</v>
      </c>
      <c r="D163" s="373" t="s">
        <v>796</v>
      </c>
      <c r="E163" s="373" t="s">
        <v>679</v>
      </c>
      <c r="F163" s="373" t="s">
        <v>485</v>
      </c>
      <c r="G163" s="373">
        <v>1107570</v>
      </c>
      <c r="H163" s="377">
        <f t="shared" si="4"/>
        <v>94143.450000000012</v>
      </c>
      <c r="I163" s="374">
        <f t="shared" si="5"/>
        <v>1201713.45</v>
      </c>
      <c r="J163" s="376">
        <v>40210</v>
      </c>
      <c r="K163" s="376">
        <v>24823</v>
      </c>
    </row>
    <row r="164" spans="1:11">
      <c r="A164" s="373">
        <v>826</v>
      </c>
      <c r="B164" s="373" t="s">
        <v>842</v>
      </c>
      <c r="C164" s="373">
        <v>1053806267</v>
      </c>
      <c r="D164" s="373" t="s">
        <v>799</v>
      </c>
      <c r="E164" s="373" t="s">
        <v>682</v>
      </c>
      <c r="F164" s="373" t="s">
        <v>486</v>
      </c>
      <c r="G164" s="373">
        <v>1721542</v>
      </c>
      <c r="H164" s="377">
        <f t="shared" si="4"/>
        <v>146331.07</v>
      </c>
      <c r="I164" s="374">
        <f t="shared" si="5"/>
        <v>1867873.07</v>
      </c>
      <c r="J164" s="376">
        <v>40428</v>
      </c>
      <c r="K164" s="376">
        <v>33163</v>
      </c>
    </row>
    <row r="165" spans="1:11">
      <c r="A165" s="373">
        <v>167</v>
      </c>
      <c r="B165" s="373" t="s">
        <v>841</v>
      </c>
      <c r="C165" s="373">
        <v>4457057</v>
      </c>
      <c r="D165" s="373" t="s">
        <v>793</v>
      </c>
      <c r="E165" s="373" t="s">
        <v>679</v>
      </c>
      <c r="F165" s="373" t="s">
        <v>486</v>
      </c>
      <c r="G165" s="373">
        <v>1163400</v>
      </c>
      <c r="H165" s="377">
        <f t="shared" si="4"/>
        <v>98889</v>
      </c>
      <c r="I165" s="374">
        <f t="shared" si="5"/>
        <v>1262289</v>
      </c>
      <c r="J165" s="376">
        <v>31835</v>
      </c>
      <c r="K165" s="376">
        <v>24769</v>
      </c>
    </row>
    <row r="166" spans="1:11">
      <c r="A166" s="373">
        <v>395</v>
      </c>
      <c r="B166" s="373" t="s">
        <v>840</v>
      </c>
      <c r="C166" s="373">
        <v>4456751</v>
      </c>
      <c r="D166" s="373" t="s">
        <v>796</v>
      </c>
      <c r="E166" s="373" t="s">
        <v>679</v>
      </c>
      <c r="F166" s="373" t="s">
        <v>486</v>
      </c>
      <c r="G166" s="373">
        <v>1107570</v>
      </c>
      <c r="H166" s="377">
        <f t="shared" si="4"/>
        <v>94143.450000000012</v>
      </c>
      <c r="I166" s="374">
        <f t="shared" si="5"/>
        <v>1201713.45</v>
      </c>
      <c r="J166" s="376">
        <v>34700</v>
      </c>
      <c r="K166" s="376">
        <v>20899</v>
      </c>
    </row>
    <row r="167" spans="1:11">
      <c r="A167" s="373">
        <v>991</v>
      </c>
      <c r="B167" s="373" t="s">
        <v>839</v>
      </c>
      <c r="C167" s="373">
        <v>24854227</v>
      </c>
      <c r="D167" s="373" t="s">
        <v>821</v>
      </c>
      <c r="E167" s="373" t="s">
        <v>682</v>
      </c>
      <c r="F167" s="373" t="s">
        <v>488</v>
      </c>
      <c r="G167" s="373">
        <v>1721542</v>
      </c>
      <c r="H167" s="377">
        <f t="shared" si="4"/>
        <v>146331.07</v>
      </c>
      <c r="I167" s="374">
        <f t="shared" si="5"/>
        <v>1867873.07</v>
      </c>
      <c r="J167" s="376">
        <v>42264</v>
      </c>
      <c r="K167" s="376">
        <v>31023</v>
      </c>
    </row>
    <row r="168" spans="1:11">
      <c r="A168" s="373">
        <v>491</v>
      </c>
      <c r="B168" s="373" t="s">
        <v>838</v>
      </c>
      <c r="C168" s="373">
        <v>4385491</v>
      </c>
      <c r="D168" s="373" t="s">
        <v>830</v>
      </c>
      <c r="E168" s="373" t="s">
        <v>679</v>
      </c>
      <c r="F168" s="373" t="s">
        <v>488</v>
      </c>
      <c r="G168" s="373">
        <v>1107570</v>
      </c>
      <c r="H168" s="377">
        <f t="shared" si="4"/>
        <v>94143.450000000012</v>
      </c>
      <c r="I168" s="374">
        <f t="shared" si="5"/>
        <v>1201713.45</v>
      </c>
      <c r="J168" s="376">
        <v>37557</v>
      </c>
      <c r="K168" s="376">
        <v>25029</v>
      </c>
    </row>
    <row r="169" spans="1:11">
      <c r="A169" s="373">
        <v>199</v>
      </c>
      <c r="B169" s="373" t="s">
        <v>837</v>
      </c>
      <c r="C169" s="373">
        <v>4479410</v>
      </c>
      <c r="D169" s="373" t="s">
        <v>830</v>
      </c>
      <c r="E169" s="373" t="s">
        <v>679</v>
      </c>
      <c r="F169" s="373" t="s">
        <v>488</v>
      </c>
      <c r="G169" s="373">
        <v>1107570</v>
      </c>
      <c r="H169" s="377">
        <f t="shared" si="4"/>
        <v>94143.450000000012</v>
      </c>
      <c r="I169" s="374">
        <f t="shared" si="5"/>
        <v>1201713.45</v>
      </c>
      <c r="J169" s="376">
        <v>32448</v>
      </c>
      <c r="K169" s="376">
        <v>22289</v>
      </c>
    </row>
    <row r="170" spans="1:11">
      <c r="A170" s="373">
        <v>200</v>
      </c>
      <c r="B170" s="373" t="s">
        <v>836</v>
      </c>
      <c r="C170" s="373">
        <v>9845058</v>
      </c>
      <c r="D170" s="373" t="s">
        <v>830</v>
      </c>
      <c r="E170" s="373" t="s">
        <v>679</v>
      </c>
      <c r="F170" s="373" t="s">
        <v>488</v>
      </c>
      <c r="G170" s="373">
        <v>1107570</v>
      </c>
      <c r="H170" s="377">
        <f t="shared" si="4"/>
        <v>94143.450000000012</v>
      </c>
      <c r="I170" s="374">
        <f t="shared" si="5"/>
        <v>1201713.45</v>
      </c>
      <c r="J170" s="376">
        <v>32478</v>
      </c>
      <c r="K170" s="376">
        <v>24732</v>
      </c>
    </row>
    <row r="171" spans="1:11">
      <c r="A171" s="373">
        <v>445</v>
      </c>
      <c r="B171" s="373" t="s">
        <v>835</v>
      </c>
      <c r="C171" s="373">
        <v>4479606</v>
      </c>
      <c r="D171" s="373" t="s">
        <v>796</v>
      </c>
      <c r="E171" s="373" t="s">
        <v>679</v>
      </c>
      <c r="F171" s="373" t="s">
        <v>488</v>
      </c>
      <c r="G171" s="373">
        <v>1107570</v>
      </c>
      <c r="H171" s="377">
        <f t="shared" si="4"/>
        <v>94143.450000000012</v>
      </c>
      <c r="I171" s="374">
        <f t="shared" si="5"/>
        <v>1201713.45</v>
      </c>
      <c r="J171" s="376">
        <v>35942</v>
      </c>
      <c r="K171" s="376">
        <v>23012</v>
      </c>
    </row>
    <row r="172" spans="1:11">
      <c r="A172" s="373">
        <v>275</v>
      </c>
      <c r="B172" s="373" t="s">
        <v>834</v>
      </c>
      <c r="C172" s="373">
        <v>4383883</v>
      </c>
      <c r="D172" s="373" t="s">
        <v>830</v>
      </c>
      <c r="E172" s="373" t="s">
        <v>679</v>
      </c>
      <c r="F172" s="373" t="s">
        <v>488</v>
      </c>
      <c r="G172" s="373">
        <v>1107570</v>
      </c>
      <c r="H172" s="377">
        <f t="shared" si="4"/>
        <v>94143.450000000012</v>
      </c>
      <c r="I172" s="374">
        <f t="shared" si="5"/>
        <v>1201713.45</v>
      </c>
      <c r="J172" s="376">
        <v>32813</v>
      </c>
      <c r="K172" s="376">
        <v>20109</v>
      </c>
    </row>
    <row r="173" spans="1:11">
      <c r="A173" s="373">
        <v>973</v>
      </c>
      <c r="B173" s="373" t="s">
        <v>833</v>
      </c>
      <c r="C173" s="373">
        <v>75106256</v>
      </c>
      <c r="D173" s="373" t="s">
        <v>796</v>
      </c>
      <c r="E173" s="373" t="s">
        <v>679</v>
      </c>
      <c r="F173" s="373" t="s">
        <v>488</v>
      </c>
      <c r="G173" s="373">
        <v>1107570</v>
      </c>
      <c r="H173" s="377">
        <f t="shared" si="4"/>
        <v>94143.450000000012</v>
      </c>
      <c r="I173" s="374">
        <f t="shared" si="5"/>
        <v>1201713.45</v>
      </c>
      <c r="J173" s="376">
        <v>42121</v>
      </c>
      <c r="K173" s="376">
        <v>31209</v>
      </c>
    </row>
    <row r="174" spans="1:11">
      <c r="A174" s="373">
        <v>218</v>
      </c>
      <c r="B174" s="373" t="s">
        <v>832</v>
      </c>
      <c r="C174" s="373">
        <v>9921307</v>
      </c>
      <c r="D174" s="373" t="s">
        <v>796</v>
      </c>
      <c r="E174" s="373" t="s">
        <v>679</v>
      </c>
      <c r="F174" s="373" t="s">
        <v>488</v>
      </c>
      <c r="G174" s="373">
        <v>1107570</v>
      </c>
      <c r="H174" s="377">
        <f t="shared" si="4"/>
        <v>94143.450000000012</v>
      </c>
      <c r="I174" s="374">
        <f t="shared" si="5"/>
        <v>1201713.45</v>
      </c>
      <c r="J174" s="376">
        <v>32143</v>
      </c>
      <c r="K174" s="376">
        <v>24971</v>
      </c>
    </row>
    <row r="175" spans="1:11">
      <c r="A175" s="373">
        <v>414</v>
      </c>
      <c r="B175" s="373" t="s">
        <v>831</v>
      </c>
      <c r="C175" s="373">
        <v>9845304</v>
      </c>
      <c r="D175" s="373" t="s">
        <v>830</v>
      </c>
      <c r="E175" s="373" t="s">
        <v>679</v>
      </c>
      <c r="F175" s="373" t="s">
        <v>488</v>
      </c>
      <c r="G175" s="373">
        <v>1107570</v>
      </c>
      <c r="H175" s="377">
        <f t="shared" si="4"/>
        <v>94143.450000000012</v>
      </c>
      <c r="I175" s="374">
        <f t="shared" si="5"/>
        <v>1201713.45</v>
      </c>
      <c r="J175" s="376">
        <v>35004</v>
      </c>
      <c r="K175" s="376">
        <v>25413</v>
      </c>
    </row>
    <row r="176" spans="1:11">
      <c r="A176" s="373">
        <v>685</v>
      </c>
      <c r="B176" s="373" t="s">
        <v>829</v>
      </c>
      <c r="C176" s="373">
        <v>9921349</v>
      </c>
      <c r="D176" s="373" t="s">
        <v>799</v>
      </c>
      <c r="E176" s="373" t="s">
        <v>682</v>
      </c>
      <c r="F176" s="373" t="s">
        <v>490</v>
      </c>
      <c r="G176" s="373">
        <v>1721542</v>
      </c>
      <c r="H176" s="377">
        <f t="shared" si="4"/>
        <v>146331.07</v>
      </c>
      <c r="I176" s="374">
        <f t="shared" si="5"/>
        <v>1867873.07</v>
      </c>
      <c r="J176" s="376">
        <v>39077</v>
      </c>
      <c r="K176" s="376">
        <v>25029</v>
      </c>
    </row>
    <row r="177" spans="1:11">
      <c r="A177" s="373">
        <v>221</v>
      </c>
      <c r="B177" s="373" t="s">
        <v>828</v>
      </c>
      <c r="C177" s="373">
        <v>9920689</v>
      </c>
      <c r="D177" s="373" t="s">
        <v>793</v>
      </c>
      <c r="E177" s="373" t="s">
        <v>679</v>
      </c>
      <c r="F177" s="373" t="s">
        <v>490</v>
      </c>
      <c r="G177" s="373">
        <v>1163400</v>
      </c>
      <c r="H177" s="377">
        <f t="shared" si="4"/>
        <v>98889</v>
      </c>
      <c r="I177" s="374">
        <f t="shared" si="5"/>
        <v>1262289</v>
      </c>
      <c r="J177" s="376">
        <v>32295</v>
      </c>
      <c r="K177" s="376">
        <v>23827</v>
      </c>
    </row>
    <row r="178" spans="1:11">
      <c r="A178" s="373">
        <v>214</v>
      </c>
      <c r="B178" s="373" t="s">
        <v>827</v>
      </c>
      <c r="C178" s="373">
        <v>4551613</v>
      </c>
      <c r="D178" s="373" t="s">
        <v>793</v>
      </c>
      <c r="E178" s="373" t="s">
        <v>679</v>
      </c>
      <c r="F178" s="373" t="s">
        <v>490</v>
      </c>
      <c r="G178" s="373">
        <v>1163400</v>
      </c>
      <c r="H178" s="377">
        <f t="shared" si="4"/>
        <v>98889</v>
      </c>
      <c r="I178" s="374">
        <f t="shared" si="5"/>
        <v>1262289</v>
      </c>
      <c r="J178" s="376">
        <v>31219</v>
      </c>
      <c r="K178" s="376">
        <v>21021</v>
      </c>
    </row>
    <row r="179" spans="1:11">
      <c r="A179" s="373">
        <v>480</v>
      </c>
      <c r="B179" s="373" t="s">
        <v>826</v>
      </c>
      <c r="C179" s="373">
        <v>9923293</v>
      </c>
      <c r="D179" s="373" t="s">
        <v>796</v>
      </c>
      <c r="E179" s="373" t="s">
        <v>679</v>
      </c>
      <c r="F179" s="373" t="s">
        <v>490</v>
      </c>
      <c r="G179" s="373">
        <v>1107570</v>
      </c>
      <c r="H179" s="377">
        <f t="shared" si="4"/>
        <v>94143.450000000012</v>
      </c>
      <c r="I179" s="374">
        <f t="shared" si="5"/>
        <v>1201713.45</v>
      </c>
      <c r="J179" s="376">
        <v>37545</v>
      </c>
      <c r="K179" s="376">
        <v>27515</v>
      </c>
    </row>
    <row r="180" spans="1:11">
      <c r="A180" s="373">
        <v>222</v>
      </c>
      <c r="B180" s="373" t="s">
        <v>825</v>
      </c>
      <c r="C180" s="373">
        <v>10281108</v>
      </c>
      <c r="D180" s="373" t="s">
        <v>796</v>
      </c>
      <c r="E180" s="373" t="s">
        <v>679</v>
      </c>
      <c r="F180" s="373" t="s">
        <v>490</v>
      </c>
      <c r="G180" s="373">
        <v>1107570</v>
      </c>
      <c r="H180" s="377">
        <f t="shared" si="4"/>
        <v>94143.450000000012</v>
      </c>
      <c r="I180" s="374">
        <f t="shared" si="5"/>
        <v>1201713.45</v>
      </c>
      <c r="J180" s="376">
        <v>32279</v>
      </c>
      <c r="K180" s="376">
        <v>25052</v>
      </c>
    </row>
    <row r="181" spans="1:11">
      <c r="A181" s="373">
        <v>219</v>
      </c>
      <c r="B181" s="373" t="s">
        <v>824</v>
      </c>
      <c r="C181" s="373">
        <v>4346760</v>
      </c>
      <c r="D181" s="373" t="s">
        <v>793</v>
      </c>
      <c r="E181" s="373" t="s">
        <v>679</v>
      </c>
      <c r="F181" s="373" t="s">
        <v>490</v>
      </c>
      <c r="G181" s="373">
        <v>1163400</v>
      </c>
      <c r="H181" s="377">
        <f t="shared" si="4"/>
        <v>98889</v>
      </c>
      <c r="I181" s="374">
        <f t="shared" si="5"/>
        <v>1262289</v>
      </c>
      <c r="J181" s="376">
        <v>32073</v>
      </c>
      <c r="K181" s="376">
        <v>22910</v>
      </c>
    </row>
    <row r="182" spans="1:11">
      <c r="A182" s="373">
        <v>215</v>
      </c>
      <c r="B182" s="373" t="s">
        <v>823</v>
      </c>
      <c r="C182" s="373">
        <v>4551898</v>
      </c>
      <c r="D182" s="373" t="s">
        <v>793</v>
      </c>
      <c r="E182" s="373" t="s">
        <v>679</v>
      </c>
      <c r="F182" s="373" t="s">
        <v>490</v>
      </c>
      <c r="G182" s="373">
        <v>1163400</v>
      </c>
      <c r="H182" s="377">
        <f t="shared" si="4"/>
        <v>98889</v>
      </c>
      <c r="I182" s="374">
        <f t="shared" si="5"/>
        <v>1262289</v>
      </c>
      <c r="J182" s="376">
        <v>31904</v>
      </c>
      <c r="K182" s="376">
        <v>22541</v>
      </c>
    </row>
    <row r="183" spans="1:11">
      <c r="A183" s="373">
        <v>413</v>
      </c>
      <c r="B183" s="373" t="s">
        <v>822</v>
      </c>
      <c r="C183" s="373">
        <v>24718601</v>
      </c>
      <c r="D183" s="373" t="s">
        <v>821</v>
      </c>
      <c r="E183" s="373" t="s">
        <v>682</v>
      </c>
      <c r="F183" s="373" t="s">
        <v>2</v>
      </c>
      <c r="G183" s="373">
        <v>1721542</v>
      </c>
      <c r="H183" s="377">
        <f t="shared" si="4"/>
        <v>146331.07</v>
      </c>
      <c r="I183" s="374">
        <f t="shared" si="5"/>
        <v>1867873.07</v>
      </c>
      <c r="J183" s="376">
        <v>34996</v>
      </c>
      <c r="K183" s="376">
        <v>25377</v>
      </c>
    </row>
    <row r="184" spans="1:11">
      <c r="A184" s="373">
        <v>498</v>
      </c>
      <c r="B184" s="373" t="s">
        <v>820</v>
      </c>
      <c r="C184" s="373">
        <v>16110300</v>
      </c>
      <c r="D184" s="373" t="s">
        <v>793</v>
      </c>
      <c r="E184" s="373" t="s">
        <v>679</v>
      </c>
      <c r="F184" s="373" t="s">
        <v>2</v>
      </c>
      <c r="G184" s="373">
        <v>1163400</v>
      </c>
      <c r="H184" s="377">
        <f t="shared" si="4"/>
        <v>98889</v>
      </c>
      <c r="I184" s="374">
        <f t="shared" si="5"/>
        <v>1262289</v>
      </c>
      <c r="J184" s="376">
        <v>37653</v>
      </c>
      <c r="K184" s="376">
        <v>22626</v>
      </c>
    </row>
    <row r="185" spans="1:11">
      <c r="A185" s="373">
        <v>987</v>
      </c>
      <c r="B185" s="373" t="s">
        <v>819</v>
      </c>
      <c r="C185" s="373">
        <v>1060647823</v>
      </c>
      <c r="D185" s="373" t="s">
        <v>793</v>
      </c>
      <c r="E185" s="373" t="s">
        <v>679</v>
      </c>
      <c r="F185" s="373" t="s">
        <v>2</v>
      </c>
      <c r="G185" s="373">
        <v>1163400</v>
      </c>
      <c r="H185" s="377">
        <f t="shared" si="4"/>
        <v>98889</v>
      </c>
      <c r="I185" s="374">
        <f t="shared" si="5"/>
        <v>1262289</v>
      </c>
      <c r="J185" s="376">
        <v>42249</v>
      </c>
      <c r="K185" s="376">
        <v>32349</v>
      </c>
    </row>
    <row r="186" spans="1:11">
      <c r="A186" s="373">
        <v>241</v>
      </c>
      <c r="B186" s="373" t="s">
        <v>818</v>
      </c>
      <c r="C186" s="373">
        <v>16253936</v>
      </c>
      <c r="D186" s="373" t="s">
        <v>796</v>
      </c>
      <c r="E186" s="373" t="s">
        <v>679</v>
      </c>
      <c r="F186" s="373" t="s">
        <v>2</v>
      </c>
      <c r="G186" s="373">
        <v>1107570</v>
      </c>
      <c r="H186" s="377">
        <f t="shared" si="4"/>
        <v>94143.450000000012</v>
      </c>
      <c r="I186" s="374">
        <f t="shared" si="5"/>
        <v>1201713.45</v>
      </c>
      <c r="J186" s="376">
        <v>31397</v>
      </c>
      <c r="K186" s="376">
        <v>20732</v>
      </c>
    </row>
    <row r="187" spans="1:11">
      <c r="A187" s="373">
        <v>859</v>
      </c>
      <c r="B187" s="373" t="s">
        <v>817</v>
      </c>
      <c r="C187" s="373">
        <v>16115679</v>
      </c>
      <c r="D187" s="373" t="s">
        <v>796</v>
      </c>
      <c r="E187" s="373" t="s">
        <v>679</v>
      </c>
      <c r="F187" s="373" t="s">
        <v>2</v>
      </c>
      <c r="G187" s="373">
        <v>1107570</v>
      </c>
      <c r="H187" s="377">
        <f t="shared" si="4"/>
        <v>94143.450000000012</v>
      </c>
      <c r="I187" s="374">
        <f t="shared" si="5"/>
        <v>1201713.45</v>
      </c>
      <c r="J187" s="376">
        <v>40806</v>
      </c>
      <c r="K187" s="376">
        <v>31348</v>
      </c>
    </row>
    <row r="188" spans="1:11">
      <c r="A188" s="373">
        <v>238</v>
      </c>
      <c r="B188" s="373" t="s">
        <v>816</v>
      </c>
      <c r="C188" s="373">
        <v>16110725</v>
      </c>
      <c r="D188" s="373" t="s">
        <v>793</v>
      </c>
      <c r="E188" s="373" t="s">
        <v>679</v>
      </c>
      <c r="F188" s="373" t="s">
        <v>2</v>
      </c>
      <c r="G188" s="373">
        <v>1163400</v>
      </c>
      <c r="H188" s="377">
        <f t="shared" si="4"/>
        <v>98889</v>
      </c>
      <c r="I188" s="374">
        <f t="shared" si="5"/>
        <v>1262289</v>
      </c>
      <c r="J188" s="376">
        <v>32127</v>
      </c>
      <c r="K188" s="376">
        <v>23298</v>
      </c>
    </row>
    <row r="189" spans="1:11">
      <c r="A189" s="373">
        <v>453</v>
      </c>
      <c r="B189" s="373" t="s">
        <v>815</v>
      </c>
      <c r="C189" s="373">
        <v>16111178</v>
      </c>
      <c r="D189" s="373" t="s">
        <v>793</v>
      </c>
      <c r="E189" s="373" t="s">
        <v>679</v>
      </c>
      <c r="F189" s="373" t="s">
        <v>2</v>
      </c>
      <c r="G189" s="373">
        <v>1163400</v>
      </c>
      <c r="H189" s="377">
        <f t="shared" si="4"/>
        <v>98889</v>
      </c>
      <c r="I189" s="374">
        <f t="shared" si="5"/>
        <v>1262289</v>
      </c>
      <c r="J189" s="376">
        <v>36070</v>
      </c>
      <c r="K189" s="376">
        <v>23897</v>
      </c>
    </row>
    <row r="190" spans="1:11">
      <c r="A190" s="373">
        <v>904</v>
      </c>
      <c r="B190" s="373" t="s">
        <v>814</v>
      </c>
      <c r="C190" s="373">
        <v>25163969</v>
      </c>
      <c r="D190" s="373" t="s">
        <v>799</v>
      </c>
      <c r="E190" s="373" t="s">
        <v>682</v>
      </c>
      <c r="F190" s="373" t="s">
        <v>492</v>
      </c>
      <c r="G190" s="373">
        <v>1721542</v>
      </c>
      <c r="H190" s="377">
        <f t="shared" si="4"/>
        <v>146331.07</v>
      </c>
      <c r="I190" s="374">
        <f t="shared" si="5"/>
        <v>1867873.07</v>
      </c>
      <c r="J190" s="376">
        <v>35629</v>
      </c>
      <c r="K190" s="376">
        <v>24844</v>
      </c>
    </row>
    <row r="191" spans="1:11">
      <c r="A191" s="373">
        <v>838</v>
      </c>
      <c r="B191" s="373" t="s">
        <v>813</v>
      </c>
      <c r="C191" s="373">
        <v>24529648</v>
      </c>
      <c r="D191" s="373" t="s">
        <v>793</v>
      </c>
      <c r="E191" s="373" t="s">
        <v>679</v>
      </c>
      <c r="F191" s="373" t="s">
        <v>492</v>
      </c>
      <c r="G191" s="373">
        <v>1163400</v>
      </c>
      <c r="H191" s="377">
        <f t="shared" si="4"/>
        <v>98889</v>
      </c>
      <c r="I191" s="374">
        <f t="shared" si="5"/>
        <v>1262289</v>
      </c>
      <c r="J191" s="376">
        <v>40610</v>
      </c>
      <c r="K191" s="376">
        <v>30870</v>
      </c>
    </row>
    <row r="192" spans="1:11">
      <c r="A192" s="373">
        <v>101</v>
      </c>
      <c r="B192" s="373" t="s">
        <v>812</v>
      </c>
      <c r="C192" s="373">
        <v>4385726</v>
      </c>
      <c r="D192" s="373" t="s">
        <v>793</v>
      </c>
      <c r="E192" s="373" t="s">
        <v>679</v>
      </c>
      <c r="F192" s="373" t="s">
        <v>492</v>
      </c>
      <c r="G192" s="373">
        <v>1163400</v>
      </c>
      <c r="H192" s="377">
        <f t="shared" si="4"/>
        <v>98889</v>
      </c>
      <c r="I192" s="374">
        <f t="shared" si="5"/>
        <v>1262289</v>
      </c>
      <c r="J192" s="376">
        <v>32325</v>
      </c>
      <c r="K192" s="376">
        <v>25630</v>
      </c>
    </row>
    <row r="193" spans="1:11">
      <c r="A193" s="373">
        <v>571</v>
      </c>
      <c r="B193" s="373" t="s">
        <v>811</v>
      </c>
      <c r="C193" s="373">
        <v>18511178</v>
      </c>
      <c r="D193" s="373" t="s">
        <v>796</v>
      </c>
      <c r="E193" s="373" t="s">
        <v>679</v>
      </c>
      <c r="F193" s="373" t="s">
        <v>492</v>
      </c>
      <c r="G193" s="373">
        <v>1107570</v>
      </c>
      <c r="H193" s="377">
        <f t="shared" si="4"/>
        <v>94143.450000000012</v>
      </c>
      <c r="I193" s="374">
        <f t="shared" si="5"/>
        <v>1201713.45</v>
      </c>
      <c r="J193" s="376">
        <v>38736</v>
      </c>
      <c r="K193" s="376">
        <v>26954</v>
      </c>
    </row>
    <row r="194" spans="1:11">
      <c r="A194" s="373">
        <v>99</v>
      </c>
      <c r="B194" s="373" t="s">
        <v>810</v>
      </c>
      <c r="C194" s="373">
        <v>4384322</v>
      </c>
      <c r="D194" s="373" t="s">
        <v>793</v>
      </c>
      <c r="E194" s="373" t="s">
        <v>679</v>
      </c>
      <c r="F194" s="373" t="s">
        <v>492</v>
      </c>
      <c r="G194" s="373">
        <v>1163400</v>
      </c>
      <c r="H194" s="377">
        <f t="shared" si="4"/>
        <v>98889</v>
      </c>
      <c r="I194" s="374">
        <f t="shared" si="5"/>
        <v>1262289</v>
      </c>
      <c r="J194" s="376">
        <v>32325</v>
      </c>
      <c r="K194" s="376">
        <v>22385</v>
      </c>
    </row>
    <row r="195" spans="1:11">
      <c r="A195" s="373">
        <v>893</v>
      </c>
      <c r="B195" s="373" t="s">
        <v>809</v>
      </c>
      <c r="C195" s="373">
        <v>80053755</v>
      </c>
      <c r="D195" s="373" t="s">
        <v>799</v>
      </c>
      <c r="E195" s="373" t="s">
        <v>682</v>
      </c>
      <c r="F195" s="373" t="s">
        <v>493</v>
      </c>
      <c r="G195" s="373">
        <v>1721542</v>
      </c>
      <c r="H195" s="377">
        <f t="shared" si="4"/>
        <v>146331.07</v>
      </c>
      <c r="I195" s="374">
        <f t="shared" si="5"/>
        <v>1867873.07</v>
      </c>
      <c r="J195" s="376">
        <v>41183</v>
      </c>
      <c r="K195" s="376">
        <v>29609</v>
      </c>
    </row>
    <row r="196" spans="1:11">
      <c r="A196" s="373">
        <v>1025</v>
      </c>
      <c r="B196" s="373" t="s">
        <v>808</v>
      </c>
      <c r="C196" s="373">
        <v>75060217</v>
      </c>
      <c r="D196" s="373" t="s">
        <v>793</v>
      </c>
      <c r="E196" s="373" t="s">
        <v>679</v>
      </c>
      <c r="F196" s="373" t="s">
        <v>493</v>
      </c>
      <c r="G196" s="373">
        <v>1163400</v>
      </c>
      <c r="H196" s="377">
        <f t="shared" si="4"/>
        <v>98889</v>
      </c>
      <c r="I196" s="374">
        <f t="shared" si="5"/>
        <v>1262289</v>
      </c>
      <c r="J196" s="376">
        <v>42534</v>
      </c>
      <c r="K196" s="376">
        <v>29456</v>
      </c>
    </row>
    <row r="197" spans="1:11">
      <c r="A197" s="373">
        <v>278</v>
      </c>
      <c r="B197" s="373" t="s">
        <v>807</v>
      </c>
      <c r="C197" s="373">
        <v>4595884</v>
      </c>
      <c r="D197" s="373" t="s">
        <v>793</v>
      </c>
      <c r="E197" s="373" t="s">
        <v>679</v>
      </c>
      <c r="F197" s="373" t="s">
        <v>493</v>
      </c>
      <c r="G197" s="373">
        <v>1163400</v>
      </c>
      <c r="H197" s="377">
        <f t="shared" si="4"/>
        <v>98889</v>
      </c>
      <c r="I197" s="374">
        <f t="shared" si="5"/>
        <v>1262289</v>
      </c>
      <c r="J197" s="376">
        <v>32828</v>
      </c>
      <c r="K197" s="376">
        <v>21970</v>
      </c>
    </row>
    <row r="198" spans="1:11">
      <c r="A198" s="373">
        <v>494</v>
      </c>
      <c r="B198" s="373" t="s">
        <v>806</v>
      </c>
      <c r="C198" s="373">
        <v>1299388</v>
      </c>
      <c r="D198" s="373" t="s">
        <v>805</v>
      </c>
      <c r="E198" s="373" t="s">
        <v>679</v>
      </c>
      <c r="F198" s="373" t="s">
        <v>493</v>
      </c>
      <c r="G198" s="373">
        <v>1163400</v>
      </c>
      <c r="H198" s="377">
        <f t="shared" si="4"/>
        <v>98889</v>
      </c>
      <c r="I198" s="374">
        <f t="shared" si="5"/>
        <v>1262289</v>
      </c>
      <c r="J198" s="376">
        <v>37561</v>
      </c>
      <c r="K198" s="376">
        <v>23808</v>
      </c>
    </row>
    <row r="199" spans="1:11">
      <c r="A199" s="373">
        <v>263</v>
      </c>
      <c r="B199" s="373" t="s">
        <v>804</v>
      </c>
      <c r="C199" s="373">
        <v>16160379</v>
      </c>
      <c r="D199" s="373" t="s">
        <v>793</v>
      </c>
      <c r="E199" s="373" t="s">
        <v>679</v>
      </c>
      <c r="F199" s="373" t="s">
        <v>493</v>
      </c>
      <c r="G199" s="373">
        <v>1163400</v>
      </c>
      <c r="H199" s="377">
        <f t="shared" ref="H199:H262" si="6">+G199*0.085</f>
        <v>98889</v>
      </c>
      <c r="I199" s="374">
        <f t="shared" ref="I199:I262" si="7">+G199+H199</f>
        <v>1262289</v>
      </c>
      <c r="J199" s="376">
        <v>32051</v>
      </c>
      <c r="K199" s="376">
        <v>23863</v>
      </c>
    </row>
    <row r="200" spans="1:11">
      <c r="A200" s="373">
        <v>857</v>
      </c>
      <c r="B200" s="373" t="s">
        <v>803</v>
      </c>
      <c r="C200" s="373">
        <v>16161053</v>
      </c>
      <c r="D200" s="373" t="s">
        <v>796</v>
      </c>
      <c r="E200" s="373" t="s">
        <v>679</v>
      </c>
      <c r="F200" s="373" t="s">
        <v>493</v>
      </c>
      <c r="G200" s="373">
        <v>1107570</v>
      </c>
      <c r="H200" s="377">
        <f t="shared" si="6"/>
        <v>94143.450000000012</v>
      </c>
      <c r="I200" s="374">
        <f t="shared" si="7"/>
        <v>1201713.45</v>
      </c>
      <c r="J200" s="376">
        <v>40799</v>
      </c>
      <c r="K200" s="376">
        <v>26565</v>
      </c>
    </row>
    <row r="201" spans="1:11">
      <c r="A201" s="373">
        <v>261</v>
      </c>
      <c r="B201" s="373" t="s">
        <v>802</v>
      </c>
      <c r="C201" s="373">
        <v>16160389</v>
      </c>
      <c r="D201" s="373" t="s">
        <v>796</v>
      </c>
      <c r="E201" s="373" t="s">
        <v>679</v>
      </c>
      <c r="F201" s="373" t="s">
        <v>493</v>
      </c>
      <c r="G201" s="373">
        <v>1107570</v>
      </c>
      <c r="H201" s="377">
        <f t="shared" si="6"/>
        <v>94143.450000000012</v>
      </c>
      <c r="I201" s="374">
        <f t="shared" si="7"/>
        <v>1201713.45</v>
      </c>
      <c r="J201" s="376">
        <v>31610</v>
      </c>
      <c r="K201" s="376">
        <v>23826</v>
      </c>
    </row>
    <row r="202" spans="1:11">
      <c r="A202" s="373">
        <v>266</v>
      </c>
      <c r="B202" s="373" t="s">
        <v>801</v>
      </c>
      <c r="C202" s="373">
        <v>16160733</v>
      </c>
      <c r="D202" s="373" t="s">
        <v>793</v>
      </c>
      <c r="E202" s="373" t="s">
        <v>679</v>
      </c>
      <c r="F202" s="373" t="s">
        <v>493</v>
      </c>
      <c r="G202" s="373">
        <v>1163400</v>
      </c>
      <c r="H202" s="377">
        <f t="shared" si="6"/>
        <v>98889</v>
      </c>
      <c r="I202" s="374">
        <f t="shared" si="7"/>
        <v>1262289</v>
      </c>
      <c r="J202" s="376">
        <v>32721</v>
      </c>
      <c r="K202" s="376">
        <v>25222</v>
      </c>
    </row>
    <row r="203" spans="1:11">
      <c r="A203" s="373">
        <v>910</v>
      </c>
      <c r="B203" s="373" t="s">
        <v>800</v>
      </c>
      <c r="C203" s="373">
        <v>4446885</v>
      </c>
      <c r="D203" s="373" t="s">
        <v>799</v>
      </c>
      <c r="E203" s="373" t="s">
        <v>682</v>
      </c>
      <c r="F203" s="373" t="s">
        <v>484</v>
      </c>
      <c r="G203" s="373">
        <v>1721542</v>
      </c>
      <c r="H203" s="377">
        <f t="shared" si="6"/>
        <v>146331.07</v>
      </c>
      <c r="I203" s="374">
        <f t="shared" si="7"/>
        <v>1867873.07</v>
      </c>
      <c r="J203" s="376">
        <v>41411</v>
      </c>
      <c r="K203" s="376">
        <v>29647</v>
      </c>
    </row>
    <row r="204" spans="1:11">
      <c r="A204" s="373">
        <v>844</v>
      </c>
      <c r="B204" s="373" t="s">
        <v>798</v>
      </c>
      <c r="C204" s="373">
        <v>10261322</v>
      </c>
      <c r="D204" s="373" t="s">
        <v>796</v>
      </c>
      <c r="E204" s="373" t="s">
        <v>679</v>
      </c>
      <c r="F204" s="373" t="s">
        <v>484</v>
      </c>
      <c r="G204" s="373">
        <v>1107570</v>
      </c>
      <c r="H204" s="377">
        <f t="shared" si="6"/>
        <v>94143.450000000012</v>
      </c>
      <c r="I204" s="374">
        <f t="shared" si="7"/>
        <v>1201713.45</v>
      </c>
      <c r="J204" s="376">
        <v>40660</v>
      </c>
      <c r="K204" s="376">
        <v>23130</v>
      </c>
    </row>
    <row r="205" spans="1:11">
      <c r="A205" s="373">
        <v>712</v>
      </c>
      <c r="B205" s="373" t="s">
        <v>797</v>
      </c>
      <c r="C205" s="373">
        <v>15932212</v>
      </c>
      <c r="D205" s="373" t="s">
        <v>796</v>
      </c>
      <c r="E205" s="373" t="s">
        <v>679</v>
      </c>
      <c r="F205" s="373" t="s">
        <v>484</v>
      </c>
      <c r="G205" s="373">
        <v>1107570</v>
      </c>
      <c r="H205" s="377">
        <f t="shared" si="6"/>
        <v>94143.450000000012</v>
      </c>
      <c r="I205" s="374">
        <f t="shared" si="7"/>
        <v>1201713.45</v>
      </c>
      <c r="J205" s="376">
        <v>39205</v>
      </c>
      <c r="K205" s="376">
        <v>30035</v>
      </c>
    </row>
    <row r="206" spans="1:11">
      <c r="A206" s="373">
        <v>924</v>
      </c>
      <c r="B206" s="373" t="s">
        <v>795</v>
      </c>
      <c r="C206" s="373">
        <v>9696458</v>
      </c>
      <c r="D206" s="373" t="s">
        <v>793</v>
      </c>
      <c r="E206" s="373" t="s">
        <v>679</v>
      </c>
      <c r="F206" s="373" t="s">
        <v>484</v>
      </c>
      <c r="G206" s="373">
        <v>1163400</v>
      </c>
      <c r="H206" s="377">
        <f t="shared" si="6"/>
        <v>98889</v>
      </c>
      <c r="I206" s="374">
        <f t="shared" si="7"/>
        <v>1262289</v>
      </c>
      <c r="J206" s="376">
        <v>41652</v>
      </c>
      <c r="K206" s="376">
        <v>29258</v>
      </c>
    </row>
    <row r="207" spans="1:11">
      <c r="A207" s="373">
        <v>996</v>
      </c>
      <c r="B207" s="373" t="s">
        <v>794</v>
      </c>
      <c r="C207" s="373">
        <v>1053791685</v>
      </c>
      <c r="D207" s="373" t="s">
        <v>793</v>
      </c>
      <c r="E207" s="373" t="s">
        <v>679</v>
      </c>
      <c r="F207" s="373" t="s">
        <v>484</v>
      </c>
      <c r="G207" s="373">
        <v>1163400</v>
      </c>
      <c r="H207" s="377">
        <f t="shared" si="6"/>
        <v>98889</v>
      </c>
      <c r="I207" s="374">
        <f t="shared" si="7"/>
        <v>1262289</v>
      </c>
      <c r="J207" s="376">
        <v>42349</v>
      </c>
      <c r="K207" s="376">
        <v>32505</v>
      </c>
    </row>
    <row r="208" spans="1:11">
      <c r="A208" s="373">
        <v>1003</v>
      </c>
      <c r="B208" s="373" t="s">
        <v>792</v>
      </c>
      <c r="C208" s="373">
        <v>4384840</v>
      </c>
      <c r="D208" s="373" t="s">
        <v>791</v>
      </c>
      <c r="E208" s="373" t="s">
        <v>682</v>
      </c>
      <c r="F208" s="373" t="s">
        <v>787</v>
      </c>
      <c r="G208" s="373">
        <v>9543347</v>
      </c>
      <c r="H208" s="377">
        <f t="shared" si="6"/>
        <v>811184.49500000011</v>
      </c>
      <c r="I208" s="374">
        <f t="shared" si="7"/>
        <v>10354531.495000001</v>
      </c>
      <c r="J208" s="376">
        <v>42384</v>
      </c>
      <c r="K208" s="376">
        <v>23421</v>
      </c>
    </row>
    <row r="209" spans="1:11">
      <c r="A209" s="373">
        <v>868</v>
      </c>
      <c r="B209" s="373" t="s">
        <v>790</v>
      </c>
      <c r="C209" s="373">
        <v>30232468</v>
      </c>
      <c r="D209" s="373" t="s">
        <v>680</v>
      </c>
      <c r="E209" s="373" t="s">
        <v>679</v>
      </c>
      <c r="F209" s="373" t="s">
        <v>787</v>
      </c>
      <c r="G209" s="373">
        <v>1356150</v>
      </c>
      <c r="H209" s="377">
        <f t="shared" si="6"/>
        <v>115272.75000000001</v>
      </c>
      <c r="I209" s="374">
        <f t="shared" si="7"/>
        <v>1471422.75</v>
      </c>
      <c r="J209" s="376">
        <v>40906</v>
      </c>
      <c r="K209" s="376">
        <v>30316</v>
      </c>
    </row>
    <row r="210" spans="1:11">
      <c r="A210" s="373">
        <v>765</v>
      </c>
      <c r="B210" s="373" t="s">
        <v>789</v>
      </c>
      <c r="C210" s="373">
        <v>10261793</v>
      </c>
      <c r="D210" s="373" t="s">
        <v>788</v>
      </c>
      <c r="E210" s="373" t="s">
        <v>682</v>
      </c>
      <c r="F210" s="373" t="s">
        <v>787</v>
      </c>
      <c r="G210" s="373">
        <v>1633557</v>
      </c>
      <c r="H210" s="377">
        <f t="shared" si="6"/>
        <v>138852.345</v>
      </c>
      <c r="I210" s="374">
        <f t="shared" si="7"/>
        <v>1772409.345</v>
      </c>
      <c r="J210" s="376">
        <v>39904</v>
      </c>
      <c r="K210" s="376">
        <v>23249</v>
      </c>
    </row>
    <row r="211" spans="1:11">
      <c r="A211" s="373">
        <v>183</v>
      </c>
      <c r="B211" s="373" t="s">
        <v>786</v>
      </c>
      <c r="C211" s="373">
        <v>4469902</v>
      </c>
      <c r="D211" s="373" t="s">
        <v>785</v>
      </c>
      <c r="E211" s="373" t="s">
        <v>679</v>
      </c>
      <c r="F211" s="373" t="s">
        <v>779</v>
      </c>
      <c r="G211" s="373">
        <v>1895850</v>
      </c>
      <c r="H211" s="377">
        <f t="shared" si="6"/>
        <v>161147.25</v>
      </c>
      <c r="I211" s="374">
        <f t="shared" si="7"/>
        <v>2056997.25</v>
      </c>
      <c r="J211" s="376">
        <v>28369</v>
      </c>
      <c r="K211" s="376">
        <v>19802</v>
      </c>
    </row>
    <row r="212" spans="1:11">
      <c r="A212" s="373">
        <v>606</v>
      </c>
      <c r="B212" s="373" t="s">
        <v>784</v>
      </c>
      <c r="C212" s="373">
        <v>24852407</v>
      </c>
      <c r="D212" s="373" t="s">
        <v>680</v>
      </c>
      <c r="E212" s="373" t="s">
        <v>679</v>
      </c>
      <c r="F212" s="373" t="s">
        <v>779</v>
      </c>
      <c r="G212" s="373">
        <v>1356150</v>
      </c>
      <c r="H212" s="377">
        <f t="shared" si="6"/>
        <v>115272.75000000001</v>
      </c>
      <c r="I212" s="374">
        <f t="shared" si="7"/>
        <v>1471422.75</v>
      </c>
      <c r="J212" s="376">
        <v>38869</v>
      </c>
      <c r="K212" s="376">
        <v>27038</v>
      </c>
    </row>
    <row r="213" spans="1:11">
      <c r="A213" s="373">
        <v>1020</v>
      </c>
      <c r="B213" s="373" t="s">
        <v>783</v>
      </c>
      <c r="C213" s="373">
        <v>15900910</v>
      </c>
      <c r="D213" s="373" t="s">
        <v>782</v>
      </c>
      <c r="E213" s="373" t="s">
        <v>682</v>
      </c>
      <c r="F213" s="373" t="s">
        <v>779</v>
      </c>
      <c r="G213" s="373">
        <v>7634863</v>
      </c>
      <c r="H213" s="377">
        <f t="shared" si="6"/>
        <v>648963.3550000001</v>
      </c>
      <c r="I213" s="374">
        <f t="shared" si="7"/>
        <v>8283826.3550000004</v>
      </c>
      <c r="J213" s="376">
        <v>42461</v>
      </c>
      <c r="K213" s="376">
        <v>20525</v>
      </c>
    </row>
    <row r="214" spans="1:11">
      <c r="A214" s="373">
        <v>771</v>
      </c>
      <c r="B214" s="373" t="s">
        <v>781</v>
      </c>
      <c r="C214" s="373">
        <v>30399234</v>
      </c>
      <c r="D214" s="373" t="s">
        <v>780</v>
      </c>
      <c r="E214" s="373" t="s">
        <v>682</v>
      </c>
      <c r="F214" s="373" t="s">
        <v>779</v>
      </c>
      <c r="G214" s="373">
        <v>3353739</v>
      </c>
      <c r="H214" s="377">
        <f t="shared" si="6"/>
        <v>285067.815</v>
      </c>
      <c r="I214" s="374">
        <f t="shared" si="7"/>
        <v>3638806.8149999999</v>
      </c>
      <c r="J214" s="376">
        <v>39937</v>
      </c>
      <c r="K214" s="376">
        <v>28849</v>
      </c>
    </row>
    <row r="215" spans="1:11">
      <c r="A215" s="373">
        <v>497</v>
      </c>
      <c r="B215" s="373" t="s">
        <v>778</v>
      </c>
      <c r="C215" s="373">
        <v>15986280</v>
      </c>
      <c r="D215" s="373" t="s">
        <v>680</v>
      </c>
      <c r="E215" s="373" t="s">
        <v>679</v>
      </c>
      <c r="F215" s="373" t="s">
        <v>767</v>
      </c>
      <c r="G215" s="373">
        <v>1356150</v>
      </c>
      <c r="H215" s="377">
        <f t="shared" si="6"/>
        <v>115272.75000000001</v>
      </c>
      <c r="I215" s="374">
        <f t="shared" si="7"/>
        <v>1471422.75</v>
      </c>
      <c r="J215" s="376">
        <v>37605</v>
      </c>
      <c r="K215" s="376">
        <v>23168</v>
      </c>
    </row>
    <row r="216" spans="1:11">
      <c r="A216" s="373">
        <v>165</v>
      </c>
      <c r="B216" s="373" t="s">
        <v>777</v>
      </c>
      <c r="C216" s="373">
        <v>24779998</v>
      </c>
      <c r="D216" s="373" t="s">
        <v>776</v>
      </c>
      <c r="E216" s="373" t="s">
        <v>679</v>
      </c>
      <c r="F216" s="373" t="s">
        <v>767</v>
      </c>
      <c r="G216" s="373">
        <v>1929740</v>
      </c>
      <c r="H216" s="377">
        <f t="shared" si="6"/>
        <v>164027.90000000002</v>
      </c>
      <c r="I216" s="374">
        <f t="shared" si="7"/>
        <v>2093767.9</v>
      </c>
      <c r="J216" s="376">
        <v>29845</v>
      </c>
      <c r="K216" s="376">
        <v>22450</v>
      </c>
    </row>
    <row r="217" spans="1:11">
      <c r="A217" s="373">
        <v>843</v>
      </c>
      <c r="B217" s="373" t="s">
        <v>775</v>
      </c>
      <c r="C217" s="373">
        <v>30337764</v>
      </c>
      <c r="D217" s="373" t="s">
        <v>680</v>
      </c>
      <c r="E217" s="373" t="s">
        <v>679</v>
      </c>
      <c r="F217" s="373" t="s">
        <v>767</v>
      </c>
      <c r="G217" s="373">
        <v>1356150</v>
      </c>
      <c r="H217" s="377">
        <f t="shared" si="6"/>
        <v>115272.75000000001</v>
      </c>
      <c r="I217" s="374">
        <f t="shared" si="7"/>
        <v>1471422.75</v>
      </c>
      <c r="J217" s="376">
        <v>40638</v>
      </c>
      <c r="K217" s="376">
        <v>27764</v>
      </c>
    </row>
    <row r="218" spans="1:11">
      <c r="A218" s="373">
        <v>311</v>
      </c>
      <c r="B218" s="373" t="s">
        <v>774</v>
      </c>
      <c r="C218" s="373">
        <v>24328915</v>
      </c>
      <c r="D218" s="373" t="s">
        <v>773</v>
      </c>
      <c r="E218" s="373" t="s">
        <v>679</v>
      </c>
      <c r="F218" s="373" t="s">
        <v>767</v>
      </c>
      <c r="G218" s="373">
        <v>1107570</v>
      </c>
      <c r="H218" s="377">
        <f t="shared" si="6"/>
        <v>94143.450000000012</v>
      </c>
      <c r="I218" s="374">
        <f t="shared" si="7"/>
        <v>1201713.45</v>
      </c>
      <c r="J218" s="376">
        <v>33329</v>
      </c>
      <c r="K218" s="376">
        <v>20534</v>
      </c>
    </row>
    <row r="219" spans="1:11">
      <c r="A219" s="373">
        <v>954</v>
      </c>
      <c r="B219" s="373" t="s">
        <v>772</v>
      </c>
      <c r="C219" s="373">
        <v>30317156</v>
      </c>
      <c r="D219" s="373" t="s">
        <v>771</v>
      </c>
      <c r="E219" s="373" t="s">
        <v>682</v>
      </c>
      <c r="F219" s="373" t="s">
        <v>767</v>
      </c>
      <c r="G219" s="373">
        <v>3353739</v>
      </c>
      <c r="H219" s="377">
        <f t="shared" si="6"/>
        <v>285067.815</v>
      </c>
      <c r="I219" s="374">
        <f t="shared" si="7"/>
        <v>3638806.8149999999</v>
      </c>
      <c r="J219" s="376">
        <v>41988</v>
      </c>
      <c r="K219" s="376">
        <v>25269</v>
      </c>
    </row>
    <row r="220" spans="1:11">
      <c r="A220" s="373">
        <v>807</v>
      </c>
      <c r="B220" s="373" t="s">
        <v>770</v>
      </c>
      <c r="C220" s="373">
        <v>24780258</v>
      </c>
      <c r="D220" s="373" t="s">
        <v>680</v>
      </c>
      <c r="E220" s="373" t="s">
        <v>679</v>
      </c>
      <c r="F220" s="373" t="s">
        <v>767</v>
      </c>
      <c r="G220" s="373">
        <v>1356150</v>
      </c>
      <c r="H220" s="377">
        <f t="shared" si="6"/>
        <v>115272.75000000001</v>
      </c>
      <c r="I220" s="374">
        <f t="shared" si="7"/>
        <v>1471422.75</v>
      </c>
      <c r="J220" s="376">
        <v>40242</v>
      </c>
      <c r="K220" s="376">
        <v>26193</v>
      </c>
    </row>
    <row r="221" spans="1:11">
      <c r="A221" s="373">
        <v>506</v>
      </c>
      <c r="B221" s="373" t="s">
        <v>769</v>
      </c>
      <c r="C221" s="373">
        <v>30326910</v>
      </c>
      <c r="D221" s="373" t="s">
        <v>768</v>
      </c>
      <c r="E221" s="373" t="s">
        <v>679</v>
      </c>
      <c r="F221" s="373" t="s">
        <v>767</v>
      </c>
      <c r="G221" s="373">
        <v>1929740</v>
      </c>
      <c r="H221" s="377">
        <f t="shared" si="6"/>
        <v>164027.90000000002</v>
      </c>
      <c r="I221" s="374">
        <f t="shared" si="7"/>
        <v>2093767.9</v>
      </c>
      <c r="J221" s="376">
        <v>38008</v>
      </c>
      <c r="K221" s="376">
        <v>26684</v>
      </c>
    </row>
    <row r="222" spans="1:11">
      <c r="A222" s="373">
        <v>981</v>
      </c>
      <c r="B222" s="373" t="s">
        <v>766</v>
      </c>
      <c r="C222" s="373">
        <v>75068220</v>
      </c>
      <c r="D222" s="373" t="s">
        <v>765</v>
      </c>
      <c r="E222" s="373" t="s">
        <v>682</v>
      </c>
      <c r="F222" s="373" t="s">
        <v>761</v>
      </c>
      <c r="G222" s="373">
        <v>3353739</v>
      </c>
      <c r="H222" s="377">
        <f t="shared" si="6"/>
        <v>285067.815</v>
      </c>
      <c r="I222" s="374">
        <f t="shared" si="7"/>
        <v>3638806.8149999999</v>
      </c>
      <c r="J222" s="376">
        <v>42178</v>
      </c>
      <c r="K222" s="376">
        <v>26539</v>
      </c>
    </row>
    <row r="223" spans="1:11">
      <c r="A223" s="373">
        <v>418</v>
      </c>
      <c r="B223" s="373" t="s">
        <v>764</v>
      </c>
      <c r="C223" s="373">
        <v>30331912</v>
      </c>
      <c r="D223" s="373" t="s">
        <v>680</v>
      </c>
      <c r="E223" s="373" t="s">
        <v>679</v>
      </c>
      <c r="F223" s="373" t="s">
        <v>761</v>
      </c>
      <c r="G223" s="373">
        <v>1356150</v>
      </c>
      <c r="H223" s="377">
        <f t="shared" si="6"/>
        <v>115272.75000000001</v>
      </c>
      <c r="I223" s="374">
        <f t="shared" si="7"/>
        <v>1471422.75</v>
      </c>
      <c r="J223" s="376">
        <v>35186</v>
      </c>
      <c r="K223" s="376">
        <v>27191</v>
      </c>
    </row>
    <row r="224" spans="1:11">
      <c r="A224" s="373">
        <v>42</v>
      </c>
      <c r="B224" s="373" t="s">
        <v>763</v>
      </c>
      <c r="C224" s="373">
        <v>4484243</v>
      </c>
      <c r="D224" s="373" t="s">
        <v>680</v>
      </c>
      <c r="E224" s="373" t="s">
        <v>679</v>
      </c>
      <c r="F224" s="373" t="s">
        <v>761</v>
      </c>
      <c r="G224" s="373">
        <v>1356150</v>
      </c>
      <c r="H224" s="377">
        <f t="shared" si="6"/>
        <v>115272.75000000001</v>
      </c>
      <c r="I224" s="374">
        <f t="shared" si="7"/>
        <v>1471422.75</v>
      </c>
      <c r="J224" s="376">
        <v>29312</v>
      </c>
      <c r="K224" s="376">
        <v>21773</v>
      </c>
    </row>
    <row r="225" spans="1:11">
      <c r="A225" s="373">
        <v>365</v>
      </c>
      <c r="B225" s="373" t="s">
        <v>762</v>
      </c>
      <c r="C225" s="373">
        <v>30325390</v>
      </c>
      <c r="D225" s="373" t="s">
        <v>680</v>
      </c>
      <c r="E225" s="373" t="s">
        <v>679</v>
      </c>
      <c r="F225" s="373" t="s">
        <v>761</v>
      </c>
      <c r="G225" s="373">
        <v>1356150</v>
      </c>
      <c r="H225" s="377">
        <f t="shared" si="6"/>
        <v>115272.75000000001</v>
      </c>
      <c r="I225" s="374">
        <f t="shared" si="7"/>
        <v>1471422.75</v>
      </c>
      <c r="J225" s="376">
        <v>33989</v>
      </c>
      <c r="K225" s="376">
        <v>26655</v>
      </c>
    </row>
    <row r="226" spans="1:11">
      <c r="A226" s="373">
        <v>945</v>
      </c>
      <c r="B226" s="373" t="s">
        <v>760</v>
      </c>
      <c r="C226" s="373">
        <v>75103392</v>
      </c>
      <c r="D226" s="373" t="s">
        <v>759</v>
      </c>
      <c r="E226" s="373" t="s">
        <v>682</v>
      </c>
      <c r="F226" s="373" t="s">
        <v>757</v>
      </c>
      <c r="G226" s="373">
        <v>3353739</v>
      </c>
      <c r="H226" s="377">
        <f t="shared" si="6"/>
        <v>285067.815</v>
      </c>
      <c r="I226" s="374">
        <f t="shared" si="7"/>
        <v>3638806.8149999999</v>
      </c>
      <c r="J226" s="376">
        <v>41898</v>
      </c>
      <c r="K226" s="376">
        <v>31057</v>
      </c>
    </row>
    <row r="227" spans="1:11">
      <c r="A227" s="373">
        <v>379</v>
      </c>
      <c r="B227" s="373" t="s">
        <v>758</v>
      </c>
      <c r="C227" s="373">
        <v>24366758</v>
      </c>
      <c r="D227" s="373" t="s">
        <v>680</v>
      </c>
      <c r="E227" s="373" t="s">
        <v>679</v>
      </c>
      <c r="F227" s="373" t="s">
        <v>757</v>
      </c>
      <c r="G227" s="373">
        <v>1356150</v>
      </c>
      <c r="H227" s="377">
        <f t="shared" si="6"/>
        <v>115272.75000000001</v>
      </c>
      <c r="I227" s="374">
        <f t="shared" si="7"/>
        <v>1471422.75</v>
      </c>
      <c r="J227" s="376">
        <v>34366</v>
      </c>
      <c r="K227" s="376">
        <v>24520</v>
      </c>
    </row>
    <row r="228" spans="1:11">
      <c r="A228" s="373">
        <v>393</v>
      </c>
      <c r="B228" s="373" t="s">
        <v>756</v>
      </c>
      <c r="C228" s="373">
        <v>30329901</v>
      </c>
      <c r="D228" s="373" t="s">
        <v>680</v>
      </c>
      <c r="E228" s="373" t="s">
        <v>679</v>
      </c>
      <c r="F228" s="373" t="s">
        <v>749</v>
      </c>
      <c r="G228" s="373">
        <v>1356150</v>
      </c>
      <c r="H228" s="377">
        <f t="shared" si="6"/>
        <v>115272.75000000001</v>
      </c>
      <c r="I228" s="374">
        <f t="shared" si="7"/>
        <v>1471422.75</v>
      </c>
      <c r="J228" s="376">
        <v>34700</v>
      </c>
      <c r="K228" s="376">
        <v>26925</v>
      </c>
    </row>
    <row r="229" spans="1:11">
      <c r="A229" s="373">
        <v>507</v>
      </c>
      <c r="B229" s="373" t="s">
        <v>755</v>
      </c>
      <c r="C229" s="373">
        <v>30394386</v>
      </c>
      <c r="D229" s="373" t="s">
        <v>680</v>
      </c>
      <c r="E229" s="373" t="s">
        <v>679</v>
      </c>
      <c r="F229" s="373" t="s">
        <v>749</v>
      </c>
      <c r="G229" s="373">
        <v>1356150</v>
      </c>
      <c r="H229" s="377">
        <f t="shared" si="6"/>
        <v>115272.75000000001</v>
      </c>
      <c r="I229" s="374">
        <f t="shared" si="7"/>
        <v>1471422.75</v>
      </c>
      <c r="J229" s="376">
        <v>38473</v>
      </c>
      <c r="K229" s="376">
        <v>28364</v>
      </c>
    </row>
    <row r="230" spans="1:11">
      <c r="A230" s="373">
        <v>819</v>
      </c>
      <c r="B230" s="373" t="s">
        <v>754</v>
      </c>
      <c r="C230" s="373">
        <v>30395284</v>
      </c>
      <c r="D230" s="373" t="s">
        <v>680</v>
      </c>
      <c r="E230" s="373" t="s">
        <v>679</v>
      </c>
      <c r="F230" s="373" t="s">
        <v>749</v>
      </c>
      <c r="G230" s="373">
        <v>1356150</v>
      </c>
      <c r="H230" s="377">
        <f t="shared" si="6"/>
        <v>115272.75000000001</v>
      </c>
      <c r="I230" s="374">
        <f t="shared" si="7"/>
        <v>1471422.75</v>
      </c>
      <c r="J230" s="376">
        <v>40375</v>
      </c>
      <c r="K230" s="376">
        <v>28485</v>
      </c>
    </row>
    <row r="231" spans="1:11">
      <c r="A231" s="373">
        <v>776</v>
      </c>
      <c r="B231" s="373" t="s">
        <v>753</v>
      </c>
      <c r="C231" s="373">
        <v>30332129</v>
      </c>
      <c r="D231" s="373" t="s">
        <v>752</v>
      </c>
      <c r="E231" s="373" t="s">
        <v>682</v>
      </c>
      <c r="F231" s="373" t="s">
        <v>749</v>
      </c>
      <c r="G231" s="373">
        <v>3353739</v>
      </c>
      <c r="H231" s="377">
        <f t="shared" si="6"/>
        <v>285067.815</v>
      </c>
      <c r="I231" s="374">
        <f t="shared" si="7"/>
        <v>3638806.8149999999</v>
      </c>
      <c r="J231" s="376">
        <v>40035</v>
      </c>
      <c r="K231" s="376">
        <v>27185</v>
      </c>
    </row>
    <row r="232" spans="1:11">
      <c r="A232" s="373">
        <v>360</v>
      </c>
      <c r="B232" s="373" t="s">
        <v>751</v>
      </c>
      <c r="C232" s="373">
        <v>30353452</v>
      </c>
      <c r="D232" s="373" t="s">
        <v>750</v>
      </c>
      <c r="E232" s="373" t="s">
        <v>679</v>
      </c>
      <c r="F232" s="373" t="s">
        <v>749</v>
      </c>
      <c r="G232" s="373">
        <v>3247850</v>
      </c>
      <c r="H232" s="377">
        <f t="shared" si="6"/>
        <v>276067.25</v>
      </c>
      <c r="I232" s="374">
        <f t="shared" si="7"/>
        <v>3523917.25</v>
      </c>
      <c r="J232" s="376">
        <v>33987</v>
      </c>
      <c r="K232" s="376">
        <v>26034</v>
      </c>
    </row>
    <row r="233" spans="1:11">
      <c r="A233" s="373">
        <v>1033</v>
      </c>
      <c r="B233" s="373" t="s">
        <v>748</v>
      </c>
      <c r="C233" s="373">
        <v>24529321</v>
      </c>
      <c r="D233" s="373" t="s">
        <v>747</v>
      </c>
      <c r="E233" s="373" t="s">
        <v>679</v>
      </c>
      <c r="F233" s="373" t="s">
        <v>743</v>
      </c>
      <c r="G233" s="373">
        <v>1356150</v>
      </c>
      <c r="H233" s="377">
        <f t="shared" si="6"/>
        <v>115272.75000000001</v>
      </c>
      <c r="I233" s="374">
        <f t="shared" si="7"/>
        <v>1471422.75</v>
      </c>
      <c r="J233" s="376">
        <v>42576</v>
      </c>
      <c r="K233" s="376">
        <v>30014</v>
      </c>
    </row>
    <row r="234" spans="1:11">
      <c r="A234" s="373">
        <v>764</v>
      </c>
      <c r="B234" s="373" t="s">
        <v>746</v>
      </c>
      <c r="C234" s="373">
        <v>10254870</v>
      </c>
      <c r="D234" s="373" t="s">
        <v>745</v>
      </c>
      <c r="E234" s="373" t="s">
        <v>682</v>
      </c>
      <c r="F234" s="373" t="s">
        <v>743</v>
      </c>
      <c r="G234" s="373">
        <v>3353739</v>
      </c>
      <c r="H234" s="377">
        <f t="shared" si="6"/>
        <v>285067.815</v>
      </c>
      <c r="I234" s="374">
        <f t="shared" si="7"/>
        <v>3638806.8149999999</v>
      </c>
      <c r="J234" s="376">
        <v>39888</v>
      </c>
      <c r="K234" s="376">
        <v>22644</v>
      </c>
    </row>
    <row r="235" spans="1:11">
      <c r="A235" s="373">
        <v>590</v>
      </c>
      <c r="B235" s="373" t="s">
        <v>744</v>
      </c>
      <c r="C235" s="373">
        <v>25108772</v>
      </c>
      <c r="D235" s="373" t="s">
        <v>680</v>
      </c>
      <c r="E235" s="373" t="s">
        <v>679</v>
      </c>
      <c r="F235" s="373" t="s">
        <v>743</v>
      </c>
      <c r="G235" s="373">
        <v>1356150</v>
      </c>
      <c r="H235" s="377">
        <f t="shared" si="6"/>
        <v>115272.75000000001</v>
      </c>
      <c r="I235" s="374">
        <f t="shared" si="7"/>
        <v>1471422.75</v>
      </c>
      <c r="J235" s="376">
        <v>38559</v>
      </c>
      <c r="K235" s="376">
        <v>24839</v>
      </c>
    </row>
    <row r="236" spans="1:11">
      <c r="A236" s="373">
        <v>982</v>
      </c>
      <c r="B236" s="373" t="s">
        <v>742</v>
      </c>
      <c r="C236" s="373">
        <v>75079556</v>
      </c>
      <c r="D236" s="373" t="s">
        <v>741</v>
      </c>
      <c r="E236" s="373" t="s">
        <v>682</v>
      </c>
      <c r="F236" s="373" t="s">
        <v>740</v>
      </c>
      <c r="G236" s="373">
        <v>3353739</v>
      </c>
      <c r="H236" s="377">
        <f t="shared" si="6"/>
        <v>285067.815</v>
      </c>
      <c r="I236" s="374">
        <f t="shared" si="7"/>
        <v>3638806.8149999999</v>
      </c>
      <c r="J236" s="376">
        <v>42207</v>
      </c>
      <c r="K236" s="376">
        <v>27765</v>
      </c>
    </row>
    <row r="237" spans="1:11">
      <c r="A237" s="373">
        <v>1044</v>
      </c>
      <c r="B237" s="373" t="s">
        <v>739</v>
      </c>
      <c r="C237" s="373">
        <v>10267490</v>
      </c>
      <c r="D237" s="373" t="s">
        <v>738</v>
      </c>
      <c r="E237" s="373" t="s">
        <v>682</v>
      </c>
      <c r="F237" s="373" t="s">
        <v>732</v>
      </c>
      <c r="G237" s="373">
        <v>4172769</v>
      </c>
      <c r="H237" s="377">
        <f t="shared" si="6"/>
        <v>354685.36500000005</v>
      </c>
      <c r="I237" s="374">
        <f t="shared" si="7"/>
        <v>4527454.3650000002</v>
      </c>
      <c r="J237" s="376">
        <v>42705</v>
      </c>
      <c r="K237" s="376">
        <v>23756</v>
      </c>
    </row>
    <row r="238" spans="1:11">
      <c r="A238" s="373">
        <v>830</v>
      </c>
      <c r="B238" s="373" t="s">
        <v>737</v>
      </c>
      <c r="C238" s="373">
        <v>1053768406</v>
      </c>
      <c r="D238" s="373" t="s">
        <v>736</v>
      </c>
      <c r="E238" s="373" t="s">
        <v>682</v>
      </c>
      <c r="F238" s="373" t="s">
        <v>732</v>
      </c>
      <c r="G238" s="373">
        <v>3353739</v>
      </c>
      <c r="H238" s="377">
        <f t="shared" si="6"/>
        <v>285067.815</v>
      </c>
      <c r="I238" s="374">
        <f t="shared" si="7"/>
        <v>3638806.8149999999</v>
      </c>
      <c r="J238" s="376">
        <v>40464</v>
      </c>
      <c r="K238" s="376">
        <v>31457</v>
      </c>
    </row>
    <row r="239" spans="1:11">
      <c r="A239" s="373">
        <v>34</v>
      </c>
      <c r="B239" s="373" t="s">
        <v>735</v>
      </c>
      <c r="C239" s="373">
        <v>30304230</v>
      </c>
      <c r="D239" s="373" t="s">
        <v>680</v>
      </c>
      <c r="E239" s="373" t="s">
        <v>679</v>
      </c>
      <c r="F239" s="373" t="s">
        <v>732</v>
      </c>
      <c r="G239" s="373">
        <v>1356150</v>
      </c>
      <c r="H239" s="377">
        <f t="shared" si="6"/>
        <v>115272.75000000001</v>
      </c>
      <c r="I239" s="374">
        <f t="shared" si="7"/>
        <v>1471422.75</v>
      </c>
      <c r="J239" s="376">
        <v>32101</v>
      </c>
      <c r="K239" s="376">
        <v>24651</v>
      </c>
    </row>
    <row r="240" spans="1:11">
      <c r="A240" s="373">
        <v>1006</v>
      </c>
      <c r="B240" s="373" t="s">
        <v>734</v>
      </c>
      <c r="C240" s="373">
        <v>1061654494</v>
      </c>
      <c r="D240" s="373" t="s">
        <v>733</v>
      </c>
      <c r="E240" s="373" t="s">
        <v>682</v>
      </c>
      <c r="F240" s="373" t="s">
        <v>732</v>
      </c>
      <c r="G240" s="373">
        <v>3353739</v>
      </c>
      <c r="H240" s="377">
        <f t="shared" si="6"/>
        <v>285067.815</v>
      </c>
      <c r="I240" s="374">
        <f t="shared" si="7"/>
        <v>3638806.8149999999</v>
      </c>
      <c r="J240" s="376">
        <v>42403</v>
      </c>
      <c r="K240" s="376">
        <v>31780</v>
      </c>
    </row>
    <row r="241" spans="1:11">
      <c r="A241" s="373">
        <v>12</v>
      </c>
      <c r="B241" s="373" t="s">
        <v>731</v>
      </c>
      <c r="C241" s="373">
        <v>4558729</v>
      </c>
      <c r="D241" s="373" t="s">
        <v>729</v>
      </c>
      <c r="E241" s="373" t="s">
        <v>679</v>
      </c>
      <c r="F241" s="373" t="s">
        <v>728</v>
      </c>
      <c r="G241" s="373">
        <v>1895850</v>
      </c>
      <c r="H241" s="377">
        <f t="shared" si="6"/>
        <v>161147.25</v>
      </c>
      <c r="I241" s="374">
        <f t="shared" si="7"/>
        <v>2056997.25</v>
      </c>
      <c r="J241" s="376">
        <v>28460</v>
      </c>
      <c r="K241" s="376">
        <v>19990</v>
      </c>
    </row>
    <row r="242" spans="1:11">
      <c r="A242" s="373">
        <v>155</v>
      </c>
      <c r="B242" s="373" t="s">
        <v>730</v>
      </c>
      <c r="C242" s="373">
        <v>4356571</v>
      </c>
      <c r="D242" s="373" t="s">
        <v>729</v>
      </c>
      <c r="E242" s="373" t="s">
        <v>679</v>
      </c>
      <c r="F242" s="373" t="s">
        <v>728</v>
      </c>
      <c r="G242" s="373">
        <v>2050850</v>
      </c>
      <c r="H242" s="377">
        <f t="shared" si="6"/>
        <v>174322.25</v>
      </c>
      <c r="I242" s="374">
        <f t="shared" si="7"/>
        <v>2225172.25</v>
      </c>
      <c r="J242" s="376">
        <v>31686</v>
      </c>
      <c r="K242" s="376">
        <v>21536</v>
      </c>
    </row>
    <row r="243" spans="1:11">
      <c r="A243" s="373">
        <v>470</v>
      </c>
      <c r="B243" s="373" t="s">
        <v>727</v>
      </c>
      <c r="C243" s="373">
        <v>75056513</v>
      </c>
      <c r="D243" s="373" t="s">
        <v>680</v>
      </c>
      <c r="E243" s="373" t="s">
        <v>679</v>
      </c>
      <c r="F243" s="373" t="s">
        <v>724</v>
      </c>
      <c r="G243" s="373">
        <v>1356150</v>
      </c>
      <c r="H243" s="377">
        <f t="shared" si="6"/>
        <v>115272.75000000001</v>
      </c>
      <c r="I243" s="374">
        <f t="shared" si="7"/>
        <v>1471422.75</v>
      </c>
      <c r="J243" s="376">
        <v>37396</v>
      </c>
      <c r="K243" s="376">
        <v>27718</v>
      </c>
    </row>
    <row r="244" spans="1:11">
      <c r="A244" s="373">
        <v>268</v>
      </c>
      <c r="B244" s="373" t="s">
        <v>726</v>
      </c>
      <c r="C244" s="373">
        <v>30284593</v>
      </c>
      <c r="D244" s="373" t="s">
        <v>680</v>
      </c>
      <c r="E244" s="373" t="s">
        <v>679</v>
      </c>
      <c r="F244" s="373" t="s">
        <v>724</v>
      </c>
      <c r="G244" s="373">
        <v>1356150</v>
      </c>
      <c r="H244" s="377">
        <f t="shared" si="6"/>
        <v>115272.75000000001</v>
      </c>
      <c r="I244" s="374">
        <f t="shared" si="7"/>
        <v>1471422.75</v>
      </c>
      <c r="J244" s="376">
        <v>32782</v>
      </c>
      <c r="K244" s="376">
        <v>22062</v>
      </c>
    </row>
    <row r="245" spans="1:11">
      <c r="A245" s="373">
        <v>394</v>
      </c>
      <c r="B245" s="373" t="s">
        <v>725</v>
      </c>
      <c r="C245" s="373">
        <v>30310411</v>
      </c>
      <c r="D245" s="373" t="s">
        <v>680</v>
      </c>
      <c r="E245" s="373" t="s">
        <v>679</v>
      </c>
      <c r="F245" s="373" t="s">
        <v>724</v>
      </c>
      <c r="G245" s="373">
        <v>1356150</v>
      </c>
      <c r="H245" s="377">
        <f t="shared" si="6"/>
        <v>115272.75000000001</v>
      </c>
      <c r="I245" s="374">
        <f t="shared" si="7"/>
        <v>1471422.75</v>
      </c>
      <c r="J245" s="376">
        <v>34700</v>
      </c>
      <c r="K245" s="376">
        <v>25721</v>
      </c>
    </row>
    <row r="246" spans="1:11">
      <c r="A246" s="373">
        <v>431</v>
      </c>
      <c r="B246" s="373" t="s">
        <v>723</v>
      </c>
      <c r="C246" s="373">
        <v>30319190</v>
      </c>
      <c r="D246" s="373" t="s">
        <v>722</v>
      </c>
      <c r="E246" s="373" t="s">
        <v>679</v>
      </c>
      <c r="F246" s="373" t="s">
        <v>721</v>
      </c>
      <c r="G246" s="373">
        <v>1929740</v>
      </c>
      <c r="H246" s="377">
        <f t="shared" si="6"/>
        <v>164027.90000000002</v>
      </c>
      <c r="I246" s="374">
        <f t="shared" si="7"/>
        <v>2093767.9</v>
      </c>
      <c r="J246" s="376">
        <v>35612</v>
      </c>
      <c r="K246" s="376">
        <v>25614</v>
      </c>
    </row>
    <row r="247" spans="1:11">
      <c r="A247" s="373">
        <v>761</v>
      </c>
      <c r="B247" s="373" t="s">
        <v>720</v>
      </c>
      <c r="C247" s="373">
        <v>30315873</v>
      </c>
      <c r="D247" s="373" t="s">
        <v>719</v>
      </c>
      <c r="E247" s="373" t="s">
        <v>682</v>
      </c>
      <c r="F247" s="373" t="s">
        <v>705</v>
      </c>
      <c r="G247" s="373">
        <v>3353739</v>
      </c>
      <c r="H247" s="377">
        <f t="shared" si="6"/>
        <v>285067.815</v>
      </c>
      <c r="I247" s="374">
        <f t="shared" si="7"/>
        <v>3638806.8149999999</v>
      </c>
      <c r="J247" s="376">
        <v>39861</v>
      </c>
      <c r="K247" s="376">
        <v>25629</v>
      </c>
    </row>
    <row r="248" spans="1:11">
      <c r="A248" s="373">
        <v>235</v>
      </c>
      <c r="B248" s="373" t="s">
        <v>718</v>
      </c>
      <c r="C248" s="373">
        <v>16110637</v>
      </c>
      <c r="D248" s="373" t="s">
        <v>717</v>
      </c>
      <c r="E248" s="373" t="s">
        <v>679</v>
      </c>
      <c r="F248" s="373" t="s">
        <v>705</v>
      </c>
      <c r="G248" s="373">
        <v>1655540</v>
      </c>
      <c r="H248" s="377">
        <f t="shared" si="6"/>
        <v>140720.90000000002</v>
      </c>
      <c r="I248" s="374">
        <f t="shared" si="7"/>
        <v>1796260.9</v>
      </c>
      <c r="J248" s="376">
        <v>30302</v>
      </c>
      <c r="K248" s="376">
        <v>22563</v>
      </c>
    </row>
    <row r="249" spans="1:11">
      <c r="A249" s="373">
        <v>110</v>
      </c>
      <c r="B249" s="373" t="s">
        <v>716</v>
      </c>
      <c r="C249" s="373">
        <v>15898659</v>
      </c>
      <c r="D249" s="373" t="s">
        <v>715</v>
      </c>
      <c r="E249" s="373" t="s">
        <v>679</v>
      </c>
      <c r="F249" s="373" t="s">
        <v>705</v>
      </c>
      <c r="G249" s="373">
        <v>1929740</v>
      </c>
      <c r="H249" s="377">
        <f t="shared" si="6"/>
        <v>164027.90000000002</v>
      </c>
      <c r="I249" s="374">
        <f t="shared" si="7"/>
        <v>2093767.9</v>
      </c>
      <c r="J249" s="376">
        <v>28730</v>
      </c>
      <c r="K249" s="376">
        <v>20045</v>
      </c>
    </row>
    <row r="250" spans="1:11">
      <c r="A250" s="373">
        <v>32</v>
      </c>
      <c r="B250" s="373" t="s">
        <v>714</v>
      </c>
      <c r="C250" s="373">
        <v>30296341</v>
      </c>
      <c r="D250" s="373" t="s">
        <v>680</v>
      </c>
      <c r="E250" s="373" t="s">
        <v>679</v>
      </c>
      <c r="F250" s="373" t="s">
        <v>705</v>
      </c>
      <c r="G250" s="373">
        <v>1356150</v>
      </c>
      <c r="H250" s="377">
        <f t="shared" si="6"/>
        <v>115272.75000000001</v>
      </c>
      <c r="I250" s="374">
        <f t="shared" si="7"/>
        <v>1471422.75</v>
      </c>
      <c r="J250" s="376">
        <v>32090</v>
      </c>
      <c r="K250" s="376">
        <v>23108</v>
      </c>
    </row>
    <row r="251" spans="1:11">
      <c r="A251" s="373">
        <v>361</v>
      </c>
      <c r="B251" s="373" t="s">
        <v>713</v>
      </c>
      <c r="C251" s="373">
        <v>9845393</v>
      </c>
      <c r="D251" s="373" t="s">
        <v>712</v>
      </c>
      <c r="E251" s="373" t="s">
        <v>679</v>
      </c>
      <c r="F251" s="373" t="s">
        <v>705</v>
      </c>
      <c r="G251" s="373">
        <v>2713600</v>
      </c>
      <c r="H251" s="377">
        <f t="shared" si="6"/>
        <v>230656.00000000003</v>
      </c>
      <c r="I251" s="374">
        <f t="shared" si="7"/>
        <v>2944256</v>
      </c>
      <c r="J251" s="376">
        <v>34004</v>
      </c>
      <c r="K251" s="376">
        <v>25637</v>
      </c>
    </row>
    <row r="252" spans="1:11">
      <c r="A252" s="373">
        <v>1039</v>
      </c>
      <c r="B252" s="373" t="s">
        <v>711</v>
      </c>
      <c r="C252" s="373">
        <v>1418684</v>
      </c>
      <c r="D252" s="373" t="s">
        <v>710</v>
      </c>
      <c r="E252" s="373" t="s">
        <v>682</v>
      </c>
      <c r="F252" s="373" t="s">
        <v>705</v>
      </c>
      <c r="G252" s="373">
        <v>3353739</v>
      </c>
      <c r="H252" s="377">
        <f t="shared" si="6"/>
        <v>285067.815</v>
      </c>
      <c r="I252" s="374">
        <f t="shared" si="7"/>
        <v>3638806.8149999999</v>
      </c>
      <c r="J252" s="376">
        <v>42632</v>
      </c>
      <c r="K252" s="376">
        <v>20135</v>
      </c>
    </row>
    <row r="253" spans="1:11">
      <c r="A253" s="373">
        <v>676</v>
      </c>
      <c r="B253" s="373" t="s">
        <v>709</v>
      </c>
      <c r="C253" s="373">
        <v>93437433</v>
      </c>
      <c r="D253" s="373" t="s">
        <v>708</v>
      </c>
      <c r="E253" s="373" t="s">
        <v>679</v>
      </c>
      <c r="F253" s="373" t="s">
        <v>705</v>
      </c>
      <c r="G253" s="373">
        <v>1655700</v>
      </c>
      <c r="H253" s="377">
        <f t="shared" si="6"/>
        <v>140734.5</v>
      </c>
      <c r="I253" s="374">
        <f t="shared" si="7"/>
        <v>1796434.5</v>
      </c>
      <c r="J253" s="376">
        <v>39240</v>
      </c>
      <c r="K253" s="376">
        <v>29073</v>
      </c>
    </row>
    <row r="254" spans="1:11">
      <c r="A254" s="373">
        <v>20</v>
      </c>
      <c r="B254" s="373" t="s">
        <v>707</v>
      </c>
      <c r="C254" s="373">
        <v>10239303</v>
      </c>
      <c r="D254" s="373" t="s">
        <v>706</v>
      </c>
      <c r="E254" s="373" t="s">
        <v>679</v>
      </c>
      <c r="F254" s="373" t="s">
        <v>705</v>
      </c>
      <c r="G254" s="373">
        <v>1655540</v>
      </c>
      <c r="H254" s="377">
        <f t="shared" si="6"/>
        <v>140720.90000000002</v>
      </c>
      <c r="I254" s="374">
        <f t="shared" si="7"/>
        <v>1796260.9</v>
      </c>
      <c r="J254" s="376">
        <v>31656</v>
      </c>
      <c r="K254" s="376">
        <v>19694</v>
      </c>
    </row>
    <row r="255" spans="1:11">
      <c r="A255" s="373">
        <v>1011</v>
      </c>
      <c r="B255" s="373" t="s">
        <v>704</v>
      </c>
      <c r="C255" s="373">
        <v>75086174</v>
      </c>
      <c r="D255" s="373" t="s">
        <v>703</v>
      </c>
      <c r="E255" s="373" t="s">
        <v>682</v>
      </c>
      <c r="F255" s="373" t="s">
        <v>690</v>
      </c>
      <c r="G255" s="373">
        <v>4172769</v>
      </c>
      <c r="H255" s="377">
        <f t="shared" si="6"/>
        <v>354685.36500000005</v>
      </c>
      <c r="I255" s="374">
        <f t="shared" si="7"/>
        <v>4527454.3650000002</v>
      </c>
      <c r="J255" s="376">
        <v>42423</v>
      </c>
      <c r="K255" s="376">
        <v>28515</v>
      </c>
    </row>
    <row r="256" spans="1:11">
      <c r="A256" s="373">
        <v>357</v>
      </c>
      <c r="B256" s="373" t="s">
        <v>702</v>
      </c>
      <c r="C256" s="373">
        <v>25100708</v>
      </c>
      <c r="D256" s="373" t="s">
        <v>701</v>
      </c>
      <c r="E256" s="373" t="s">
        <v>679</v>
      </c>
      <c r="F256" s="373" t="s">
        <v>690</v>
      </c>
      <c r="G256" s="373">
        <v>3247850</v>
      </c>
      <c r="H256" s="377">
        <f t="shared" si="6"/>
        <v>276067.25</v>
      </c>
      <c r="I256" s="374">
        <f t="shared" si="7"/>
        <v>3523917.25</v>
      </c>
      <c r="J256" s="376">
        <v>34001</v>
      </c>
      <c r="K256" s="376">
        <v>26065</v>
      </c>
    </row>
    <row r="257" spans="1:11">
      <c r="A257" s="373">
        <v>378</v>
      </c>
      <c r="B257" s="373" t="s">
        <v>700</v>
      </c>
      <c r="C257" s="373">
        <v>24432478</v>
      </c>
      <c r="D257" s="373" t="s">
        <v>699</v>
      </c>
      <c r="E257" s="373" t="s">
        <v>679</v>
      </c>
      <c r="F257" s="373" t="s">
        <v>690</v>
      </c>
      <c r="G257" s="373">
        <v>3247850</v>
      </c>
      <c r="H257" s="377">
        <f t="shared" si="6"/>
        <v>276067.25</v>
      </c>
      <c r="I257" s="374">
        <f t="shared" si="7"/>
        <v>3523917.25</v>
      </c>
      <c r="J257" s="376">
        <v>34350</v>
      </c>
      <c r="K257" s="376">
        <v>22026</v>
      </c>
    </row>
    <row r="258" spans="1:11">
      <c r="A258" s="373">
        <v>273</v>
      </c>
      <c r="B258" s="373" t="s">
        <v>698</v>
      </c>
      <c r="C258" s="373">
        <v>10229721</v>
      </c>
      <c r="D258" s="373" t="s">
        <v>697</v>
      </c>
      <c r="E258" s="373" t="s">
        <v>679</v>
      </c>
      <c r="F258" s="373" t="s">
        <v>690</v>
      </c>
      <c r="G258" s="373">
        <v>1356150</v>
      </c>
      <c r="H258" s="377">
        <f t="shared" si="6"/>
        <v>115272.75000000001</v>
      </c>
      <c r="I258" s="374">
        <f t="shared" si="7"/>
        <v>1471422.75</v>
      </c>
      <c r="J258" s="376">
        <v>32807</v>
      </c>
      <c r="K258" s="376">
        <v>19802</v>
      </c>
    </row>
    <row r="259" spans="1:11">
      <c r="A259" s="373">
        <v>371</v>
      </c>
      <c r="B259" s="373" t="s">
        <v>696</v>
      </c>
      <c r="C259" s="373">
        <v>24838198</v>
      </c>
      <c r="D259" s="373" t="s">
        <v>680</v>
      </c>
      <c r="E259" s="373" t="s">
        <v>679</v>
      </c>
      <c r="F259" s="373" t="s">
        <v>690</v>
      </c>
      <c r="G259" s="373">
        <v>1356150</v>
      </c>
      <c r="H259" s="377">
        <f t="shared" si="6"/>
        <v>115272.75000000001</v>
      </c>
      <c r="I259" s="374">
        <f t="shared" si="7"/>
        <v>1471422.75</v>
      </c>
      <c r="J259" s="376">
        <v>34191</v>
      </c>
      <c r="K259" s="376">
        <v>23828</v>
      </c>
    </row>
    <row r="260" spans="1:11">
      <c r="A260" s="373">
        <v>481</v>
      </c>
      <c r="B260" s="373" t="s">
        <v>695</v>
      </c>
      <c r="C260" s="373">
        <v>75086803</v>
      </c>
      <c r="D260" s="373" t="s">
        <v>691</v>
      </c>
      <c r="E260" s="373" t="s">
        <v>679</v>
      </c>
      <c r="F260" s="373" t="s">
        <v>690</v>
      </c>
      <c r="G260" s="373">
        <v>3247850</v>
      </c>
      <c r="H260" s="377">
        <f t="shared" si="6"/>
        <v>276067.25</v>
      </c>
      <c r="I260" s="374">
        <f t="shared" si="7"/>
        <v>3523917.25</v>
      </c>
      <c r="J260" s="376">
        <v>37545</v>
      </c>
      <c r="K260" s="376">
        <v>28227</v>
      </c>
    </row>
    <row r="261" spans="1:11">
      <c r="A261" s="373">
        <v>128</v>
      </c>
      <c r="B261" s="373" t="s">
        <v>694</v>
      </c>
      <c r="C261" s="373">
        <v>79313963</v>
      </c>
      <c r="D261" s="373" t="s">
        <v>693</v>
      </c>
      <c r="E261" s="373" t="s">
        <v>682</v>
      </c>
      <c r="F261" s="373" t="s">
        <v>690</v>
      </c>
      <c r="G261" s="373">
        <v>4172769</v>
      </c>
      <c r="H261" s="377">
        <f t="shared" si="6"/>
        <v>354685.36500000005</v>
      </c>
      <c r="I261" s="374">
        <f t="shared" si="7"/>
        <v>4527454.3650000002</v>
      </c>
      <c r="J261" s="376">
        <v>32099</v>
      </c>
      <c r="K261" s="376">
        <v>23465</v>
      </c>
    </row>
    <row r="262" spans="1:11">
      <c r="A262" s="373">
        <v>203</v>
      </c>
      <c r="B262" s="373" t="s">
        <v>692</v>
      </c>
      <c r="C262" s="373">
        <v>15913264</v>
      </c>
      <c r="D262" s="373" t="s">
        <v>691</v>
      </c>
      <c r="E262" s="373" t="s">
        <v>679</v>
      </c>
      <c r="F262" s="373" t="s">
        <v>690</v>
      </c>
      <c r="G262" s="373">
        <v>3247850</v>
      </c>
      <c r="H262" s="377">
        <f t="shared" si="6"/>
        <v>276067.25</v>
      </c>
      <c r="I262" s="374">
        <f t="shared" si="7"/>
        <v>3523917.25</v>
      </c>
      <c r="J262" s="376">
        <v>31107</v>
      </c>
      <c r="K262" s="376">
        <v>21536</v>
      </c>
    </row>
    <row r="263" spans="1:11">
      <c r="A263" s="373">
        <v>972</v>
      </c>
      <c r="B263" s="373" t="s">
        <v>689</v>
      </c>
      <c r="C263" s="373">
        <v>10261342</v>
      </c>
      <c r="D263" s="373" t="s">
        <v>688</v>
      </c>
      <c r="E263" s="373" t="s">
        <v>682</v>
      </c>
      <c r="F263" s="373" t="s">
        <v>687</v>
      </c>
      <c r="G263" s="373">
        <v>4310800</v>
      </c>
      <c r="H263" s="377">
        <f t="shared" ref="H263:H326" si="8">+G263*0.085</f>
        <v>366418</v>
      </c>
      <c r="I263" s="374">
        <f t="shared" ref="I263:I326" si="9">+G263+H263</f>
        <v>4677218</v>
      </c>
      <c r="J263" s="376">
        <v>42110</v>
      </c>
      <c r="K263" s="376">
        <v>23212</v>
      </c>
    </row>
    <row r="264" spans="1:11">
      <c r="A264" s="373">
        <v>1007</v>
      </c>
      <c r="B264" s="373" t="s">
        <v>686</v>
      </c>
      <c r="C264" s="373">
        <v>30330206</v>
      </c>
      <c r="D264" s="373" t="s">
        <v>685</v>
      </c>
      <c r="E264" s="373" t="s">
        <v>682</v>
      </c>
      <c r="F264" s="373" t="s">
        <v>678</v>
      </c>
      <c r="G264" s="373">
        <v>1950771</v>
      </c>
      <c r="H264" s="377">
        <f t="shared" si="8"/>
        <v>165815.535</v>
      </c>
      <c r="I264" s="374">
        <f t="shared" si="9"/>
        <v>2116586.5350000001</v>
      </c>
      <c r="J264" s="376">
        <v>42410</v>
      </c>
      <c r="K264" s="376">
        <v>26888</v>
      </c>
    </row>
    <row r="265" spans="1:11">
      <c r="A265" s="373">
        <v>969</v>
      </c>
      <c r="B265" s="373" t="s">
        <v>684</v>
      </c>
      <c r="C265" s="373">
        <v>75082338</v>
      </c>
      <c r="D265" s="373" t="s">
        <v>683</v>
      </c>
      <c r="E265" s="373" t="s">
        <v>682</v>
      </c>
      <c r="F265" s="373" t="s">
        <v>678</v>
      </c>
      <c r="G265" s="373">
        <v>4172769</v>
      </c>
      <c r="H265" s="377">
        <f t="shared" si="8"/>
        <v>354685.36500000005</v>
      </c>
      <c r="I265" s="374">
        <f t="shared" si="9"/>
        <v>4527454.3650000002</v>
      </c>
      <c r="J265" s="376">
        <v>42095</v>
      </c>
      <c r="K265" s="376">
        <v>28132</v>
      </c>
    </row>
    <row r="266" spans="1:11">
      <c r="A266" s="373">
        <v>791</v>
      </c>
      <c r="B266" s="373" t="s">
        <v>681</v>
      </c>
      <c r="C266" s="373">
        <v>24370489</v>
      </c>
      <c r="D266" s="373" t="s">
        <v>680</v>
      </c>
      <c r="E266" s="373" t="s">
        <v>679</v>
      </c>
      <c r="F266" s="373" t="s">
        <v>678</v>
      </c>
      <c r="G266" s="373">
        <v>1356150</v>
      </c>
      <c r="H266" s="377">
        <f t="shared" si="8"/>
        <v>115272.75000000001</v>
      </c>
      <c r="I266" s="374">
        <f t="shared" si="9"/>
        <v>1471422.75</v>
      </c>
      <c r="J266" s="376">
        <v>40182</v>
      </c>
      <c r="K266" s="376">
        <v>29260</v>
      </c>
    </row>
    <row r="267" spans="1:11">
      <c r="A267" s="373" t="s">
        <v>677</v>
      </c>
    </row>
    <row r="268" spans="1:11">
      <c r="G268" s="373">
        <v>403051460</v>
      </c>
      <c r="I268" s="374">
        <f>SUM(I7:I267)</f>
        <v>437310834.09999961</v>
      </c>
    </row>
    <row r="269" spans="1:11">
      <c r="I269" s="374">
        <f>+I268*15</f>
        <v>6559662511.4999943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Solicitud</vt:lpstr>
      <vt:lpstr>Autos</vt:lpstr>
      <vt:lpstr>Servidores públicos</vt:lpstr>
      <vt:lpstr>Salarios del Personal</vt:lpstr>
      <vt:lpstr>Autos!Área_de_impresión</vt:lpstr>
      <vt:lpstr>Solicitud!Área_de_impresión</vt:lpstr>
      <vt:lpstr>Solicitud!Títulos_a_imprimir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JCastellanos</cp:lastModifiedBy>
  <cp:lastPrinted>2016-12-28T17:30:06Z</cp:lastPrinted>
  <dcterms:created xsi:type="dcterms:W3CDTF">2012-09-24T19:32:38Z</dcterms:created>
  <dcterms:modified xsi:type="dcterms:W3CDTF">2017-01-02T19:13:26Z</dcterms:modified>
</cp:coreProperties>
</file>