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18\EMPOCALDAS\Diego Patino - CARPETA COMPARTIDA\2020\ALCANTARILLADO ALEGRÍAS MARQUETALIA\8.PRESUPUESTO\"/>
    </mc:Choice>
  </mc:AlternateContent>
  <bookViews>
    <workbookView xWindow="0" yWindow="0" windowWidth="28800" windowHeight="12435"/>
  </bookViews>
  <sheets>
    <sheet name="pp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b">#REF!</definedName>
    <definedName name="\c">#REF!</definedName>
    <definedName name="\e">#REF!</definedName>
    <definedName name="\i">#REF!</definedName>
    <definedName name="\m">#REF!</definedName>
    <definedName name="\r">#REF!</definedName>
    <definedName name="\t">#REF!</definedName>
    <definedName name="\x">#REF!</definedName>
    <definedName name="\z">#REF!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OR1">#REF!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C">#REF!</definedName>
    <definedName name="___FOR1">#REF!</definedName>
    <definedName name="__B104067">#REF!</definedName>
    <definedName name="__B93008">#REF!</definedName>
    <definedName name="__D128899">#REF!</definedName>
    <definedName name="__D7703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42C">#REF!</definedName>
    <definedName name="_42D">#REF!</definedName>
    <definedName name="_42E">#REF!</definedName>
    <definedName name="_44">#REF!</definedName>
    <definedName name="_6">#REF!</definedName>
    <definedName name="_B104067">#REF!</definedName>
    <definedName name="_B93008">#REF!</definedName>
    <definedName name="_D128899">#REF!</definedName>
    <definedName name="_D7703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OR1">#REF!</definedName>
    <definedName name="A">#REF!</definedName>
    <definedName name="A.PVC">'[3]factores A.N.'!$M$7:$M$33</definedName>
    <definedName name="A_impresión_IM">#REF!</definedName>
    <definedName name="a1..056">#REF!</definedName>
    <definedName name="A1S">#REF!</definedName>
    <definedName name="A1XO56">#REF!</definedName>
    <definedName name="A2S">#REF!</definedName>
    <definedName name="AC">#REF!</definedName>
    <definedName name="ACER">#REF!</definedName>
    <definedName name="AD">#REF!</definedName>
    <definedName name="ANALISIS">#REF!</definedName>
    <definedName name="ANALISIS_UNITARIOS">#REF!</definedName>
    <definedName name="APB">[4]PRECIOS!$I$1:$L$51</definedName>
    <definedName name="Apu">[5]Apu!$D$8:$AC$2207</definedName>
    <definedName name="AR">#REF!</definedName>
    <definedName name="AREA">#REF!</definedName>
    <definedName name="_xlnm.Print_Area" localSheetId="0">ppto!$B$1:$K$87</definedName>
    <definedName name="ASD">#REF!</definedName>
    <definedName name="AY">[4]PRECIOS!$G$6</definedName>
    <definedName name="AYU">[4]PRECIOS!$F$6</definedName>
    <definedName name="B.T1">#REF!</definedName>
    <definedName name="B_T1">#REF!</definedName>
    <definedName name="B10512.">#REF!</definedName>
    <definedName name="BASE">#REF!</definedName>
    <definedName name="Base_datos_IM">#REF!</definedName>
    <definedName name="BASE_DE_DATOS">#REF!</definedName>
    <definedName name="_xlnm.Database">#REF!</definedName>
    <definedName name="Bd">#REF!</definedName>
    <definedName name="Bd__2">#REF!</definedName>
    <definedName name="Bd_2">[6]FACTORES!#REF!</definedName>
    <definedName name="BORDE1">#REF!</definedName>
    <definedName name="BORDE2">#REF!</definedName>
    <definedName name="BORDE3">#REF!</definedName>
    <definedName name="C.CLAV">#REF!</definedName>
    <definedName name="C.FON">#REF!</definedName>
    <definedName name="C.LOM">#REF!</definedName>
    <definedName name="C.RAS">#REF!</definedName>
    <definedName name="C.TERR">#REF!</definedName>
    <definedName name="C_">#REF!</definedName>
    <definedName name="C_LOM">#REF!</definedName>
    <definedName name="CAM_CAIDA">#REF!</definedName>
    <definedName name="CANT">#REF!</definedName>
    <definedName name="CANT.">#REF!</definedName>
    <definedName name="CANTIDADES2">#REF!</definedName>
    <definedName name="CapActividad">#REF!</definedName>
    <definedName name="CapComponent">#REF!</definedName>
    <definedName name="CapResumen">#REF!</definedName>
    <definedName name="CASQ">[7]FACTORES!#REF!</definedName>
    <definedName name="CER" hidden="1">{#N/A,#N/A,FALSE,"PROPON.2001"}</definedName>
    <definedName name="CILIND">[8]TUBERIA!$AE$10:$AE$14</definedName>
    <definedName name="Ciudades">[9]Insumos!$B$2:$B$2</definedName>
    <definedName name="CL">#REF!</definedName>
    <definedName name="codp">'[10]CANTIDADES Y PTTO'!$C$180</definedName>
    <definedName name="COM.LIM">#REF!</definedName>
    <definedName name="CON.FUN">#REF!</definedName>
    <definedName name="CON.LIM">#REF!</definedName>
    <definedName name="CON.POZ">#REF!</definedName>
    <definedName name="CON.TUB">[6]TUBERIA!#REF!</definedName>
    <definedName name="CONC">#REF!</definedName>
    <definedName name="CONCRETO">#REF!</definedName>
    <definedName name="CONCRETO_F.C_4">#REF!</definedName>
    <definedName name="concreto_FC_2.2">#REF!</definedName>
    <definedName name="Concretos">[9]Insumos!#REF!</definedName>
    <definedName name="_xlnm.Criteria">#REF!</definedName>
    <definedName name="Criterios_IM">#REF!</definedName>
    <definedName name="CUE">#REF!</definedName>
    <definedName name="CUER">#REF!</definedName>
    <definedName name="CUERDA">#REF!</definedName>
    <definedName name="curva">"Chart 11"</definedName>
    <definedName name="D">#REF!</definedName>
    <definedName name="D_EXT">#REF!</definedName>
    <definedName name="D_INT">#REF!</definedName>
    <definedName name="D1S">#REF!</definedName>
    <definedName name="D2S">#REF!</definedName>
    <definedName name="D6.PVC">'[3]factores A.N.'!$N$8:$N$33</definedName>
    <definedName name="D61S">#REF!</definedName>
    <definedName name="D62S">#REF!</definedName>
    <definedName name="D6R">#REF!</definedName>
    <definedName name="D81S">#REF!</definedName>
    <definedName name="D82S">#REF!</definedName>
    <definedName name="D8R">#REF!</definedName>
    <definedName name="Datos">#REF!</definedName>
    <definedName name="DDIDIAS">#REF!</definedName>
    <definedName name="De">[7]FACTORES!#REF!</definedName>
    <definedName name="De_6">#REF!</definedName>
    <definedName name="De_8">#REF!</definedName>
    <definedName name="dem.pav">'[3]factores A.N.'!$E$15:$E$306</definedName>
    <definedName name="Diametro">#REF!</definedName>
    <definedName name="DOM">#REF!</definedName>
    <definedName name="DR">#REF!</definedName>
    <definedName name="DSAF">[11]PRECIOS!$G$10</definedName>
    <definedName name="DSQA">#REF!</definedName>
    <definedName name="E">#REF!</definedName>
    <definedName name="ENCABEZA">#REF!</definedName>
    <definedName name="ENT.A1">'[12]CANT.5921'!#REF!</definedName>
    <definedName name="ENT.ESP">'[12]CANT.5921'!#REF!</definedName>
    <definedName name="ENTIB">#REF!</definedName>
    <definedName name="ENTIBADO">[13]TUBERIA!#REF!</definedName>
    <definedName name="EQUIPO">#REF!</definedName>
    <definedName name="ESP_PAV">#REF!</definedName>
    <definedName name="ESP1S">#REF!</definedName>
    <definedName name="ESP2S">#REF!</definedName>
    <definedName name="ESPESOR">#REF!</definedName>
    <definedName name="ESPR">#REF!</definedName>
    <definedName name="EXC.POZ">#REF!</definedName>
    <definedName name="EXC.ZAN">#REF!</definedName>
    <definedName name="FACTOR_PRESTACION">#REF!</definedName>
    <definedName name="fctr">'[10]CANTIDADES Y PTTO'!$B$183:$F$202</definedName>
    <definedName name="FELIPE">[14]ZANJA!$E$11:$E$13</definedName>
    <definedName name="Formato">#REF!</definedName>
    <definedName name="Formato1">#REF!</definedName>
    <definedName name="Formatos">#REF!</definedName>
    <definedName name="fp">1.59</definedName>
    <definedName name="G">#REF!</definedName>
    <definedName name="h.EXC">#REF!</definedName>
    <definedName name="h.LOM">#REF!</definedName>
    <definedName name="H.LOMO">[15]TUBERIA!$S$10:$S$14</definedName>
    <definedName name="h.POZ">#REF!</definedName>
    <definedName name="HACER">#REF!</definedName>
    <definedName name="HM">[4]PRECIOS!$G$8</definedName>
    <definedName name="HOJA1">#REF!</definedName>
    <definedName name="I">#REF!</definedName>
    <definedName name="im">[16]MATERIALES!$H$5</definedName>
    <definedName name="INDIVIDUALES">#REF!</definedName>
    <definedName name="inf">#REF!</definedName>
    <definedName name="INFORME">#REF!</definedName>
    <definedName name="INSUMOS">#REF!</definedName>
    <definedName name="INSUMOS2">#REF!</definedName>
    <definedName name="INSUMOSTOTAL">#REF!</definedName>
    <definedName name="ITEM">#REF!</definedName>
    <definedName name="ITEMS">#REF!</definedName>
    <definedName name="JJ">[11]PRECIOS!$F$5</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CARCAMO">#REF!</definedName>
    <definedName name="L.CIL">#REF!</definedName>
    <definedName name="L_">#REF!</definedName>
    <definedName name="L_TUB">#REF!</definedName>
    <definedName name="LB">'[17]Listado Base'!$B$12:$D$786</definedName>
    <definedName name="LFAB">'[10]CANTIDADES Y PTTO'!$F$243:$F$258</definedName>
    <definedName name="LIMPIO">#REF!</definedName>
    <definedName name="listaabril">'[18]Listado precios abril 2011'!$A:$IV</definedName>
    <definedName name="listado1" hidden="1">{#N/A,#N/A,FALSE,"PROPON.2001"}</definedName>
    <definedName name="LOTE">'[19]Primera Prueba'!$EI$11:$EI$90</definedName>
    <definedName name="LUZ" hidden="1">{#N/A,#N/A,FALSE,"PROPON.2001"}</definedName>
    <definedName name="M" hidden="1">{#N/A,#N/A,FALSE,"PROPON.2001"}</definedName>
    <definedName name="MA">#REF!</definedName>
    <definedName name="Marca">#REF!</definedName>
    <definedName name="MARIA" hidden="1">{#N/A,#N/A,FALSE,"PROPON.2001"}</definedName>
    <definedName name="MARTA" hidden="1">{#N/A,#N/A,FALSE,"PROPON.2001"}</definedName>
    <definedName name="MAT">#REF!</definedName>
    <definedName name="MATERIALES">#REF!</definedName>
    <definedName name="Medidor">#REF!</definedName>
    <definedName name="MM">#REF!</definedName>
    <definedName name="mmm" hidden="1">{#N/A,#N/A,FALSE,"PROPON.2001"}</definedName>
    <definedName name="MO">[20]MANO!$B$3:$B$79</definedName>
    <definedName name="NOVAF">#REF!</definedName>
    <definedName name="O">#REF!</definedName>
    <definedName name="OBSERV">#REF!</definedName>
    <definedName name="OF">[4]PRECIOS!$F$5</definedName>
    <definedName name="P">[4]PRECIOS!$G$10</definedName>
    <definedName name="PER_PAV">#REF!</definedName>
    <definedName name="PESO_UNIT">#REF!</definedName>
    <definedName name="PESOUNIT">[21]REFUERZO!$L$1:$M$6</definedName>
    <definedName name="Plazo">'[22]AUI ALIVIADERO'!$D$15</definedName>
    <definedName name="POR">#REF!</definedName>
    <definedName name="POZ">#REF!</definedName>
    <definedName name="POZO">#REF!</definedName>
    <definedName name="POZO1.2">#REF!</definedName>
    <definedName name="POZOS">#REF!</definedName>
    <definedName name="PRE">#REF!</definedName>
    <definedName name="precios">#REF!</definedName>
    <definedName name="preciosvig">#REF!</definedName>
    <definedName name="PRESUPUESTO">#REF!</definedName>
    <definedName name="PROGRAMADO">#REF!</definedName>
    <definedName name="Q">#REF!</definedName>
    <definedName name="RDN">[4]PRECIOS!$G$7</definedName>
    <definedName name="REP.PAV">'[3]factores A.N.'!$F$15:$F$69</definedName>
    <definedName name="S">#REF!</definedName>
    <definedName name="SMMLV">[23]INTERVENTORIA!#REF!</definedName>
    <definedName name="SSS">#REF!</definedName>
    <definedName name="SUBTIPOACC">#REF!</definedName>
    <definedName name="T">#REF!</definedName>
    <definedName name="T.1_POZ">[24]TUBERIA!$AB$10:$AB$84</definedName>
    <definedName name="T.3">'[12]CANT.5921'!#REF!</definedName>
    <definedName name="T.VIA">'[3]factores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'[3]factores A.N.'!$H$8:$H$33</definedName>
    <definedName name="T1_FC1_9">'[3]factores A.N.'!$J$8:$J$33</definedName>
    <definedName name="T1_FC2.2">[25]FACTORES!$M$8:$M$23</definedName>
    <definedName name="T11SF15">#REF!</definedName>
    <definedName name="T11SF19">#REF!</definedName>
    <definedName name="T12SF15">#REF!</definedName>
    <definedName name="T12SF19">#REF!</definedName>
    <definedName name="T1RF15">#REF!</definedName>
    <definedName name="T1RF19">#REF!</definedName>
    <definedName name="T2.PVC">'[3]factores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'[3]factores A.N.'!$I$8:$I$33</definedName>
    <definedName name="T2_FC1_9">'[3]factores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ABLA">#REF!</definedName>
    <definedName name="TIPO">#REF!</definedName>
    <definedName name="TITULO">#REF!</definedName>
    <definedName name="TITULOANALISISUNITARIOS">#REF!</definedName>
    <definedName name="TITULOPRESUPUESTO">#REF!</definedName>
    <definedName name="_xlnm.Print_Titles" localSheetId="0">ppto!$1:$9</definedName>
    <definedName name="TODOANA">#REF!</definedName>
    <definedName name="TODOINSU">#REF!</definedName>
    <definedName name="TODOITEM">#REF!</definedName>
    <definedName name="tot">#REF!</definedName>
    <definedName name="TOTAL">#REF!</definedName>
    <definedName name="TRAMO">#REF!</definedName>
    <definedName name="transtub">[16]MATERIALES!$A$66:$D$114</definedName>
    <definedName name="TRAT">[26]desmonte!$E$48</definedName>
    <definedName name="TRIANG">#REF!</definedName>
    <definedName name="U">#REF!</definedName>
    <definedName name="ut">[16]MATERIALES!$H$6</definedName>
    <definedName name="VIA">#REF!</definedName>
    <definedName name="W">#REF!</definedName>
    <definedName name="wrn.listado." hidden="1">{#N/A,#N/A,FALSE,"PROPON.2001"}</definedName>
    <definedName name="xxxx">#REF!</definedName>
    <definedName name="YOR" hidden="1">{#N/A,#N/A,FALSE,"PROPON.2001"}</definedName>
    <definedName name="YORLY" hidden="1">{#N/A,#N/A,FALSE,"PROPON.2001"}</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9" i="1" l="1"/>
  <c r="F79" i="1"/>
  <c r="F76" i="1"/>
  <c r="F75" i="1"/>
  <c r="F74" i="1"/>
  <c r="I70" i="1"/>
  <c r="J70" i="1" s="1"/>
  <c r="H70" i="1"/>
  <c r="G70" i="1"/>
  <c r="F70" i="1"/>
  <c r="E70" i="1"/>
  <c r="D70" i="1"/>
  <c r="I69" i="1"/>
  <c r="J69" i="1" s="1"/>
  <c r="H69" i="1"/>
  <c r="G69" i="1"/>
  <c r="F69" i="1"/>
  <c r="E69" i="1"/>
  <c r="D69" i="1"/>
  <c r="I68" i="1"/>
  <c r="J68" i="1" s="1"/>
  <c r="H68" i="1"/>
  <c r="G68" i="1"/>
  <c r="F68" i="1"/>
  <c r="E68" i="1"/>
  <c r="D68" i="1"/>
  <c r="I67" i="1"/>
  <c r="J67" i="1" s="1"/>
  <c r="H67" i="1"/>
  <c r="G67" i="1"/>
  <c r="F67" i="1"/>
  <c r="E67" i="1"/>
  <c r="D67" i="1"/>
  <c r="I66" i="1"/>
  <c r="J66" i="1" s="1"/>
  <c r="H66" i="1"/>
  <c r="G66" i="1"/>
  <c r="F66" i="1"/>
  <c r="E66" i="1"/>
  <c r="D66" i="1"/>
  <c r="I65" i="1"/>
  <c r="J65" i="1" s="1"/>
  <c r="H65" i="1"/>
  <c r="G65" i="1"/>
  <c r="F65" i="1"/>
  <c r="E65" i="1"/>
  <c r="D65" i="1"/>
  <c r="I64" i="1"/>
  <c r="J64" i="1" s="1"/>
  <c r="H64" i="1"/>
  <c r="G64" i="1"/>
  <c r="F64" i="1"/>
  <c r="E64" i="1"/>
  <c r="D64" i="1"/>
  <c r="I63" i="1"/>
  <c r="J63" i="1" s="1"/>
  <c r="H63" i="1"/>
  <c r="G63" i="1"/>
  <c r="F63" i="1"/>
  <c r="E63" i="1"/>
  <c r="D63" i="1"/>
  <c r="I62" i="1"/>
  <c r="J62" i="1" s="1"/>
  <c r="H62" i="1"/>
  <c r="G62" i="1"/>
  <c r="F62" i="1"/>
  <c r="E62" i="1"/>
  <c r="D62" i="1"/>
  <c r="I58" i="1"/>
  <c r="H58" i="1"/>
  <c r="G58" i="1"/>
  <c r="F58" i="1"/>
  <c r="J58" i="1" s="1"/>
  <c r="E58" i="1"/>
  <c r="D58" i="1"/>
  <c r="I57" i="1"/>
  <c r="H57" i="1"/>
  <c r="G57" i="1"/>
  <c r="F57" i="1"/>
  <c r="J57" i="1" s="1"/>
  <c r="E57" i="1"/>
  <c r="D57" i="1"/>
  <c r="I56" i="1"/>
  <c r="H56" i="1"/>
  <c r="G56" i="1"/>
  <c r="F56" i="1"/>
  <c r="J56" i="1" s="1"/>
  <c r="E56" i="1"/>
  <c r="D56" i="1"/>
  <c r="I52" i="1"/>
  <c r="H52" i="1"/>
  <c r="G52" i="1"/>
  <c r="F52" i="1"/>
  <c r="J52" i="1" s="1"/>
  <c r="E52" i="1"/>
  <c r="D52" i="1"/>
  <c r="I51" i="1"/>
  <c r="H51" i="1"/>
  <c r="G51" i="1"/>
  <c r="F51" i="1"/>
  <c r="J51" i="1" s="1"/>
  <c r="E51" i="1"/>
  <c r="D51" i="1"/>
  <c r="I50" i="1"/>
  <c r="H50" i="1"/>
  <c r="G50" i="1"/>
  <c r="F50" i="1"/>
  <c r="J50" i="1" s="1"/>
  <c r="E50" i="1"/>
  <c r="D50" i="1"/>
  <c r="I49" i="1"/>
  <c r="H49" i="1"/>
  <c r="G49" i="1"/>
  <c r="F49" i="1"/>
  <c r="J49" i="1" s="1"/>
  <c r="E49" i="1"/>
  <c r="D49" i="1"/>
  <c r="I48" i="1"/>
  <c r="H48" i="1"/>
  <c r="G48" i="1"/>
  <c r="F48" i="1"/>
  <c r="J48" i="1" s="1"/>
  <c r="E48" i="1"/>
  <c r="D48" i="1"/>
  <c r="I47" i="1"/>
  <c r="F47" i="1"/>
  <c r="J47" i="1" s="1"/>
  <c r="E47" i="1"/>
  <c r="D47" i="1"/>
  <c r="I46" i="1"/>
  <c r="J46" i="1" s="1"/>
  <c r="F46" i="1"/>
  <c r="E46" i="1"/>
  <c r="D46" i="1"/>
  <c r="I42" i="1"/>
  <c r="H42" i="1"/>
  <c r="G42" i="1"/>
  <c r="F42" i="1"/>
  <c r="J42" i="1" s="1"/>
  <c r="E42" i="1"/>
  <c r="D42" i="1"/>
  <c r="I41" i="1"/>
  <c r="H41" i="1"/>
  <c r="G41" i="1"/>
  <c r="F41" i="1"/>
  <c r="J41" i="1" s="1"/>
  <c r="E41" i="1"/>
  <c r="D41" i="1"/>
  <c r="N40" i="1"/>
  <c r="J40" i="1"/>
  <c r="I40" i="1"/>
  <c r="H40" i="1"/>
  <c r="G40" i="1"/>
  <c r="F40" i="1"/>
  <c r="E40" i="1"/>
  <c r="D40" i="1"/>
  <c r="J39" i="1"/>
  <c r="I39" i="1"/>
  <c r="H39" i="1"/>
  <c r="G39" i="1"/>
  <c r="F39" i="1"/>
  <c r="E39" i="1"/>
  <c r="D39" i="1"/>
  <c r="J38" i="1"/>
  <c r="I38" i="1"/>
  <c r="H38" i="1"/>
  <c r="G38" i="1"/>
  <c r="F38" i="1"/>
  <c r="E38" i="1"/>
  <c r="D38" i="1"/>
  <c r="I37" i="1"/>
  <c r="H37" i="1"/>
  <c r="G37" i="1"/>
  <c r="F37" i="1"/>
  <c r="J37" i="1" s="1"/>
  <c r="E37" i="1"/>
  <c r="D37" i="1"/>
  <c r="N36" i="1"/>
  <c r="N37" i="1" s="1"/>
  <c r="I36" i="1"/>
  <c r="J36" i="1" s="1"/>
  <c r="H36" i="1"/>
  <c r="G36" i="1"/>
  <c r="F36" i="1"/>
  <c r="E36" i="1"/>
  <c r="D36" i="1"/>
  <c r="I35" i="1"/>
  <c r="J35" i="1" s="1"/>
  <c r="H35" i="1"/>
  <c r="G35" i="1"/>
  <c r="F35" i="1"/>
  <c r="E35" i="1"/>
  <c r="D35" i="1"/>
  <c r="I34" i="1"/>
  <c r="J34" i="1" s="1"/>
  <c r="H34" i="1"/>
  <c r="G34" i="1"/>
  <c r="F34" i="1"/>
  <c r="E34" i="1"/>
  <c r="D34" i="1"/>
  <c r="I33" i="1"/>
  <c r="J33" i="1" s="1"/>
  <c r="H33" i="1"/>
  <c r="G33" i="1"/>
  <c r="F33" i="1"/>
  <c r="E33" i="1"/>
  <c r="D33" i="1"/>
  <c r="I32" i="1"/>
  <c r="J32" i="1" s="1"/>
  <c r="H32" i="1"/>
  <c r="G32" i="1"/>
  <c r="F32" i="1"/>
  <c r="E32" i="1"/>
  <c r="D32" i="1"/>
  <c r="I31" i="1"/>
  <c r="J31" i="1" s="1"/>
  <c r="H31" i="1"/>
  <c r="G31" i="1"/>
  <c r="F31" i="1"/>
  <c r="E31" i="1"/>
  <c r="D31" i="1"/>
  <c r="I26" i="1"/>
  <c r="H26" i="1"/>
  <c r="G26" i="1"/>
  <c r="F26" i="1"/>
  <c r="J26" i="1" s="1"/>
  <c r="E26" i="1"/>
  <c r="D26" i="1"/>
  <c r="I25" i="1"/>
  <c r="H25" i="1"/>
  <c r="G25" i="1"/>
  <c r="F25" i="1"/>
  <c r="J25" i="1" s="1"/>
  <c r="E25" i="1"/>
  <c r="D25" i="1"/>
  <c r="I24" i="1"/>
  <c r="H24" i="1"/>
  <c r="G24" i="1"/>
  <c r="F24" i="1"/>
  <c r="J24" i="1" s="1"/>
  <c r="E24" i="1"/>
  <c r="D24" i="1"/>
  <c r="I23" i="1"/>
  <c r="H23" i="1"/>
  <c r="G23" i="1"/>
  <c r="F23" i="1"/>
  <c r="J23" i="1" s="1"/>
  <c r="E23" i="1"/>
  <c r="D23" i="1"/>
  <c r="I22" i="1"/>
  <c r="H22" i="1"/>
  <c r="G22" i="1"/>
  <c r="F22" i="1"/>
  <c r="J22" i="1" s="1"/>
  <c r="E22" i="1"/>
  <c r="D22" i="1"/>
  <c r="I21" i="1"/>
  <c r="H21" i="1"/>
  <c r="G21" i="1"/>
  <c r="F21" i="1"/>
  <c r="J21" i="1" s="1"/>
  <c r="E21" i="1"/>
  <c r="D21" i="1"/>
  <c r="I17" i="1"/>
  <c r="H17" i="1"/>
  <c r="G17" i="1"/>
  <c r="F17" i="1"/>
  <c r="J17" i="1" s="1"/>
  <c r="E17" i="1"/>
  <c r="D17" i="1"/>
  <c r="I16" i="1"/>
  <c r="H16" i="1"/>
  <c r="G16" i="1"/>
  <c r="F16" i="1"/>
  <c r="J16" i="1" s="1"/>
  <c r="E16" i="1"/>
  <c r="D16" i="1"/>
  <c r="I15" i="1"/>
  <c r="J15" i="1" s="1"/>
  <c r="H15" i="1"/>
  <c r="G15" i="1"/>
  <c r="E15" i="1"/>
  <c r="D15" i="1"/>
  <c r="J14" i="1"/>
  <c r="I14" i="1"/>
  <c r="H14" i="1"/>
  <c r="G14" i="1"/>
  <c r="F14" i="1"/>
  <c r="E14" i="1"/>
  <c r="D14" i="1"/>
  <c r="J13" i="1"/>
  <c r="I13" i="1"/>
  <c r="H13" i="1"/>
  <c r="G13" i="1"/>
  <c r="F13" i="1"/>
  <c r="E13" i="1"/>
  <c r="D13" i="1"/>
  <c r="J12" i="1"/>
  <c r="I12" i="1"/>
  <c r="H12" i="1"/>
  <c r="G12" i="1"/>
  <c r="F12" i="1"/>
  <c r="E12" i="1"/>
  <c r="D12" i="1"/>
  <c r="J53" i="1" l="1"/>
  <c r="M53" i="1" s="1"/>
  <c r="J71" i="1"/>
  <c r="M71" i="1" s="1"/>
  <c r="J18" i="1"/>
  <c r="M18" i="1" s="1"/>
  <c r="J59" i="1"/>
  <c r="J43" i="1"/>
  <c r="M43" i="1" s="1"/>
  <c r="J27" i="1"/>
  <c r="M27" i="1" s="1"/>
  <c r="M59" i="1" l="1"/>
  <c r="J73" i="1"/>
  <c r="M78" i="1"/>
  <c r="J75" i="1" l="1"/>
  <c r="J77" i="1" s="1"/>
  <c r="J74" i="1"/>
  <c r="J78" i="1" s="1"/>
  <c r="J80" i="1" s="1"/>
  <c r="M84" i="1" s="1"/>
  <c r="J76" i="1"/>
  <c r="L46" i="1"/>
  <c r="L39" i="1"/>
  <c r="L17" i="1"/>
  <c r="L31" i="1"/>
  <c r="L24" i="1"/>
  <c r="L50" i="1"/>
  <c r="L22" i="1"/>
  <c r="L33" i="1"/>
  <c r="L35" i="1"/>
  <c r="L38" i="1"/>
  <c r="L15" i="1"/>
  <c r="L13" i="1"/>
  <c r="L69" i="1"/>
  <c r="L23" i="1"/>
  <c r="L37" i="1"/>
  <c r="L62" i="1"/>
  <c r="L32" i="1"/>
  <c r="L36" i="1"/>
  <c r="L40" i="1"/>
  <c r="L41" i="1"/>
  <c r="L47" i="1"/>
  <c r="L64" i="1"/>
  <c r="L57" i="1"/>
  <c r="L68" i="1"/>
  <c r="L63" i="1"/>
  <c r="L58" i="1"/>
  <c r="L26" i="1"/>
  <c r="L42" i="1"/>
  <c r="L49" i="1"/>
  <c r="L12" i="1"/>
  <c r="L67" i="1"/>
  <c r="L16" i="1"/>
  <c r="L65" i="1"/>
  <c r="L51" i="1"/>
  <c r="L21" i="1"/>
  <c r="L34" i="1"/>
  <c r="L14" i="1"/>
  <c r="L25" i="1"/>
  <c r="L66" i="1"/>
  <c r="L48" i="1"/>
  <c r="L56" i="1"/>
  <c r="L52" i="1"/>
  <c r="L70" i="1"/>
  <c r="L73" i="1" l="1"/>
</calcChain>
</file>

<file path=xl/sharedStrings.xml><?xml version="1.0" encoding="utf-8"?>
<sst xmlns="http://schemas.openxmlformats.org/spreadsheetml/2006/main" count="74" uniqueCount="57">
  <si>
    <t>EMPRESA DE OBRAS SANITARIAS DE CALDAS EMPOCALDAS S.A E.S.P</t>
  </si>
  <si>
    <t xml:space="preserve">SECCIONAL MARQUETALIA </t>
  </si>
  <si>
    <t>OBJETO:</t>
  </si>
  <si>
    <t>CONSTRUCCION RED DE ALCANTARILLADO, SECTOR ALEGRIAS DEL MUNICIPIO DE MARQUETALIA CALDAS</t>
  </si>
  <si>
    <t>MARQUETALIA, CALDAS</t>
  </si>
  <si>
    <t>FECHA: AGOSTO DE 2021</t>
  </si>
  <si>
    <t>ITEM</t>
  </si>
  <si>
    <t>CODIGO ESPECIFICACIONES</t>
  </si>
  <si>
    <t>DESCRIPCION</t>
  </si>
  <si>
    <t>UNID.</t>
  </si>
  <si>
    <t>CANTIDAD</t>
  </si>
  <si>
    <t>Valor Equipos y M. Obra</t>
  </si>
  <si>
    <t>Valor materiales</t>
  </si>
  <si>
    <t>VR UNIT.</t>
  </si>
  <si>
    <t>VR. TOTAL</t>
  </si>
  <si>
    <t>% COSTO DIRECTO</t>
  </si>
  <si>
    <t>PRELIMINARES</t>
  </si>
  <si>
    <t>1.4</t>
  </si>
  <si>
    <t>1.2</t>
  </si>
  <si>
    <t>1.5</t>
  </si>
  <si>
    <t>SUBTOTAL</t>
  </si>
  <si>
    <t>EXCAVACIONES Y LLENOS</t>
  </si>
  <si>
    <t>2.2.2.1.1.1 - 2.2.2.1.2 - 2.2.2.1.1.3 - 2.2.2.1.2.1 - 2.2.2.1.2.2 - 2.2.2.1.2.3 - 2.2.2.2.1.1 - 2.2.2.2.1.2 - 2.2.2.2.1.3 - 2.2.2.2.2.1 - 2.2.2.2.2.2 - 2.2.2.2.2.3</t>
  </si>
  <si>
    <t xml:space="preserve">2.2.2.3.1.1 - 2.2.2.3.1.2 - 2.2.2.3.1.3 - 2.2.2.3.2.1 - 2.2.2.3.2.2 - 2.2.2.3.2.3  </t>
  </si>
  <si>
    <t>1.8</t>
  </si>
  <si>
    <t>2.3.4</t>
  </si>
  <si>
    <t>2.2.8.3</t>
  </si>
  <si>
    <t>INSTALACIÓN RED DE ALCANTARILLADO</t>
  </si>
  <si>
    <t>9.2</t>
  </si>
  <si>
    <t>9.9 - 9.9.1.1</t>
  </si>
  <si>
    <t>9.9.3 - 9.9.3.2</t>
  </si>
  <si>
    <t>3.10.</t>
  </si>
  <si>
    <t>3.11.</t>
  </si>
  <si>
    <t>3.12.</t>
  </si>
  <si>
    <t>DOMICILIARIAS</t>
  </si>
  <si>
    <t>2.2.6</t>
  </si>
  <si>
    <t>2.2.3.1.2 - 2.2.3.2.2</t>
  </si>
  <si>
    <t>9.11.3 - 9.11.3.2</t>
  </si>
  <si>
    <t>3.2</t>
  </si>
  <si>
    <t>VIADUCTO</t>
  </si>
  <si>
    <t xml:space="preserve">3.0 - 4.0 </t>
  </si>
  <si>
    <t>CÁMARAS DE TRANSICIÓN SIFÓN INVERTIDO</t>
  </si>
  <si>
    <t>COSTO DIRECTO OBRAS CIVILES</t>
  </si>
  <si>
    <t>ADMINISTRACIÓN (INCLUYE PGIO)</t>
  </si>
  <si>
    <t>%</t>
  </si>
  <si>
    <t>UTILIDAD</t>
  </si>
  <si>
    <t>IMPREVISTOS</t>
  </si>
  <si>
    <t>IVA SOBRE UTILIDAD</t>
  </si>
  <si>
    <t>COSTO TOTAL + AIU + IVA SOBRE UTILIDAD</t>
  </si>
  <si>
    <t>INTERVENTORÍA</t>
  </si>
  <si>
    <t>COSTO TOTAL + AIU + INTERVENTORÍA</t>
  </si>
  <si>
    <t>CARLOS ALBERTO LÓPEZ HERRERA</t>
  </si>
  <si>
    <t>ROBINSON RAMIREZ HERNANDEZ</t>
  </si>
  <si>
    <t>DISEÑADOR</t>
  </si>
  <si>
    <t>INTERVENTOR</t>
  </si>
  <si>
    <t>MP: 1720210664 CLD</t>
  </si>
  <si>
    <t>MP: 17202094957 CLD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</si>
</sst>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0.00_-;\-* #,##0.00_-;_-* &quot;-&quot;_-;_-@_-"/>
    <numFmt numFmtId="165" formatCode="_(* #,##0.00_);_(* \(#,##0.00\);_(* &quot;-&quot;??_);_(@_)"/>
    <numFmt numFmtId="166" formatCode="_(* #,##0.0_);_(* \(#,##0.0\);_(* &quot;-&quot;??_);_(@_)"/>
    <numFmt numFmtId="167" formatCode="_-&quot;$&quot;* #,##0_-;\-&quot;$&quot;* #,##0_-;_-&quot;$&quot;* &quot;-&quot;_-;_-@_-"/>
    <numFmt numFmtId="168" formatCode="0.0"/>
    <numFmt numFmtId="169" formatCode="_(* #,##0_);_(* \(#,##0\);_(* &quot;-&quot;??_);_(@_)"/>
  </numFmts>
  <fonts count="9" x14ac:knownFonts="1">
    <font>
      <sz val="10"/>
      <name val="Arial"/>
    </font>
    <font>
      <sz val="10"/>
      <name val="Arial"/>
      <family val="2"/>
    </font>
    <font>
      <sz val="12"/>
      <name val="Arial Narrow"/>
      <family val="2"/>
    </font>
    <font>
      <b/>
      <sz val="12"/>
      <color theme="0"/>
      <name val="Arial Narrow"/>
      <family val="2"/>
    </font>
    <font>
      <b/>
      <sz val="12"/>
      <name val="Arial Narrow"/>
      <family val="2"/>
    </font>
    <font>
      <b/>
      <sz val="12"/>
      <color theme="0" tint="-4.9989318521683403E-2"/>
      <name val="Arial Narrow"/>
      <family val="2"/>
    </font>
    <font>
      <sz val="12"/>
      <color indexed="10"/>
      <name val="Arial Narrow"/>
      <family val="2"/>
    </font>
    <font>
      <b/>
      <sz val="12"/>
      <color rgb="FFFF0000"/>
      <name val="Arial Narrow"/>
      <family val="2"/>
    </font>
    <font>
      <sz val="12"/>
      <color theme="0" tint="-4.9989318521683403E-2"/>
      <name val="Arial Narrow"/>
      <family val="2"/>
    </font>
  </fonts>
  <fills count="7">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s>
  <cellStyleXfs count="5">
    <xf numFmtId="0" fontId="0" fillId="0" borderId="0"/>
    <xf numFmtId="41" fontId="1" fillId="0" borderId="0" applyFont="0" applyFill="0" applyBorder="0" applyAlignment="0" applyProtection="0"/>
    <xf numFmtId="167" fontId="1" fillId="0" borderId="0" applyFont="0" applyFill="0" applyBorder="0" applyAlignment="0" applyProtection="0"/>
    <xf numFmtId="0" fontId="1" fillId="0" borderId="0"/>
    <xf numFmtId="165" fontId="1" fillId="0" borderId="0" applyFont="0" applyFill="0" applyBorder="0" applyAlignment="0" applyProtection="0"/>
  </cellStyleXfs>
  <cellXfs count="136">
    <xf numFmtId="0" fontId="0" fillId="0" borderId="0" xfId="0"/>
    <xf numFmtId="0" fontId="2" fillId="2" borderId="0" xfId="3" applyFont="1" applyFill="1" applyAlignment="1">
      <alignment wrapText="1"/>
    </xf>
    <xf numFmtId="0" fontId="2" fillId="2" borderId="0" xfId="3" applyFont="1" applyFill="1" applyAlignment="1">
      <alignment vertical="center" wrapText="1"/>
    </xf>
    <xf numFmtId="0" fontId="2" fillId="2" borderId="0" xfId="3" applyFont="1" applyFill="1" applyAlignment="1">
      <alignment horizontal="centerContinuous" wrapText="1"/>
    </xf>
    <xf numFmtId="164" fontId="2" fillId="2" borderId="0" xfId="1" applyNumberFormat="1" applyFont="1" applyFill="1" applyAlignment="1">
      <alignment horizontal="center" wrapText="1"/>
    </xf>
    <xf numFmtId="166" fontId="2" fillId="2" borderId="0" xfId="4" applyNumberFormat="1" applyFont="1" applyFill="1" applyAlignment="1">
      <alignment horizontal="centerContinuous" wrapText="1"/>
    </xf>
    <xf numFmtId="167" fontId="2" fillId="2" borderId="0" xfId="2" applyFont="1" applyFill="1" applyAlignment="1">
      <alignment horizontal="right" wrapText="1"/>
    </xf>
    <xf numFmtId="167" fontId="2" fillId="2" borderId="0" xfId="2" applyFont="1" applyFill="1" applyAlignment="1">
      <alignment horizontal="centerContinuous" wrapText="1"/>
    </xf>
    <xf numFmtId="165" fontId="2" fillId="3" borderId="0" xfId="4" applyFont="1" applyFill="1" applyAlignment="1">
      <alignment wrapText="1"/>
    </xf>
    <xf numFmtId="0" fontId="2" fillId="0" borderId="0" xfId="3" applyFont="1" applyAlignment="1">
      <alignment wrapText="1"/>
    </xf>
    <xf numFmtId="0" fontId="2" fillId="0" borderId="0" xfId="3" applyFont="1" applyFill="1" applyAlignment="1">
      <alignment wrapText="1"/>
    </xf>
    <xf numFmtId="0" fontId="3" fillId="2" borderId="0" xfId="3" applyFont="1" applyFill="1" applyAlignment="1">
      <alignment horizontal="center" wrapText="1"/>
    </xf>
    <xf numFmtId="0" fontId="3" fillId="2" borderId="0" xfId="3" applyFont="1" applyFill="1" applyAlignment="1">
      <alignment wrapText="1"/>
    </xf>
    <xf numFmtId="0" fontId="3" fillId="0" borderId="0" xfId="3" applyFont="1" applyFill="1" applyAlignment="1">
      <alignment wrapText="1"/>
    </xf>
    <xf numFmtId="0" fontId="4" fillId="2" borderId="0" xfId="3" applyFont="1" applyFill="1" applyAlignment="1">
      <alignment horizontal="center" wrapText="1"/>
    </xf>
    <xf numFmtId="0" fontId="3" fillId="2" borderId="0" xfId="3" applyFont="1" applyFill="1" applyAlignment="1">
      <alignment horizontal="center" vertical="center" wrapText="1"/>
    </xf>
    <xf numFmtId="0" fontId="3" fillId="2" borderId="0" xfId="3" applyFont="1" applyFill="1" applyAlignment="1">
      <alignment horizontal="center" wrapText="1"/>
    </xf>
    <xf numFmtId="0" fontId="3" fillId="2" borderId="0" xfId="3" applyFont="1" applyFill="1" applyAlignment="1">
      <alignment horizontal="center" vertical="center" wrapText="1"/>
    </xf>
    <xf numFmtId="0" fontId="3" fillId="2" borderId="0" xfId="3" applyFont="1" applyFill="1" applyAlignment="1">
      <alignment horizontal="left" vertical="top" wrapText="1"/>
    </xf>
    <xf numFmtId="0" fontId="5" fillId="4" borderId="1" xfId="3" applyFont="1" applyFill="1" applyBorder="1" applyAlignment="1">
      <alignment horizontal="center" vertical="center" wrapText="1"/>
    </xf>
    <xf numFmtId="0" fontId="5" fillId="4" borderId="2" xfId="3" applyFont="1" applyFill="1" applyBorder="1" applyAlignment="1">
      <alignment horizontal="center" vertical="center" wrapText="1"/>
    </xf>
    <xf numFmtId="0" fontId="5" fillId="4" borderId="3" xfId="3" applyFont="1" applyFill="1" applyBorder="1" applyAlignment="1">
      <alignment horizontal="center" vertical="center" wrapText="1"/>
    </xf>
    <xf numFmtId="164" fontId="5" fillId="4" borderId="3" xfId="1" applyNumberFormat="1" applyFont="1" applyFill="1" applyBorder="1" applyAlignment="1">
      <alignment horizontal="center" vertical="center" wrapText="1"/>
    </xf>
    <xf numFmtId="166" fontId="5" fillId="4" borderId="3" xfId="4" applyNumberFormat="1" applyFont="1" applyFill="1" applyBorder="1" applyAlignment="1">
      <alignment horizontal="center" vertical="center" wrapText="1"/>
    </xf>
    <xf numFmtId="167" fontId="5" fillId="4" borderId="3" xfId="2" applyFont="1" applyFill="1" applyBorder="1" applyAlignment="1">
      <alignment horizontal="center" vertical="center" wrapText="1"/>
    </xf>
    <xf numFmtId="167" fontId="5" fillId="4" borderId="4" xfId="2" applyFont="1" applyFill="1" applyBorder="1" applyAlignment="1">
      <alignment horizontal="center" vertical="center" wrapText="1"/>
    </xf>
    <xf numFmtId="165" fontId="2" fillId="3" borderId="0" xfId="4" applyFont="1" applyFill="1" applyAlignment="1">
      <alignment horizontal="center" vertical="center" wrapText="1"/>
    </xf>
    <xf numFmtId="0" fontId="2" fillId="0" borderId="0" xfId="3" applyFont="1" applyAlignment="1">
      <alignment horizontal="center" vertical="center" wrapText="1"/>
    </xf>
    <xf numFmtId="0" fontId="2" fillId="0" borderId="0" xfId="3" applyFont="1" applyFill="1" applyAlignment="1">
      <alignment horizontal="center" vertical="center"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left" vertical="center" wrapText="1"/>
    </xf>
    <xf numFmtId="0" fontId="4" fillId="0" borderId="7" xfId="3" applyFont="1" applyBorder="1" applyAlignment="1">
      <alignment horizontal="center" vertical="center" wrapText="1"/>
    </xf>
    <xf numFmtId="164" fontId="4" fillId="0" borderId="7" xfId="1" applyNumberFormat="1" applyFont="1" applyBorder="1" applyAlignment="1">
      <alignment horizontal="center" vertical="center" wrapText="1"/>
    </xf>
    <xf numFmtId="166" fontId="4" fillId="0" borderId="7" xfId="4" applyNumberFormat="1" applyFont="1" applyBorder="1" applyAlignment="1">
      <alignment horizontal="center" vertical="center" wrapText="1"/>
    </xf>
    <xf numFmtId="167" fontId="4" fillId="0" borderId="7" xfId="2" applyFont="1" applyBorder="1" applyAlignment="1">
      <alignment horizontal="center" vertical="center" wrapText="1"/>
    </xf>
    <xf numFmtId="167" fontId="4" fillId="0" borderId="8" xfId="2" applyFont="1" applyBorder="1" applyAlignment="1">
      <alignment horizontal="center" vertical="center" wrapText="1"/>
    </xf>
    <xf numFmtId="0" fontId="4" fillId="0" borderId="9" xfId="3" applyFont="1" applyBorder="1" applyAlignment="1">
      <alignment horizontal="center" wrapText="1"/>
    </xf>
    <xf numFmtId="0" fontId="4" fillId="0" borderId="10" xfId="3" applyFont="1" applyBorder="1" applyAlignment="1">
      <alignment horizontal="center" wrapText="1"/>
    </xf>
    <xf numFmtId="0" fontId="4" fillId="0" borderId="11" xfId="3" applyFont="1" applyBorder="1" applyAlignment="1">
      <alignment horizontal="center" wrapText="1"/>
    </xf>
    <xf numFmtId="0" fontId="4" fillId="0" borderId="12" xfId="3" applyFont="1" applyBorder="1" applyAlignment="1">
      <alignment horizontal="center" wrapText="1"/>
    </xf>
    <xf numFmtId="164" fontId="4" fillId="0" borderId="12" xfId="1" applyNumberFormat="1" applyFont="1" applyBorder="1" applyAlignment="1">
      <alignment horizontal="center" wrapText="1"/>
    </xf>
    <xf numFmtId="166" fontId="4" fillId="0" borderId="12" xfId="4" applyNumberFormat="1" applyFont="1" applyBorder="1" applyAlignment="1">
      <alignment horizontal="center" wrapText="1"/>
    </xf>
    <xf numFmtId="167" fontId="4" fillId="0" borderId="12" xfId="2" applyFont="1" applyBorder="1" applyAlignment="1">
      <alignment horizontal="right" wrapText="1"/>
    </xf>
    <xf numFmtId="167" fontId="4" fillId="0" borderId="13" xfId="2" applyFont="1" applyBorder="1" applyAlignment="1">
      <alignment horizontal="center" wrapText="1"/>
    </xf>
    <xf numFmtId="166" fontId="2" fillId="0" borderId="9" xfId="4" applyNumberFormat="1" applyFont="1" applyBorder="1" applyAlignment="1">
      <alignment horizontal="center" vertical="center" wrapText="1"/>
    </xf>
    <xf numFmtId="165" fontId="2" fillId="0" borderId="11" xfId="4" applyFont="1" applyBorder="1" applyAlignment="1">
      <alignment horizontal="center" vertical="center" wrapText="1"/>
    </xf>
    <xf numFmtId="0" fontId="2" fillId="0" borderId="12" xfId="3" applyFont="1" applyBorder="1" applyAlignment="1">
      <alignment horizontal="left" wrapText="1"/>
    </xf>
    <xf numFmtId="0" fontId="2" fillId="0" borderId="12" xfId="3" applyFont="1" applyBorder="1" applyAlignment="1">
      <alignment horizontal="center" wrapText="1"/>
    </xf>
    <xf numFmtId="164" fontId="2" fillId="0" borderId="12" xfId="1" applyNumberFormat="1" applyFont="1" applyBorder="1" applyAlignment="1">
      <alignment horizontal="center" wrapText="1"/>
    </xf>
    <xf numFmtId="166" fontId="2" fillId="0" borderId="12" xfId="4" applyNumberFormat="1" applyFont="1" applyBorder="1" applyAlignment="1">
      <alignment horizontal="center" wrapText="1"/>
    </xf>
    <xf numFmtId="167" fontId="2" fillId="0" borderId="12" xfId="2" applyFont="1" applyBorder="1" applyAlignment="1">
      <alignment horizontal="right" wrapText="1"/>
    </xf>
    <xf numFmtId="167" fontId="2" fillId="0" borderId="13" xfId="2" applyFont="1" applyBorder="1" applyAlignment="1">
      <alignment horizontal="center" wrapText="1"/>
    </xf>
    <xf numFmtId="10" fontId="2" fillId="0" borderId="0" xfId="3" applyNumberFormat="1" applyFont="1" applyAlignment="1">
      <alignment wrapText="1"/>
    </xf>
    <xf numFmtId="167" fontId="2" fillId="0" borderId="0" xfId="2" applyFont="1" applyAlignment="1">
      <alignment wrapText="1"/>
    </xf>
    <xf numFmtId="1" fontId="2" fillId="0" borderId="0" xfId="2" applyNumberFormat="1" applyFont="1" applyFill="1" applyAlignment="1">
      <alignment wrapText="1"/>
    </xf>
    <xf numFmtId="166" fontId="2" fillId="0" borderId="9" xfId="4" applyNumberFormat="1" applyFont="1" applyBorder="1" applyAlignment="1">
      <alignment horizontal="center" wrapText="1"/>
    </xf>
    <xf numFmtId="0" fontId="2" fillId="0" borderId="9" xfId="3" applyFont="1" applyBorder="1" applyAlignment="1">
      <alignment horizontal="center" wrapText="1"/>
    </xf>
    <xf numFmtId="0" fontId="2" fillId="0" borderId="11" xfId="3" applyFont="1" applyBorder="1" applyAlignment="1">
      <alignment horizontal="center" vertical="center" wrapText="1"/>
    </xf>
    <xf numFmtId="0" fontId="4" fillId="0" borderId="12" xfId="3" applyFont="1" applyBorder="1" applyAlignment="1">
      <alignment horizontal="left" wrapText="1"/>
    </xf>
    <xf numFmtId="9" fontId="2" fillId="0" borderId="0" xfId="3" applyNumberFormat="1" applyFont="1" applyAlignment="1">
      <alignment wrapText="1"/>
    </xf>
    <xf numFmtId="0" fontId="2" fillId="0" borderId="0" xfId="0" applyFont="1" applyAlignment="1">
      <alignment horizontal="center" vertical="center" wrapText="1"/>
    </xf>
    <xf numFmtId="0" fontId="2" fillId="0" borderId="12" xfId="3" applyFont="1" applyFill="1" applyBorder="1" applyAlignment="1">
      <alignment horizontal="left" wrapText="1"/>
    </xf>
    <xf numFmtId="1" fontId="2" fillId="0" borderId="0" xfId="3" applyNumberFormat="1" applyFont="1" applyAlignment="1">
      <alignment wrapText="1"/>
    </xf>
    <xf numFmtId="0" fontId="2" fillId="0" borderId="11" xfId="3" applyFont="1" applyBorder="1" applyAlignment="1">
      <alignment horizontal="left" vertical="center" wrapText="1"/>
    </xf>
    <xf numFmtId="165" fontId="2" fillId="5" borderId="0" xfId="4" applyFont="1" applyFill="1" applyAlignment="1">
      <alignment wrapText="1"/>
    </xf>
    <xf numFmtId="0" fontId="4" fillId="0" borderId="11" xfId="3" applyFont="1" applyBorder="1" applyAlignment="1">
      <alignment horizontal="center" vertical="center" wrapText="1"/>
    </xf>
    <xf numFmtId="168" fontId="2" fillId="0" borderId="9" xfId="4" applyNumberFormat="1" applyFont="1" applyBorder="1" applyAlignment="1">
      <alignment horizontal="center" wrapText="1"/>
    </xf>
    <xf numFmtId="168" fontId="2" fillId="0" borderId="9" xfId="4" applyNumberFormat="1" applyFont="1" applyFill="1" applyBorder="1" applyAlignment="1">
      <alignment horizontal="center" wrapText="1"/>
    </xf>
    <xf numFmtId="165" fontId="2" fillId="0" borderId="11" xfId="4" applyFont="1" applyFill="1" applyBorder="1" applyAlignment="1">
      <alignment horizontal="center" vertical="center" wrapText="1"/>
    </xf>
    <xf numFmtId="0" fontId="2" fillId="0" borderId="9" xfId="4" applyNumberFormat="1" applyFont="1" applyBorder="1" applyAlignment="1">
      <alignment horizontal="center" vertical="center" wrapText="1"/>
    </xf>
    <xf numFmtId="0" fontId="4" fillId="0" borderId="9" xfId="3" applyFont="1" applyBorder="1" applyAlignment="1">
      <alignment horizontal="center" vertical="center" wrapText="1"/>
    </xf>
    <xf numFmtId="0" fontId="4" fillId="0" borderId="12" xfId="3" applyFont="1" applyBorder="1" applyAlignment="1">
      <alignment horizontal="center" vertical="center" wrapText="1"/>
    </xf>
    <xf numFmtId="0" fontId="2" fillId="0" borderId="14" xfId="3" applyFont="1" applyBorder="1" applyAlignment="1">
      <alignment horizontal="center" wrapText="1"/>
    </xf>
    <xf numFmtId="0" fontId="2" fillId="0" borderId="15" xfId="3" applyFont="1" applyBorder="1" applyAlignment="1">
      <alignment horizontal="left" vertical="center" wrapText="1"/>
    </xf>
    <xf numFmtId="0" fontId="4" fillId="0" borderId="16" xfId="3" applyFont="1" applyBorder="1" applyAlignment="1">
      <alignment horizontal="left" wrapText="1"/>
    </xf>
    <xf numFmtId="0" fontId="2" fillId="0" borderId="16" xfId="3" applyFont="1" applyBorder="1" applyAlignment="1">
      <alignment horizontal="center" wrapText="1"/>
    </xf>
    <xf numFmtId="164" fontId="2" fillId="0" borderId="16" xfId="1" applyNumberFormat="1" applyFont="1" applyBorder="1" applyAlignment="1">
      <alignment horizontal="center" wrapText="1"/>
    </xf>
    <xf numFmtId="166" fontId="2" fillId="0" borderId="16" xfId="4" applyNumberFormat="1" applyFont="1" applyBorder="1" applyAlignment="1">
      <alignment horizontal="center" wrapText="1"/>
    </xf>
    <xf numFmtId="167" fontId="2" fillId="0" borderId="16" xfId="2" applyFont="1" applyBorder="1" applyAlignment="1">
      <alignment horizontal="right" wrapText="1"/>
    </xf>
    <xf numFmtId="167" fontId="4" fillId="0" borderId="17" xfId="2" applyFont="1" applyBorder="1" applyAlignment="1">
      <alignment horizontal="center" wrapText="1"/>
    </xf>
    <xf numFmtId="0" fontId="4" fillId="0" borderId="14" xfId="3" applyFont="1" applyBorder="1" applyAlignment="1">
      <alignment horizontal="center" vertical="center" wrapText="1"/>
    </xf>
    <xf numFmtId="0" fontId="4" fillId="0" borderId="16" xfId="3" applyFont="1" applyBorder="1" applyAlignment="1">
      <alignment horizontal="center" wrapText="1"/>
    </xf>
    <xf numFmtId="0" fontId="2" fillId="0" borderId="18" xfId="3" applyFont="1" applyBorder="1" applyAlignment="1">
      <alignment horizontal="center" wrapText="1"/>
    </xf>
    <xf numFmtId="0" fontId="2" fillId="0" borderId="19" xfId="3" applyFont="1" applyBorder="1" applyAlignment="1">
      <alignment vertical="center" wrapText="1"/>
    </xf>
    <xf numFmtId="164" fontId="4" fillId="0" borderId="20" xfId="1" applyNumberFormat="1" applyFont="1" applyBorder="1" applyAlignment="1">
      <alignment horizontal="left" wrapText="1"/>
    </xf>
    <xf numFmtId="0" fontId="2" fillId="0" borderId="20" xfId="3" applyFont="1" applyBorder="1" applyAlignment="1">
      <alignment horizontal="center" wrapText="1"/>
    </xf>
    <xf numFmtId="164" fontId="2" fillId="0" borderId="20" xfId="1" applyNumberFormat="1" applyFont="1" applyBorder="1" applyAlignment="1">
      <alignment horizontal="center" wrapText="1"/>
    </xf>
    <xf numFmtId="169" fontId="2" fillId="0" borderId="20" xfId="4" applyNumberFormat="1" applyFont="1" applyBorder="1" applyAlignment="1">
      <alignment horizontal="center" wrapText="1"/>
    </xf>
    <xf numFmtId="167" fontId="6" fillId="0" borderId="20" xfId="2" applyFont="1" applyBorder="1" applyAlignment="1">
      <alignment horizontal="right" wrapText="1"/>
    </xf>
    <xf numFmtId="165" fontId="2" fillId="0" borderId="0" xfId="4" applyFont="1" applyAlignment="1">
      <alignment wrapText="1"/>
    </xf>
    <xf numFmtId="0" fontId="2" fillId="0" borderId="21" xfId="3" applyFont="1" applyBorder="1" applyAlignment="1">
      <alignment horizontal="center" wrapText="1"/>
    </xf>
    <xf numFmtId="0" fontId="2" fillId="0" borderId="22" xfId="3" applyFont="1" applyBorder="1" applyAlignment="1">
      <alignment horizontal="center" vertical="center" wrapText="1"/>
    </xf>
    <xf numFmtId="0" fontId="4" fillId="0" borderId="22" xfId="3" applyFont="1" applyBorder="1" applyAlignment="1">
      <alignment horizontal="left" wrapText="1"/>
    </xf>
    <xf numFmtId="0" fontId="2" fillId="0" borderId="22" xfId="3" applyFont="1" applyBorder="1" applyAlignment="1">
      <alignment horizontal="center" wrapText="1"/>
    </xf>
    <xf numFmtId="164" fontId="2" fillId="0" borderId="22" xfId="1" applyNumberFormat="1" applyFont="1" applyBorder="1" applyAlignment="1">
      <alignment horizontal="center" wrapText="1"/>
    </xf>
    <xf numFmtId="166" fontId="2" fillId="0" borderId="22" xfId="4" applyNumberFormat="1" applyFont="1" applyBorder="1" applyAlignment="1">
      <alignment horizontal="center" wrapText="1"/>
    </xf>
    <xf numFmtId="167" fontId="2" fillId="0" borderId="22" xfId="2" applyFont="1" applyBorder="1" applyAlignment="1">
      <alignment horizontal="right" wrapText="1"/>
    </xf>
    <xf numFmtId="167" fontId="4" fillId="0" borderId="23" xfId="2" applyFont="1" applyBorder="1" applyAlignment="1">
      <alignment horizontal="center" wrapText="1"/>
    </xf>
    <xf numFmtId="167" fontId="7" fillId="0" borderId="0" xfId="3" applyNumberFormat="1" applyFont="1" applyAlignment="1">
      <alignment wrapText="1"/>
    </xf>
    <xf numFmtId="167" fontId="2" fillId="0" borderId="0" xfId="2" applyFont="1" applyFill="1" applyAlignment="1">
      <alignment wrapText="1"/>
    </xf>
    <xf numFmtId="0" fontId="8" fillId="2" borderId="21" xfId="3" applyFont="1" applyFill="1" applyBorder="1" applyAlignment="1">
      <alignment horizontal="center" wrapText="1"/>
    </xf>
    <xf numFmtId="0" fontId="8" fillId="2" borderId="22" xfId="3" applyFont="1" applyFill="1" applyBorder="1" applyAlignment="1">
      <alignment horizontal="center" vertical="center" wrapText="1"/>
    </xf>
    <xf numFmtId="0" fontId="5" fillId="2" borderId="22" xfId="3" applyFont="1" applyFill="1" applyBorder="1" applyAlignment="1">
      <alignment horizontal="left" wrapText="1"/>
    </xf>
    <xf numFmtId="0" fontId="8" fillId="2" borderId="22" xfId="3" applyFont="1" applyFill="1" applyBorder="1" applyAlignment="1">
      <alignment horizontal="center" wrapText="1"/>
    </xf>
    <xf numFmtId="164" fontId="8" fillId="2" borderId="22" xfId="1" applyNumberFormat="1" applyFont="1" applyFill="1" applyBorder="1" applyAlignment="1">
      <alignment horizontal="center" wrapText="1"/>
    </xf>
    <xf numFmtId="166" fontId="8" fillId="2" borderId="22" xfId="4" applyNumberFormat="1" applyFont="1" applyFill="1" applyBorder="1" applyAlignment="1">
      <alignment horizontal="center" wrapText="1"/>
    </xf>
    <xf numFmtId="167" fontId="8" fillId="2" borderId="22" xfId="2" applyFont="1" applyFill="1" applyBorder="1" applyAlignment="1">
      <alignment horizontal="right" wrapText="1"/>
    </xf>
    <xf numFmtId="167" fontId="5" fillId="2" borderId="23" xfId="2" applyFont="1" applyFill="1" applyBorder="1" applyAlignment="1">
      <alignment horizontal="center" wrapText="1"/>
    </xf>
    <xf numFmtId="9" fontId="2" fillId="0" borderId="0" xfId="3" applyNumberFormat="1" applyFont="1" applyAlignment="1">
      <alignment horizontal="center" vertical="center" wrapText="1"/>
    </xf>
    <xf numFmtId="0" fontId="8" fillId="4" borderId="12" xfId="3" applyFont="1" applyFill="1" applyBorder="1" applyAlignment="1">
      <alignment horizontal="center" wrapText="1"/>
    </xf>
    <xf numFmtId="0" fontId="8" fillId="4" borderId="12" xfId="3" applyFont="1" applyFill="1" applyBorder="1" applyAlignment="1">
      <alignment horizontal="center" vertical="center" wrapText="1"/>
    </xf>
    <xf numFmtId="0" fontId="8" fillId="4" borderId="12" xfId="3" applyFont="1" applyFill="1" applyBorder="1" applyAlignment="1">
      <alignment horizontal="left" wrapText="1"/>
    </xf>
    <xf numFmtId="9" fontId="8" fillId="4" borderId="12" xfId="1" applyNumberFormat="1" applyFont="1" applyFill="1" applyBorder="1" applyAlignment="1">
      <alignment horizontal="center" wrapText="1"/>
    </xf>
    <xf numFmtId="166" fontId="8" fillId="4" borderId="12" xfId="4" applyNumberFormat="1" applyFont="1" applyFill="1" applyBorder="1" applyAlignment="1">
      <alignment horizontal="center" wrapText="1"/>
    </xf>
    <xf numFmtId="167" fontId="8" fillId="4" borderId="12" xfId="2" applyFont="1" applyFill="1" applyBorder="1" applyAlignment="1">
      <alignment horizontal="right" wrapText="1"/>
    </xf>
    <xf numFmtId="167" fontId="5" fillId="4" borderId="12" xfId="2" applyFont="1" applyFill="1" applyBorder="1" applyAlignment="1">
      <alignment horizontal="center" wrapText="1"/>
    </xf>
    <xf numFmtId="167" fontId="2" fillId="0" borderId="0" xfId="3" applyNumberFormat="1" applyFont="1" applyAlignment="1">
      <alignment wrapText="1"/>
    </xf>
    <xf numFmtId="9" fontId="8" fillId="4" borderId="12" xfId="3" applyNumberFormat="1" applyFont="1" applyFill="1" applyBorder="1" applyAlignment="1">
      <alignment horizontal="center" wrapText="1"/>
    </xf>
    <xf numFmtId="0" fontId="2" fillId="0" borderId="0" xfId="3" applyFont="1" applyAlignment="1">
      <alignment vertical="center" wrapText="1"/>
    </xf>
    <xf numFmtId="0" fontId="8" fillId="6" borderId="0" xfId="3" applyFont="1" applyFill="1" applyBorder="1" applyAlignment="1">
      <alignment horizontal="center" wrapText="1"/>
    </xf>
    <xf numFmtId="0" fontId="2" fillId="6" borderId="0" xfId="3" applyFont="1" applyFill="1" applyAlignment="1">
      <alignment vertical="center" wrapText="1"/>
    </xf>
    <xf numFmtId="0" fontId="5" fillId="6" borderId="0" xfId="3" applyFont="1" applyFill="1" applyBorder="1" applyAlignment="1">
      <alignment horizontal="left" wrapText="1"/>
    </xf>
    <xf numFmtId="167" fontId="5" fillId="6" borderId="0" xfId="2" applyFont="1" applyFill="1" applyBorder="1" applyAlignment="1">
      <alignment horizontal="center" wrapText="1"/>
    </xf>
    <xf numFmtId="9" fontId="2" fillId="0" borderId="0" xfId="3" applyNumberFormat="1" applyFont="1" applyAlignment="1">
      <alignment horizontal="center" vertical="center" wrapText="1"/>
    </xf>
    <xf numFmtId="0" fontId="2" fillId="6" borderId="0" xfId="3" applyFont="1" applyFill="1" applyAlignment="1">
      <alignment wrapText="1"/>
    </xf>
    <xf numFmtId="0" fontId="4" fillId="6" borderId="0" xfId="3" applyFont="1" applyFill="1" applyAlignment="1">
      <alignment wrapText="1"/>
    </xf>
    <xf numFmtId="0" fontId="4" fillId="6" borderId="0" xfId="0" applyFont="1" applyFill="1" applyAlignment="1">
      <alignment horizontal="center" vertical="center"/>
    </xf>
    <xf numFmtId="0" fontId="2" fillId="6" borderId="0" xfId="3" applyFont="1" applyFill="1" applyBorder="1" applyAlignment="1">
      <alignment horizontal="left" wrapText="1"/>
    </xf>
    <xf numFmtId="0" fontId="2" fillId="6" borderId="0" xfId="0" applyFont="1" applyFill="1" applyAlignment="1">
      <alignment horizontal="center" vertical="center"/>
    </xf>
    <xf numFmtId="0" fontId="8" fillId="2" borderId="0" xfId="3" applyFont="1" applyFill="1" applyBorder="1" applyAlignment="1">
      <alignment horizontal="center" wrapText="1"/>
    </xf>
    <xf numFmtId="0" fontId="5" fillId="2" borderId="0" xfId="3" applyFont="1" applyFill="1" applyBorder="1" applyAlignment="1">
      <alignment horizontal="left" wrapText="1"/>
    </xf>
    <xf numFmtId="167" fontId="5" fillId="2" borderId="0" xfId="2" applyFont="1" applyFill="1" applyBorder="1" applyAlignment="1">
      <alignment horizontal="center" wrapText="1"/>
    </xf>
    <xf numFmtId="164" fontId="2" fillId="0" borderId="0" xfId="1" applyNumberFormat="1" applyFont="1" applyAlignment="1">
      <alignment horizontal="center" wrapText="1"/>
    </xf>
    <xf numFmtId="166" fontId="2" fillId="0" borderId="0" xfId="4" applyNumberFormat="1" applyFont="1" applyAlignment="1">
      <alignment wrapText="1"/>
    </xf>
    <xf numFmtId="167" fontId="2" fillId="0" borderId="0" xfId="2" applyFont="1" applyAlignment="1">
      <alignment horizontal="right" wrapText="1"/>
    </xf>
  </cellXfs>
  <cellStyles count="5">
    <cellStyle name="Millares [0]" xfId="1" builtinId="6"/>
    <cellStyle name="Millares 2 2" xfId="4"/>
    <cellStyle name="Moneda [0]" xfId="2" builtinId="7"/>
    <cellStyle name="Normal" xfId="0" builtinId="0"/>
    <cellStyle name="Normal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8</xdr:col>
      <xdr:colOff>566208</xdr:colOff>
      <xdr:row>0</xdr:row>
      <xdr:rowOff>32221</xdr:rowOff>
    </xdr:from>
    <xdr:to>
      <xdr:col>9</xdr:col>
      <xdr:colOff>604487</xdr:colOff>
      <xdr:row>5</xdr:row>
      <xdr:rowOff>145225</xdr:rowOff>
    </xdr:to>
    <xdr:pic>
      <xdr:nvPicPr>
        <xdr:cNvPr id="2" name="Imagen 1">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57933" y="32221"/>
          <a:ext cx="1000304" cy="1113129"/>
        </a:xfrm>
        <a:prstGeom prst="rect">
          <a:avLst/>
        </a:prstGeom>
      </xdr:spPr>
    </xdr:pic>
    <xdr:clientData/>
  </xdr:twoCellAnchor>
  <xdr:twoCellAnchor editAs="oneCell">
    <xdr:from>
      <xdr:col>5</xdr:col>
      <xdr:colOff>771525</xdr:colOff>
      <xdr:row>80</xdr:row>
      <xdr:rowOff>23812</xdr:rowOff>
    </xdr:from>
    <xdr:to>
      <xdr:col>7</xdr:col>
      <xdr:colOff>397668</xdr:colOff>
      <xdr:row>82</xdr:row>
      <xdr:rowOff>178436</xdr:rowOff>
    </xdr:to>
    <xdr:pic>
      <xdr:nvPicPr>
        <xdr:cNvPr id="3" name="4 Imagen">
          <a:extLst>
            <a:ext uri="{FF2B5EF4-FFF2-40B4-BE49-F238E27FC236}">
              <a16:creationId xmlns=""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25026937"/>
          <a:ext cx="1788318" cy="554674"/>
        </a:xfrm>
        <a:prstGeom prst="rect">
          <a:avLst/>
        </a:prstGeom>
        <a:noFill/>
      </xdr:spPr>
    </xdr:pic>
    <xdr:clientData/>
  </xdr:twoCellAnchor>
  <xdr:twoCellAnchor editAs="oneCell">
    <xdr:from>
      <xdr:col>3</xdr:col>
      <xdr:colOff>19050</xdr:colOff>
      <xdr:row>80</xdr:row>
      <xdr:rowOff>76200</xdr:rowOff>
    </xdr:from>
    <xdr:to>
      <xdr:col>3</xdr:col>
      <xdr:colOff>1173957</xdr:colOff>
      <xdr:row>83</xdr:row>
      <xdr:rowOff>23186</xdr:rowOff>
    </xdr:to>
    <xdr:pic>
      <xdr:nvPicPr>
        <xdr:cNvPr id="4" name="5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Layer>
              </a14:imgProps>
            </a:ext>
          </a:extLst>
        </a:blip>
        <a:stretch>
          <a:fillRect/>
        </a:stretch>
      </xdr:blipFill>
      <xdr:spPr>
        <a:xfrm>
          <a:off x="1085850" y="25079325"/>
          <a:ext cx="1154907" cy="547061"/>
        </a:xfrm>
        <a:prstGeom prst="rect">
          <a:avLst/>
        </a:prstGeom>
      </xdr:spPr>
    </xdr:pic>
    <xdr:clientData/>
  </xdr:twoCellAnchor>
  <xdr:twoCellAnchor editAs="oneCell">
    <xdr:from>
      <xdr:col>1</xdr:col>
      <xdr:colOff>309562</xdr:colOff>
      <xdr:row>0</xdr:row>
      <xdr:rowOff>35720</xdr:rowOff>
    </xdr:from>
    <xdr:to>
      <xdr:col>3</xdr:col>
      <xdr:colOff>881062</xdr:colOff>
      <xdr:row>4</xdr:row>
      <xdr:rowOff>154781</xdr:rowOff>
    </xdr:to>
    <xdr:pic>
      <xdr:nvPicPr>
        <xdr:cNvPr id="5" name="Imagen 4">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8637" y="35720"/>
          <a:ext cx="1419225" cy="919161"/>
        </a:xfrm>
        <a:prstGeom prst="rect">
          <a:avLst/>
        </a:prstGeom>
        <a:solidFill>
          <a:schemeClr val="bg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ago%202021%20ALC%20ALEGR&#205;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mpocaldas1-my.sharepoint.com/02%20NICOL&#193;S/CALDAS/CANTIDADES/OTROS%20TRABAJOS/FORMATO_CALDA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mpocaldas1-my.sharepoint.com/CIUDAD%20BOLIVAR/FRENTE%201CB/replanteos/MARLO/CB%205/5921.FLORIDA%20PRUEB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mpocaldas1-my.sharepoint.com/Concol/REVISION%20CANTIDADES%20CALDAS/04%20FLORENCIA/ALCANTARILLADO/PRESUPUESTO%20REDES%20ALC%20FLORENC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idor\PRESUPUESTO%20AC%20TIERRA%20DE%20PROMIS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mpocaldas1-my.sharepoint.com/Users/jairo/Downloads/CAMPOALEGRE_DESARENADOR.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Contrataci&#243;n\B.%20Presupuestos\5.%20Presupuestos%202011\1.%20Aducci&#243;n%20Olivares%20Niza\3.%20Presupuesto%20Ingenier&#237;a%20definitivo\2.%20Presupuesto%20Olivares%20Niza%20version%2010%20Actualiz%20precio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clondono\documentaci&#243;n\MisDocumentos\LABORATORIO\HOJASCALCULO\9%20TC%20SEPT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20oct%20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Empocaldas\PROYECTOS%20ACTUALES%202\2017\2017%20PLANTA%20UNICA%20DE%20ANSERMA\CANTIDADES%20DE%20OBRA%20Y%20PPTOS\ELECTRICO\PPT%202017%20ELECTRICO\Presupuesto%20Linea%2013.2kV%20ERIK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240pda\pda%20carpeta%20compartida\Documentos%20Soporte\Documentos%20y%20Normas%20T&#233;cnicas\ANALISIS%20PRECIOS%20UNITARIOS%20AGUAS%20DE%20MANIZALES%20ENERO%20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mpocaldas1-my.sharepoint.com/Users/JHON/Documents/ALCALDIA%20NORCASIA/2.%20PLANEACI&#211;N/CONTRATACION/ANALISIS%20DE%20CONVENIENCIA/2013/13.%20Aliviadero%20Box/2.2%20Presupuesto%20Aliviader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mpocaldas1-my.sharepoint.com/Users/jjaramillo/Downloads/PRESUPUESTO%20TUTELA%20GLADYS%20FASE%20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mpocaldas1-my.sharepoint.com/Documents%20and%20Settings/Luis%20J%20Ramirez/Mis%20documentos/Consorcio%20Cantalejo/Obra/Ppto/Obra/MatrizPpt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mpocaldas1-my.sharepoint.com/Empocaldas/PROYECTOS%20ACTUALES%202/2016/APU%202016/AGUAS%20FINALES%20FEBRERO%20Repartid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lcantarillado urbano"/>
      <sheetName val="2.Hasta la E. Bombeo"/>
      <sheetName val="ppto"/>
      <sheetName val="PGIO  INTERVENTORIA"/>
      <sheetName val="PGIO OBRA CIVIL"/>
      <sheetName val="A.P.U"/>
      <sheetName val="APU lab"/>
      <sheetName val="APU  PROTO BIO"/>
      <sheetName val="A.I.U"/>
      <sheetName val="INTERVENTORÍA"/>
      <sheetName val="A.I.U para obra civil "/>
      <sheetName val="MEMORIA DE MEDIDAS"/>
      <sheetName val="ANCLAJES TUBERÍA"/>
      <sheetName val="Análisis Precios Básicos "/>
      <sheetName val="Insumos"/>
      <sheetName val="Personal"/>
      <sheetName val="Analisis Factor Prestacional"/>
      <sheetName val="cronograma"/>
      <sheetName val="Análisis Prestacional"/>
      <sheetName val="Análisis Precios Básicos"/>
      <sheetName val="Valor Materiales"/>
      <sheetName val="Análisis Mano de Obra"/>
      <sheetName val="A.I.U para suministros"/>
      <sheetName val="A.I.U para obra civil"/>
      <sheetName val="Hoja1"/>
      <sheetName val="Hoja2"/>
      <sheetName val="Hoja3"/>
    </sheetNames>
    <sheetDataSet>
      <sheetData sheetId="0"/>
      <sheetData sheetId="1"/>
      <sheetData sheetId="2"/>
      <sheetData sheetId="3"/>
      <sheetData sheetId="4"/>
      <sheetData sheetId="5">
        <row r="2">
          <cell r="C2" t="str">
            <v>EMPRESA DE OBRAS SANITARIAS DE CALDAS EMPOCALDAS S.A E.S.P</v>
          </cell>
        </row>
        <row r="3">
          <cell r="C3" t="str">
            <v xml:space="preserve">SECCIONAL MARQUETALIA </v>
          </cell>
        </row>
        <row r="4">
          <cell r="C4" t="str">
            <v>OBJETO:</v>
          </cell>
          <cell r="E4" t="str">
            <v>CONSTRUCCION RED DE ALCANTARILLADO, SECTOR ALEGRIAS DEL MUNICIPIO DE MARQUETALIA CALDAS</v>
          </cell>
        </row>
        <row r="5">
          <cell r="C5" t="str">
            <v>MARQUETALIA, CALDAS</v>
          </cell>
        </row>
        <row r="6">
          <cell r="C6" t="str">
            <v>FECHA: AGOSTO DE 2021</v>
          </cell>
        </row>
        <row r="8">
          <cell r="C8" t="str">
            <v>ANALISIS DE PRECIOS UNITARIOS</v>
          </cell>
        </row>
        <row r="10">
          <cell r="C10" t="str">
            <v>1. PRELIMINARES</v>
          </cell>
        </row>
        <row r="12">
          <cell r="C12" t="str">
            <v>ITEM No.</v>
          </cell>
          <cell r="D12" t="str">
            <v>Concepto</v>
          </cell>
          <cell r="E12" t="str">
            <v>Unidad</v>
          </cell>
          <cell r="F12" t="str">
            <v>Costo Directo</v>
          </cell>
          <cell r="H12" t="str">
            <v>H y E</v>
          </cell>
          <cell r="I12" t="str">
            <v>Materiales</v>
          </cell>
          <cell r="J12" t="str">
            <v>Mano de Obra</v>
          </cell>
          <cell r="K12" t="str">
            <v>Otros</v>
          </cell>
        </row>
        <row r="13">
          <cell r="C13">
            <v>1.1000000000000001</v>
          </cell>
          <cell r="D13" t="str">
            <v>Sumistro, transporte e instalación de Barrera con Bombones Plásticos, Cinta de Seguridad (Reutilizable por tramos, incluye traslado entre tramos)</v>
          </cell>
          <cell r="E13" t="str">
            <v>Ml</v>
          </cell>
          <cell r="F13">
            <v>6198.9362500000007</v>
          </cell>
          <cell r="H13">
            <v>0</v>
          </cell>
          <cell r="I13">
            <v>4506</v>
          </cell>
          <cell r="J13">
            <v>984.6</v>
          </cell>
          <cell r="K13">
            <v>708.33625000000006</v>
          </cell>
        </row>
        <row r="14">
          <cell r="C14" t="str">
            <v>Código</v>
          </cell>
          <cell r="D14" t="str">
            <v>Descripción</v>
          </cell>
          <cell r="E14" t="str">
            <v>Unidad</v>
          </cell>
          <cell r="F14" t="str">
            <v>Costo. Unitario</v>
          </cell>
          <cell r="G14" t="str">
            <v>Cantidad</v>
          </cell>
          <cell r="H14" t="str">
            <v>H y E</v>
          </cell>
          <cell r="I14" t="str">
            <v>Materiales</v>
          </cell>
          <cell r="J14" t="str">
            <v>Mano de Obra</v>
          </cell>
          <cell r="K14" t="str">
            <v>Otros</v>
          </cell>
        </row>
        <row r="15">
          <cell r="C15" t="str">
            <v>2.6</v>
          </cell>
          <cell r="D15" t="str">
            <v>Delineador Tubular Plástico</v>
          </cell>
          <cell r="E15" t="str">
            <v>Un</v>
          </cell>
          <cell r="F15">
            <v>44000</v>
          </cell>
          <cell r="G15">
            <v>0.1</v>
          </cell>
          <cell r="H15">
            <v>0</v>
          </cell>
          <cell r="I15">
            <v>4400</v>
          </cell>
          <cell r="J15">
            <v>0</v>
          </cell>
          <cell r="K15">
            <v>0</v>
          </cell>
        </row>
        <row r="16">
          <cell r="C16" t="str">
            <v>2.8</v>
          </cell>
          <cell r="D16" t="str">
            <v xml:space="preserve">Cinta Reflectiva de Seguridad logo </v>
          </cell>
          <cell r="E16" t="str">
            <v>Ml</v>
          </cell>
          <cell r="F16">
            <v>105.67440000000001</v>
          </cell>
          <cell r="G16">
            <v>1</v>
          </cell>
          <cell r="H16">
            <v>0</v>
          </cell>
          <cell r="I16">
            <v>106</v>
          </cell>
          <cell r="J16">
            <v>0</v>
          </cell>
          <cell r="K16">
            <v>0</v>
          </cell>
        </row>
        <row r="17">
          <cell r="D17" t="str">
            <v>Cuadrilla I (1 of + 1 ay)</v>
          </cell>
          <cell r="E17" t="str">
            <v>hr</v>
          </cell>
          <cell r="F17">
            <v>19692</v>
          </cell>
          <cell r="G17">
            <v>0.05</v>
          </cell>
          <cell r="H17">
            <v>0</v>
          </cell>
          <cell r="I17">
            <v>0</v>
          </cell>
          <cell r="J17">
            <v>984.6</v>
          </cell>
          <cell r="K17">
            <v>0</v>
          </cell>
        </row>
        <row r="18">
          <cell r="C18" t="str">
            <v>12.1</v>
          </cell>
          <cell r="D18" t="str">
            <v>Transporte Camioneta hasta 1.5 Toneladas</v>
          </cell>
          <cell r="E18" t="str">
            <v>Día</v>
          </cell>
          <cell r="F18">
            <v>147334.5</v>
          </cell>
          <cell r="G18">
            <v>2.5000000000000001E-3</v>
          </cell>
          <cell r="H18">
            <v>0</v>
          </cell>
          <cell r="I18">
            <v>0</v>
          </cell>
          <cell r="J18">
            <v>0</v>
          </cell>
          <cell r="K18">
            <v>368.33625000000001</v>
          </cell>
        </row>
        <row r="19">
          <cell r="C19">
            <v>26.126999999999999</v>
          </cell>
          <cell r="D19" t="str">
            <v>Acarreo interno</v>
          </cell>
          <cell r="E19" t="str">
            <v>m3</v>
          </cell>
          <cell r="F19">
            <v>1700</v>
          </cell>
          <cell r="G19">
            <v>0.2</v>
          </cell>
          <cell r="K19">
            <v>340</v>
          </cell>
        </row>
        <row r="20">
          <cell r="H20">
            <v>0</v>
          </cell>
          <cell r="I20">
            <v>4506</v>
          </cell>
          <cell r="J20">
            <v>984.6</v>
          </cell>
          <cell r="K20">
            <v>708.33625000000006</v>
          </cell>
        </row>
        <row r="22">
          <cell r="C22" t="str">
            <v>ITEM No.</v>
          </cell>
          <cell r="D22" t="str">
            <v>Concepto</v>
          </cell>
          <cell r="E22" t="str">
            <v>Unidad</v>
          </cell>
          <cell r="F22" t="str">
            <v>Costo Directo</v>
          </cell>
          <cell r="H22" t="str">
            <v>H y E</v>
          </cell>
          <cell r="I22" t="str">
            <v>Materiales</v>
          </cell>
          <cell r="J22" t="str">
            <v>Mano de Obra</v>
          </cell>
          <cell r="K22" t="str">
            <v>Otros</v>
          </cell>
        </row>
        <row r="23">
          <cell r="C23">
            <v>1.2</v>
          </cell>
          <cell r="D23" t="str">
            <v xml:space="preserve"> Localización y Replanteo  (incluye topografía y plano récord)</v>
          </cell>
          <cell r="E23" t="str">
            <v>Ml</v>
          </cell>
          <cell r="F23">
            <v>1566</v>
          </cell>
          <cell r="H23">
            <v>0</v>
          </cell>
          <cell r="I23">
            <v>0</v>
          </cell>
          <cell r="J23">
            <v>1566</v>
          </cell>
          <cell r="K23">
            <v>0</v>
          </cell>
        </row>
        <row r="24">
          <cell r="C24" t="str">
            <v>Código</v>
          </cell>
          <cell r="D24" t="str">
            <v>Descripción</v>
          </cell>
          <cell r="E24" t="str">
            <v>Unidad</v>
          </cell>
          <cell r="F24" t="str">
            <v>Costo. Unitario</v>
          </cell>
          <cell r="G24" t="str">
            <v>Cantidad</v>
          </cell>
          <cell r="H24" t="str">
            <v>H y E</v>
          </cell>
          <cell r="I24" t="str">
            <v>Materiales</v>
          </cell>
          <cell r="J24" t="str">
            <v>Mano de Obra</v>
          </cell>
          <cell r="K24" t="str">
            <v>Otros</v>
          </cell>
        </row>
        <row r="25">
          <cell r="D25" t="str">
            <v>Comisión de topografía</v>
          </cell>
          <cell r="E25" t="str">
            <v>ml</v>
          </cell>
          <cell r="F25">
            <v>410</v>
          </cell>
          <cell r="G25">
            <v>1</v>
          </cell>
          <cell r="H25">
            <v>0</v>
          </cell>
          <cell r="I25">
            <v>0</v>
          </cell>
          <cell r="J25">
            <v>410</v>
          </cell>
          <cell r="K25">
            <v>0</v>
          </cell>
        </row>
        <row r="26">
          <cell r="D26" t="str">
            <v>Dibujante Plano Record</v>
          </cell>
          <cell r="E26" t="str">
            <v>dia</v>
          </cell>
          <cell r="F26">
            <v>68000</v>
          </cell>
          <cell r="G26">
            <v>1.7000000000000001E-2</v>
          </cell>
          <cell r="H26">
            <v>0</v>
          </cell>
          <cell r="I26">
            <v>0</v>
          </cell>
          <cell r="J26">
            <v>1156</v>
          </cell>
          <cell r="K26">
            <v>0</v>
          </cell>
        </row>
        <row r="27">
          <cell r="H27">
            <v>0</v>
          </cell>
          <cell r="I27">
            <v>0</v>
          </cell>
          <cell r="J27">
            <v>1566</v>
          </cell>
          <cell r="K27">
            <v>0</v>
          </cell>
        </row>
        <row r="29">
          <cell r="C29" t="str">
            <v>ITEM No.</v>
          </cell>
          <cell r="D29" t="str">
            <v>Concepto</v>
          </cell>
          <cell r="E29" t="str">
            <v>Unidad</v>
          </cell>
          <cell r="F29" t="str">
            <v>Costo Directo</v>
          </cell>
          <cell r="H29" t="str">
            <v>H y E</v>
          </cell>
          <cell r="I29" t="str">
            <v>Materiales</v>
          </cell>
          <cell r="J29" t="str">
            <v>Mano de Obra</v>
          </cell>
          <cell r="K29" t="str">
            <v>Otros</v>
          </cell>
        </row>
        <row r="30">
          <cell r="C30">
            <v>1.3</v>
          </cell>
          <cell r="D30" t="str">
            <v>Roceria y Limpieza</v>
          </cell>
          <cell r="E30" t="str">
            <v>M2</v>
          </cell>
          <cell r="F30">
            <v>2958.4</v>
          </cell>
          <cell r="H30">
            <v>269</v>
          </cell>
          <cell r="I30">
            <v>0</v>
          </cell>
          <cell r="J30">
            <v>2689.4</v>
          </cell>
          <cell r="K30">
            <v>0</v>
          </cell>
        </row>
        <row r="31">
          <cell r="C31" t="str">
            <v>Código</v>
          </cell>
          <cell r="D31" t="str">
            <v>Descripción</v>
          </cell>
          <cell r="E31" t="str">
            <v>Unidad</v>
          </cell>
          <cell r="F31" t="str">
            <v>Costo. Unitario</v>
          </cell>
          <cell r="G31" t="str">
            <v>Cantidad</v>
          </cell>
          <cell r="H31" t="str">
            <v>H y E</v>
          </cell>
          <cell r="I31" t="str">
            <v>Materiales</v>
          </cell>
          <cell r="J31" t="str">
            <v>Mano de Obra</v>
          </cell>
          <cell r="K31" t="str">
            <v>Otros</v>
          </cell>
        </row>
        <row r="32">
          <cell r="C32" t="str">
            <v>3.1</v>
          </cell>
          <cell r="D32" t="str">
            <v>Herramienta Menor General</v>
          </cell>
          <cell r="E32" t="str">
            <v>%</v>
          </cell>
          <cell r="F32">
            <v>2689.4</v>
          </cell>
          <cell r="G32">
            <v>0.1</v>
          </cell>
          <cell r="H32">
            <v>269</v>
          </cell>
          <cell r="I32">
            <v>0</v>
          </cell>
          <cell r="J32">
            <v>0</v>
          </cell>
          <cell r="K32">
            <v>0</v>
          </cell>
        </row>
        <row r="33">
          <cell r="C33" t="str">
            <v>1.2</v>
          </cell>
          <cell r="D33" t="str">
            <v>Cuadrilla II (1 of + 2 ay) Instalación tubería y accesorios</v>
          </cell>
          <cell r="E33" t="str">
            <v>hr</v>
          </cell>
          <cell r="F33">
            <v>26894</v>
          </cell>
          <cell r="G33">
            <v>0.1</v>
          </cell>
          <cell r="H33">
            <v>0</v>
          </cell>
          <cell r="I33">
            <v>0</v>
          </cell>
          <cell r="J33">
            <v>2689.4</v>
          </cell>
          <cell r="K33">
            <v>0</v>
          </cell>
        </row>
        <row r="34">
          <cell r="H34">
            <v>269</v>
          </cell>
          <cell r="I34">
            <v>0</v>
          </cell>
          <cell r="J34">
            <v>2689.4</v>
          </cell>
          <cell r="K34">
            <v>0</v>
          </cell>
        </row>
        <row r="36">
          <cell r="C36" t="str">
            <v>ITEM No.</v>
          </cell>
          <cell r="D36" t="str">
            <v>Concepto</v>
          </cell>
          <cell r="E36" t="str">
            <v>Unidad</v>
          </cell>
          <cell r="F36" t="str">
            <v>Costo Directo</v>
          </cell>
          <cell r="H36" t="str">
            <v>H y E</v>
          </cell>
          <cell r="I36" t="str">
            <v>Materiales</v>
          </cell>
          <cell r="J36" t="str">
            <v>Mano de Obra</v>
          </cell>
          <cell r="K36" t="str">
            <v>Otros</v>
          </cell>
        </row>
        <row r="37">
          <cell r="C37">
            <v>1.4</v>
          </cell>
          <cell r="D37" t="str">
            <v>Suministro, transporte e instalacion señal preventiva, reglamentaria e informativa</v>
          </cell>
          <cell r="E37" t="str">
            <v>UN</v>
          </cell>
          <cell r="F37">
            <v>180060</v>
          </cell>
          <cell r="H37">
            <v>0</v>
          </cell>
          <cell r="I37">
            <v>0</v>
          </cell>
          <cell r="J37">
            <v>0</v>
          </cell>
          <cell r="K37">
            <v>0</v>
          </cell>
        </row>
        <row r="38">
          <cell r="C38" t="str">
            <v>Código</v>
          </cell>
          <cell r="D38" t="str">
            <v>Descripción</v>
          </cell>
          <cell r="E38" t="str">
            <v>Unidad</v>
          </cell>
          <cell r="F38" t="str">
            <v>Costo. Unitario</v>
          </cell>
          <cell r="G38" t="str">
            <v>Cantidad</v>
          </cell>
          <cell r="H38" t="str">
            <v>H y E</v>
          </cell>
          <cell r="I38" t="str">
            <v>Materiales</v>
          </cell>
          <cell r="J38" t="str">
            <v>Mano de Obra</v>
          </cell>
          <cell r="K38" t="str">
            <v>Otros</v>
          </cell>
        </row>
        <row r="39">
          <cell r="C39" t="str">
            <v>3.1</v>
          </cell>
          <cell r="D39" t="str">
            <v>Herramienta Menor General</v>
          </cell>
          <cell r="E39" t="str">
            <v>Un</v>
          </cell>
          <cell r="F39">
            <v>1930.59</v>
          </cell>
          <cell r="G39">
            <v>1</v>
          </cell>
          <cell r="H39">
            <v>1931</v>
          </cell>
          <cell r="I39">
            <v>0</v>
          </cell>
          <cell r="J39">
            <v>0</v>
          </cell>
          <cell r="K39">
            <v>0</v>
          </cell>
        </row>
        <row r="40">
          <cell r="C40" t="str">
            <v>13.12</v>
          </cell>
          <cell r="D40" t="str">
            <v xml:space="preserve">Formaleta para construccion elementos en concreto </v>
          </cell>
          <cell r="E40" t="str">
            <v>un</v>
          </cell>
          <cell r="F40">
            <v>8636.85</v>
          </cell>
          <cell r="G40">
            <v>0.1</v>
          </cell>
          <cell r="H40">
            <v>864</v>
          </cell>
          <cell r="I40">
            <v>0</v>
          </cell>
          <cell r="J40">
            <v>0</v>
          </cell>
          <cell r="K40">
            <v>0</v>
          </cell>
        </row>
        <row r="41">
          <cell r="C41">
            <v>28</v>
          </cell>
          <cell r="D41" t="str">
            <v>Concreto Clase II (21 Mpa)  Producido en Obra</v>
          </cell>
          <cell r="E41" t="str">
            <v>m3</v>
          </cell>
          <cell r="F41">
            <v>411635</v>
          </cell>
          <cell r="G41">
            <v>0.01</v>
          </cell>
          <cell r="H41">
            <v>0</v>
          </cell>
          <cell r="I41">
            <v>4116</v>
          </cell>
          <cell r="J41">
            <v>0</v>
          </cell>
          <cell r="K41">
            <v>0</v>
          </cell>
        </row>
        <row r="42">
          <cell r="C42">
            <v>27.1</v>
          </cell>
          <cell r="D42" t="str">
            <v>Señal Preventiva/Reglamentaria</v>
          </cell>
          <cell r="E42" t="str">
            <v>un</v>
          </cell>
          <cell r="F42">
            <v>162576</v>
          </cell>
          <cell r="G42">
            <v>1</v>
          </cell>
          <cell r="H42">
            <v>0</v>
          </cell>
          <cell r="I42">
            <v>162576</v>
          </cell>
          <cell r="J42">
            <v>0</v>
          </cell>
          <cell r="K42">
            <v>0</v>
          </cell>
        </row>
        <row r="43">
          <cell r="C43" t="str">
            <v>12.1</v>
          </cell>
          <cell r="D43" t="str">
            <v>Transporte Camioneta hasta 1.5 Toneladas</v>
          </cell>
          <cell r="E43" t="str">
            <v>Día</v>
          </cell>
          <cell r="F43">
            <v>147334.5</v>
          </cell>
          <cell r="G43">
            <v>1E-3</v>
          </cell>
          <cell r="H43">
            <v>0</v>
          </cell>
          <cell r="I43">
            <v>147</v>
          </cell>
          <cell r="J43">
            <v>0</v>
          </cell>
          <cell r="K43">
            <v>0</v>
          </cell>
        </row>
        <row r="44">
          <cell r="C44">
            <v>13.5</v>
          </cell>
          <cell r="D44" t="str">
            <v>Guadua cepa de 5 varas</v>
          </cell>
          <cell r="E44" t="str">
            <v>un</v>
          </cell>
          <cell r="F44">
            <v>3400</v>
          </cell>
          <cell r="G44">
            <v>0.6</v>
          </cell>
          <cell r="H44">
            <v>0</v>
          </cell>
          <cell r="I44">
            <v>2040</v>
          </cell>
          <cell r="J44">
            <v>0</v>
          </cell>
          <cell r="K44">
            <v>0</v>
          </cell>
        </row>
        <row r="45">
          <cell r="D45" t="str">
            <v>Cuadrilla I (1 of + 1 ay)</v>
          </cell>
          <cell r="E45" t="str">
            <v>hr</v>
          </cell>
          <cell r="F45">
            <v>19692</v>
          </cell>
          <cell r="G45">
            <v>0.2</v>
          </cell>
          <cell r="H45">
            <v>0</v>
          </cell>
          <cell r="I45">
            <v>3938</v>
          </cell>
          <cell r="J45">
            <v>3938</v>
          </cell>
          <cell r="K45">
            <v>0</v>
          </cell>
        </row>
        <row r="46">
          <cell r="C46">
            <v>26.126999999999999</v>
          </cell>
          <cell r="D46" t="str">
            <v>Acarreo interno</v>
          </cell>
          <cell r="E46" t="str">
            <v>m3</v>
          </cell>
          <cell r="F46">
            <v>1700</v>
          </cell>
          <cell r="G46">
            <v>0.3</v>
          </cell>
          <cell r="K46">
            <v>510</v>
          </cell>
        </row>
        <row r="47">
          <cell r="H47">
            <v>2795</v>
          </cell>
          <cell r="I47">
            <v>172817</v>
          </cell>
          <cell r="J47">
            <v>3938</v>
          </cell>
          <cell r="K47">
            <v>510</v>
          </cell>
        </row>
        <row r="49">
          <cell r="C49" t="str">
            <v>ITEM No.</v>
          </cell>
          <cell r="D49" t="str">
            <v>Concepto</v>
          </cell>
          <cell r="E49" t="str">
            <v>Unidad</v>
          </cell>
          <cell r="F49" t="str">
            <v>Costo Directo</v>
          </cell>
          <cell r="H49" t="str">
            <v>H y E</v>
          </cell>
          <cell r="I49" t="str">
            <v>Materiales</v>
          </cell>
          <cell r="J49" t="str">
            <v>Mano de Obra</v>
          </cell>
          <cell r="K49" t="str">
            <v>Otros</v>
          </cell>
        </row>
        <row r="50">
          <cell r="C50" t="str">
            <v>Código</v>
          </cell>
          <cell r="D50" t="str">
            <v>Descripción</v>
          </cell>
          <cell r="E50" t="str">
            <v>Unidad</v>
          </cell>
          <cell r="F50" t="str">
            <v>Costo. Unitario</v>
          </cell>
          <cell r="G50" t="str">
            <v>Cantidad</v>
          </cell>
          <cell r="H50" t="str">
            <v>H y E</v>
          </cell>
          <cell r="I50" t="str">
            <v>Materiales</v>
          </cell>
          <cell r="J50" t="str">
            <v>Mano de Obra</v>
          </cell>
          <cell r="K50" t="str">
            <v>Otros</v>
          </cell>
        </row>
        <row r="51">
          <cell r="C51">
            <v>1.5</v>
          </cell>
          <cell r="D51" t="str">
            <v xml:space="preserve">Manejo-Movilización, retiro y disposicion escombros/Sobrantes y material de excavación en Vehículo Automotor hasta una distancia de 10 Km </v>
          </cell>
          <cell r="E51" t="str">
            <v>M3</v>
          </cell>
          <cell r="F51">
            <v>19447.099999999999</v>
          </cell>
          <cell r="H51">
            <v>394</v>
          </cell>
          <cell r="I51">
            <v>3938</v>
          </cell>
          <cell r="J51">
            <v>3938</v>
          </cell>
          <cell r="K51">
            <v>11177.1</v>
          </cell>
        </row>
        <row r="52">
          <cell r="C52" t="str">
            <v>3.1</v>
          </cell>
          <cell r="D52" t="str">
            <v>Herramienta Menor General</v>
          </cell>
          <cell r="E52" t="str">
            <v>%</v>
          </cell>
          <cell r="F52">
            <v>3938</v>
          </cell>
          <cell r="G52">
            <v>0.1</v>
          </cell>
          <cell r="H52">
            <v>394</v>
          </cell>
        </row>
        <row r="53">
          <cell r="C53">
            <v>26.126000000000001</v>
          </cell>
          <cell r="D53" t="str">
            <v>Volqueta (sobreacarreo de materiales)</v>
          </cell>
          <cell r="E53" t="str">
            <v>m3/km</v>
          </cell>
          <cell r="F53">
            <v>1117.71</v>
          </cell>
          <cell r="G53">
            <v>10</v>
          </cell>
          <cell r="K53">
            <v>11177.1</v>
          </cell>
        </row>
        <row r="54">
          <cell r="D54" t="str">
            <v>Cuadrilla VI (Instalaciones especiales)</v>
          </cell>
          <cell r="E54" t="str">
            <v>hr</v>
          </cell>
          <cell r="F54">
            <v>19692</v>
          </cell>
          <cell r="G54">
            <v>0.2</v>
          </cell>
          <cell r="H54">
            <v>0</v>
          </cell>
          <cell r="I54">
            <v>3938</v>
          </cell>
          <cell r="J54">
            <v>3938</v>
          </cell>
          <cell r="K54">
            <v>0</v>
          </cell>
        </row>
        <row r="55">
          <cell r="H55">
            <v>394</v>
          </cell>
          <cell r="I55">
            <v>3938</v>
          </cell>
          <cell r="J55">
            <v>3938</v>
          </cell>
          <cell r="K55">
            <v>11177.1</v>
          </cell>
        </row>
        <row r="57">
          <cell r="C57" t="str">
            <v>ITEM No.</v>
          </cell>
          <cell r="D57" t="str">
            <v>Concepto</v>
          </cell>
          <cell r="E57" t="str">
            <v>Unidad</v>
          </cell>
          <cell r="F57" t="str">
            <v>Costo Directo</v>
          </cell>
          <cell r="H57" t="str">
            <v>H y E</v>
          </cell>
          <cell r="I57" t="str">
            <v>Materiales</v>
          </cell>
          <cell r="J57" t="str">
            <v>Mano de Obra</v>
          </cell>
          <cell r="K57" t="str">
            <v>Otros</v>
          </cell>
        </row>
        <row r="58">
          <cell r="C58">
            <v>1.6</v>
          </cell>
          <cell r="D58" t="str">
            <v xml:space="preserve"> Descapote</v>
          </cell>
          <cell r="E58" t="str">
            <v>M2</v>
          </cell>
          <cell r="F58">
            <v>2277.8380000000002</v>
          </cell>
          <cell r="H58">
            <v>207</v>
          </cell>
          <cell r="I58">
            <v>0</v>
          </cell>
          <cell r="J58">
            <v>2070.8380000000002</v>
          </cell>
          <cell r="K58">
            <v>0</v>
          </cell>
        </row>
        <row r="59">
          <cell r="C59" t="str">
            <v>Código</v>
          </cell>
          <cell r="D59" t="str">
            <v>Descripción</v>
          </cell>
          <cell r="E59" t="str">
            <v>Unidad</v>
          </cell>
          <cell r="F59" t="str">
            <v>Costo. Unitario</v>
          </cell>
          <cell r="G59" t="str">
            <v>Cantidad</v>
          </cell>
          <cell r="H59" t="str">
            <v>H y E</v>
          </cell>
          <cell r="I59" t="str">
            <v>Materiales</v>
          </cell>
          <cell r="J59" t="str">
            <v>Mano de Obra</v>
          </cell>
          <cell r="K59" t="str">
            <v>Otros</v>
          </cell>
        </row>
        <row r="60">
          <cell r="C60" t="str">
            <v>3.1</v>
          </cell>
          <cell r="D60" t="str">
            <v>Herramienta Menor General</v>
          </cell>
          <cell r="E60" t="str">
            <v>%</v>
          </cell>
          <cell r="F60">
            <v>2070.8380000000002</v>
          </cell>
          <cell r="G60">
            <v>0.1</v>
          </cell>
          <cell r="H60">
            <v>207</v>
          </cell>
          <cell r="I60">
            <v>0</v>
          </cell>
          <cell r="J60">
            <v>0</v>
          </cell>
          <cell r="K60">
            <v>0</v>
          </cell>
        </row>
        <row r="61">
          <cell r="C61" t="str">
            <v>1.2</v>
          </cell>
          <cell r="D61" t="str">
            <v>Cuadrilla II (1 of + 2 ay) Instalación tubería y accesorios</v>
          </cell>
          <cell r="E61" t="str">
            <v>hr</v>
          </cell>
          <cell r="F61">
            <v>26894</v>
          </cell>
          <cell r="G61">
            <v>7.6999999999999999E-2</v>
          </cell>
          <cell r="H61">
            <v>0</v>
          </cell>
          <cell r="I61">
            <v>0</v>
          </cell>
          <cell r="J61">
            <v>2070.8380000000002</v>
          </cell>
          <cell r="K61">
            <v>0</v>
          </cell>
        </row>
        <row r="62">
          <cell r="H62">
            <v>207</v>
          </cell>
          <cell r="I62">
            <v>0</v>
          </cell>
          <cell r="J62">
            <v>2070.8380000000002</v>
          </cell>
          <cell r="K62">
            <v>0</v>
          </cell>
        </row>
        <row r="64">
          <cell r="C64" t="str">
            <v>2. EXCAVACIONES Y LLENOS</v>
          </cell>
        </row>
        <row r="66">
          <cell r="C66" t="str">
            <v>ITEM No.</v>
          </cell>
          <cell r="D66" t="str">
            <v>Concepto</v>
          </cell>
          <cell r="E66" t="str">
            <v>Unidad</v>
          </cell>
          <cell r="F66" t="str">
            <v>Costo Directo</v>
          </cell>
          <cell r="H66" t="str">
            <v>H y E</v>
          </cell>
          <cell r="I66" t="str">
            <v>Materiales</v>
          </cell>
          <cell r="J66" t="str">
            <v>Mano de Obra</v>
          </cell>
          <cell r="K66" t="str">
            <v>Otros</v>
          </cell>
        </row>
        <row r="67">
          <cell r="C67">
            <v>2.1</v>
          </cell>
          <cell r="D67" t="str">
            <v xml:space="preserve"> Excavación en material comun, Conglomerado - 0.0 a 3.0 Mt  (inc medidas de seguridad)      </v>
          </cell>
          <cell r="E67" t="str">
            <v>M3</v>
          </cell>
          <cell r="F67">
            <v>19128.400000000001</v>
          </cell>
          <cell r="H67">
            <v>1584</v>
          </cell>
          <cell r="I67">
            <v>0</v>
          </cell>
          <cell r="J67">
            <v>17544.400000000001</v>
          </cell>
          <cell r="K67">
            <v>0</v>
          </cell>
        </row>
        <row r="68">
          <cell r="C68" t="str">
            <v>Código</v>
          </cell>
          <cell r="D68" t="str">
            <v>Descripción</v>
          </cell>
          <cell r="E68" t="str">
            <v>Unidad</v>
          </cell>
          <cell r="F68" t="str">
            <v>Costo. Unitario</v>
          </cell>
          <cell r="G68" t="str">
            <v>Cantidad</v>
          </cell>
          <cell r="H68" t="str">
            <v>H y E</v>
          </cell>
          <cell r="I68" t="str">
            <v>Materiales</v>
          </cell>
          <cell r="J68" t="str">
            <v>Mano de Obra</v>
          </cell>
          <cell r="K68" t="str">
            <v>Otros</v>
          </cell>
        </row>
        <row r="69">
          <cell r="C69" t="str">
            <v>3.1</v>
          </cell>
          <cell r="D69" t="str">
            <v>Herramienta Menor General</v>
          </cell>
          <cell r="E69" t="str">
            <v>%</v>
          </cell>
          <cell r="F69">
            <v>15844.400000000001</v>
          </cell>
          <cell r="G69">
            <v>0.1</v>
          </cell>
          <cell r="H69">
            <v>1584</v>
          </cell>
          <cell r="I69">
            <v>0</v>
          </cell>
          <cell r="J69">
            <v>0</v>
          </cell>
          <cell r="K69">
            <v>0</v>
          </cell>
        </row>
        <row r="70">
          <cell r="D70" t="str">
            <v>Cuadrilla IV (4 ay ) Excavación y transporte inteno</v>
          </cell>
          <cell r="E70" t="str">
            <v>hr</v>
          </cell>
          <cell r="F70">
            <v>28808</v>
          </cell>
          <cell r="G70">
            <v>0.55000000000000004</v>
          </cell>
          <cell r="H70">
            <v>0</v>
          </cell>
          <cell r="I70">
            <v>0</v>
          </cell>
          <cell r="J70">
            <v>15844.400000000001</v>
          </cell>
          <cell r="K70">
            <v>0</v>
          </cell>
        </row>
        <row r="71">
          <cell r="C71">
            <v>26.126999999999999</v>
          </cell>
          <cell r="D71" t="str">
            <v>Acarreo interno</v>
          </cell>
          <cell r="E71" t="str">
            <v>m3</v>
          </cell>
          <cell r="F71">
            <v>1700</v>
          </cell>
          <cell r="G71">
            <v>1</v>
          </cell>
          <cell r="I71">
            <v>0</v>
          </cell>
          <cell r="J71">
            <v>1700</v>
          </cell>
          <cell r="K71">
            <v>0</v>
          </cell>
        </row>
        <row r="72">
          <cell r="H72">
            <v>1584</v>
          </cell>
          <cell r="I72">
            <v>0</v>
          </cell>
          <cell r="J72">
            <v>17544.400000000001</v>
          </cell>
          <cell r="K72">
            <v>0</v>
          </cell>
        </row>
        <row r="75">
          <cell r="C75" t="str">
            <v>ITEM No.</v>
          </cell>
          <cell r="D75" t="str">
            <v>Concepto</v>
          </cell>
          <cell r="E75" t="str">
            <v>Unidad</v>
          </cell>
          <cell r="F75" t="str">
            <v>Costo Directo</v>
          </cell>
          <cell r="H75" t="str">
            <v>H y E</v>
          </cell>
          <cell r="I75" t="str">
            <v>Materiales</v>
          </cell>
          <cell r="J75" t="str">
            <v>Mano de Obra</v>
          </cell>
          <cell r="K75" t="str">
            <v>Otros</v>
          </cell>
        </row>
        <row r="76">
          <cell r="C76">
            <v>2.2000000000000002</v>
          </cell>
          <cell r="D76" t="str">
            <v xml:space="preserve"> Excavación en material comun, Conglomerado - 3.0 a 5.0 Mt   (inc medidas de seguridad)      </v>
          </cell>
          <cell r="E76" t="str">
            <v>M3</v>
          </cell>
          <cell r="F76">
            <v>25351.4</v>
          </cell>
          <cell r="H76">
            <v>2305</v>
          </cell>
          <cell r="I76">
            <v>0</v>
          </cell>
          <cell r="J76">
            <v>23046.400000000001</v>
          </cell>
          <cell r="K76">
            <v>0</v>
          </cell>
        </row>
        <row r="77">
          <cell r="C77" t="str">
            <v>Código</v>
          </cell>
          <cell r="D77" t="str">
            <v>Descripción</v>
          </cell>
          <cell r="E77" t="str">
            <v>Unidad</v>
          </cell>
          <cell r="F77" t="str">
            <v>Costo. Unitario</v>
          </cell>
          <cell r="G77" t="str">
            <v>Cantidad</v>
          </cell>
          <cell r="H77" t="str">
            <v>H y E</v>
          </cell>
          <cell r="I77" t="str">
            <v>Materiales</v>
          </cell>
          <cell r="J77" t="str">
            <v>Mano de Obra</v>
          </cell>
          <cell r="K77" t="str">
            <v>Otros</v>
          </cell>
        </row>
        <row r="78">
          <cell r="C78" t="str">
            <v>3.1</v>
          </cell>
          <cell r="D78" t="str">
            <v>Herramienta Menor General</v>
          </cell>
          <cell r="E78" t="str">
            <v>%</v>
          </cell>
          <cell r="F78">
            <v>23046.400000000001</v>
          </cell>
          <cell r="G78">
            <v>0.1</v>
          </cell>
          <cell r="H78">
            <v>2305</v>
          </cell>
          <cell r="I78">
            <v>0</v>
          </cell>
          <cell r="J78">
            <v>0</v>
          </cell>
          <cell r="K78">
            <v>0</v>
          </cell>
        </row>
        <row r="79">
          <cell r="D79" t="str">
            <v>Cuadrilla IV (4 ay ) Excavación y transporte inteno</v>
          </cell>
          <cell r="E79" t="str">
            <v>hr</v>
          </cell>
          <cell r="F79">
            <v>28808</v>
          </cell>
          <cell r="G79">
            <v>0.8</v>
          </cell>
          <cell r="H79">
            <v>0</v>
          </cell>
          <cell r="I79">
            <v>0</v>
          </cell>
          <cell r="J79">
            <v>23046.400000000001</v>
          </cell>
          <cell r="K79">
            <v>0</v>
          </cell>
        </row>
        <row r="80">
          <cell r="H80">
            <v>2305</v>
          </cell>
          <cell r="I80">
            <v>0</v>
          </cell>
          <cell r="J80">
            <v>23046.400000000001</v>
          </cell>
          <cell r="K80">
            <v>0</v>
          </cell>
        </row>
        <row r="83">
          <cell r="C83" t="str">
            <v>ITEM No.</v>
          </cell>
          <cell r="D83" t="str">
            <v>Concepto</v>
          </cell>
          <cell r="E83" t="str">
            <v>Unidad</v>
          </cell>
          <cell r="F83" t="str">
            <v>Costo Directo</v>
          </cell>
          <cell r="H83" t="str">
            <v>H y E</v>
          </cell>
          <cell r="I83" t="str">
            <v>Materiales</v>
          </cell>
          <cell r="J83" t="str">
            <v>Mano de Obra</v>
          </cell>
          <cell r="K83" t="str">
            <v>Otros</v>
          </cell>
        </row>
        <row r="84">
          <cell r="C84">
            <v>2.2999999999999998</v>
          </cell>
          <cell r="D84" t="str">
            <v>Manejo-Movilización Escombros/Sobrantes Vehículo Automotor hasta una distancia de 20 km(incluye cargue y descargue)</v>
          </cell>
          <cell r="E84" t="str">
            <v>M3</v>
          </cell>
          <cell r="F84">
            <v>37604.950000000004</v>
          </cell>
          <cell r="H84">
            <v>25998</v>
          </cell>
          <cell r="I84">
            <v>0</v>
          </cell>
          <cell r="J84">
            <v>10082.799999999999</v>
          </cell>
          <cell r="K84">
            <v>1524.15</v>
          </cell>
        </row>
        <row r="85">
          <cell r="C85" t="str">
            <v>Código</v>
          </cell>
          <cell r="D85" t="str">
            <v>Descripción</v>
          </cell>
          <cell r="E85" t="str">
            <v>Unidad</v>
          </cell>
          <cell r="F85" t="str">
            <v>Costo. Unitario</v>
          </cell>
          <cell r="G85" t="str">
            <v>Cantidad</v>
          </cell>
          <cell r="H85" t="str">
            <v>H y E</v>
          </cell>
          <cell r="I85" t="str">
            <v>Materiales</v>
          </cell>
          <cell r="J85" t="str">
            <v>Mano de Obra</v>
          </cell>
          <cell r="K85" t="str">
            <v>Otros</v>
          </cell>
        </row>
        <row r="86">
          <cell r="C86" t="str">
            <v>3.1</v>
          </cell>
          <cell r="D86" t="str">
            <v>Herramienta Menor General</v>
          </cell>
          <cell r="E86" t="str">
            <v>%</v>
          </cell>
          <cell r="F86">
            <v>10082.799999999999</v>
          </cell>
          <cell r="G86">
            <v>0.1</v>
          </cell>
          <cell r="H86">
            <v>1008</v>
          </cell>
          <cell r="I86">
            <v>0</v>
          </cell>
          <cell r="J86">
            <v>0</v>
          </cell>
          <cell r="K86">
            <v>0</v>
          </cell>
        </row>
        <row r="87">
          <cell r="C87" t="str">
            <v>12.3</v>
          </cell>
          <cell r="D87" t="str">
            <v xml:space="preserve">Volqueta hasta 12 Ton </v>
          </cell>
          <cell r="E87" t="str">
            <v>Dia</v>
          </cell>
          <cell r="F87">
            <v>490000</v>
          </cell>
          <cell r="G87">
            <v>5.0999999999999997E-2</v>
          </cell>
          <cell r="H87">
            <v>24990</v>
          </cell>
          <cell r="I87">
            <v>0</v>
          </cell>
          <cell r="J87">
            <v>0</v>
          </cell>
          <cell r="K87">
            <v>0</v>
          </cell>
        </row>
        <row r="88">
          <cell r="C88" t="str">
            <v>11.26</v>
          </cell>
          <cell r="D88" t="str">
            <v>Permiso utilizacion escombreras</v>
          </cell>
          <cell r="E88" t="str">
            <v>M3</v>
          </cell>
          <cell r="F88">
            <v>1016.1</v>
          </cell>
          <cell r="G88">
            <v>1.5</v>
          </cell>
          <cell r="H88">
            <v>0</v>
          </cell>
          <cell r="I88">
            <v>0</v>
          </cell>
          <cell r="J88">
            <v>0</v>
          </cell>
          <cell r="K88">
            <v>1524.15</v>
          </cell>
        </row>
        <row r="89">
          <cell r="D89" t="str">
            <v>Cuadrilla IV (4 ay ) Cargue y evacuación de escombros</v>
          </cell>
          <cell r="E89" t="str">
            <v>hr</v>
          </cell>
          <cell r="F89">
            <v>28808</v>
          </cell>
          <cell r="G89">
            <v>0.35</v>
          </cell>
          <cell r="H89">
            <v>0</v>
          </cell>
          <cell r="I89">
            <v>0</v>
          </cell>
          <cell r="J89">
            <v>10082.799999999999</v>
          </cell>
          <cell r="K89">
            <v>0</v>
          </cell>
        </row>
        <row r="90">
          <cell r="H90">
            <v>25998</v>
          </cell>
          <cell r="I90">
            <v>0</v>
          </cell>
          <cell r="J90">
            <v>10082.799999999999</v>
          </cell>
          <cell r="K90">
            <v>1524.15</v>
          </cell>
        </row>
        <row r="93">
          <cell r="C93" t="str">
            <v>ITEM No.</v>
          </cell>
          <cell r="D93" t="str">
            <v>Concepto</v>
          </cell>
          <cell r="E93" t="str">
            <v>Unidad</v>
          </cell>
          <cell r="F93" t="str">
            <v>Costo Directo</v>
          </cell>
          <cell r="H93" t="str">
            <v>H y E</v>
          </cell>
          <cell r="I93" t="str">
            <v>Materiales</v>
          </cell>
          <cell r="J93" t="str">
            <v>Mano de Obra</v>
          </cell>
          <cell r="K93" t="str">
            <v>Otros</v>
          </cell>
        </row>
        <row r="94">
          <cell r="C94">
            <v>2.4</v>
          </cell>
          <cell r="D94" t="str">
            <v>Rellenos Compactados con Material de Obra, inlcuye acarreos internos</v>
          </cell>
          <cell r="E94" t="str">
            <v>M3</v>
          </cell>
          <cell r="F94">
            <v>22855.218799999999</v>
          </cell>
          <cell r="H94">
            <v>3870.4187999999999</v>
          </cell>
          <cell r="I94">
            <v>0</v>
          </cell>
          <cell r="J94">
            <v>18984.8</v>
          </cell>
          <cell r="K94">
            <v>0</v>
          </cell>
        </row>
        <row r="95">
          <cell r="C95" t="str">
            <v>Código</v>
          </cell>
          <cell r="D95" t="str">
            <v>Descripción</v>
          </cell>
          <cell r="E95" t="str">
            <v>Unidad</v>
          </cell>
          <cell r="F95" t="str">
            <v>Costo. Unitario</v>
          </cell>
          <cell r="G95" t="str">
            <v>Cantidad</v>
          </cell>
          <cell r="H95" t="str">
            <v>H y E</v>
          </cell>
          <cell r="I95" t="str">
            <v>Materiales</v>
          </cell>
          <cell r="J95" t="str">
            <v>Mano de Obra</v>
          </cell>
          <cell r="K95" t="str">
            <v>Otros</v>
          </cell>
        </row>
        <row r="96">
          <cell r="C96" t="str">
            <v>3.1</v>
          </cell>
          <cell r="D96" t="str">
            <v>Herramienta Menor General</v>
          </cell>
          <cell r="E96" t="str">
            <v>%</v>
          </cell>
          <cell r="F96">
            <v>17284.8</v>
          </cell>
          <cell r="G96">
            <v>0.1</v>
          </cell>
          <cell r="H96">
            <v>1728.48</v>
          </cell>
          <cell r="I96">
            <v>0</v>
          </cell>
          <cell r="J96">
            <v>0</v>
          </cell>
          <cell r="K96">
            <v>0</v>
          </cell>
        </row>
        <row r="97">
          <cell r="C97" t="str">
            <v>11.1</v>
          </cell>
          <cell r="D97" t="str">
            <v>Alquiler de VibroCompactador tipo Canguro</v>
          </cell>
          <cell r="E97" t="str">
            <v>Día</v>
          </cell>
          <cell r="F97">
            <v>53548.47</v>
          </cell>
          <cell r="G97">
            <v>0.04</v>
          </cell>
          <cell r="H97">
            <v>2141.9387999999999</v>
          </cell>
          <cell r="I97">
            <v>0</v>
          </cell>
          <cell r="J97">
            <v>0</v>
          </cell>
          <cell r="K97">
            <v>0</v>
          </cell>
        </row>
        <row r="98">
          <cell r="D98" t="str">
            <v>Cuadrilla IV (4 ay ) Excavación y transporte inteno</v>
          </cell>
          <cell r="E98" t="str">
            <v>hr</v>
          </cell>
          <cell r="F98">
            <v>28808</v>
          </cell>
          <cell r="G98">
            <v>0.6</v>
          </cell>
          <cell r="H98">
            <v>0</v>
          </cell>
          <cell r="I98">
            <v>0</v>
          </cell>
          <cell r="J98">
            <v>17284.8</v>
          </cell>
          <cell r="K98">
            <v>0</v>
          </cell>
        </row>
        <row r="99">
          <cell r="C99">
            <v>26.126999999999999</v>
          </cell>
          <cell r="D99" t="str">
            <v>Acarreo interno</v>
          </cell>
          <cell r="E99" t="str">
            <v>m3</v>
          </cell>
          <cell r="F99">
            <v>1700</v>
          </cell>
          <cell r="G99">
            <v>1</v>
          </cell>
          <cell r="I99">
            <v>0</v>
          </cell>
          <cell r="J99">
            <v>1700</v>
          </cell>
          <cell r="K99">
            <v>0</v>
          </cell>
        </row>
        <row r="100">
          <cell r="H100">
            <v>3870.4187999999999</v>
          </cell>
          <cell r="I100">
            <v>0</v>
          </cell>
          <cell r="J100">
            <v>18984.8</v>
          </cell>
          <cell r="K100">
            <v>0</v>
          </cell>
        </row>
        <row r="103">
          <cell r="C103" t="str">
            <v>ITEM No.</v>
          </cell>
          <cell r="D103" t="str">
            <v>Concepto</v>
          </cell>
          <cell r="E103" t="str">
            <v>Unidad</v>
          </cell>
          <cell r="F103" t="str">
            <v>Costo Directo</v>
          </cell>
          <cell r="H103" t="str">
            <v>H y E</v>
          </cell>
          <cell r="I103" t="str">
            <v>Materiales</v>
          </cell>
          <cell r="J103" t="str">
            <v>Mano de Obra</v>
          </cell>
          <cell r="K103" t="str">
            <v>Otros</v>
          </cell>
        </row>
        <row r="104">
          <cell r="C104">
            <v>2.5</v>
          </cell>
          <cell r="D104" t="str">
            <v>Suministro, transporte e instalación entibado horizontal/vertical  tipo 1 (h de 0,00 a 2,00 m) incluye tablas de 0,04*0,20*3 , cuña en madera y cuarton</v>
          </cell>
          <cell r="E104" t="str">
            <v>ML</v>
          </cell>
          <cell r="F104">
            <v>31183.846560000002</v>
          </cell>
          <cell r="H104">
            <v>1575.3600000000001</v>
          </cell>
          <cell r="I104">
            <v>11678.876060000001</v>
          </cell>
          <cell r="J104">
            <v>16603.599999999999</v>
          </cell>
          <cell r="K104">
            <v>1326.0104999999999</v>
          </cell>
        </row>
        <row r="105">
          <cell r="C105" t="str">
            <v>Código</v>
          </cell>
          <cell r="D105" t="str">
            <v>Descripción</v>
          </cell>
          <cell r="E105" t="str">
            <v>Unidad</v>
          </cell>
          <cell r="F105" t="str">
            <v>Costo. Unitario</v>
          </cell>
          <cell r="G105" t="str">
            <v>Cantidad</v>
          </cell>
          <cell r="H105" t="str">
            <v>H y E</v>
          </cell>
          <cell r="I105" t="str">
            <v>Materiales</v>
          </cell>
          <cell r="J105" t="str">
            <v>Mano de Obra</v>
          </cell>
          <cell r="K105" t="str">
            <v>Otros</v>
          </cell>
        </row>
        <row r="106">
          <cell r="C106" t="str">
            <v>3.1</v>
          </cell>
          <cell r="D106" t="str">
            <v>Herramienta Menor General</v>
          </cell>
          <cell r="E106" t="str">
            <v>%</v>
          </cell>
          <cell r="F106">
            <v>15753.6</v>
          </cell>
          <cell r="G106">
            <v>0.1</v>
          </cell>
          <cell r="H106">
            <v>1575.3600000000001</v>
          </cell>
          <cell r="I106">
            <v>0</v>
          </cell>
          <cell r="J106">
            <v>0</v>
          </cell>
          <cell r="K106">
            <v>0</v>
          </cell>
        </row>
        <row r="107">
          <cell r="C107">
            <v>13.6</v>
          </cell>
          <cell r="D107" t="str">
            <v>Telera 20 cmx4cmx3m</v>
          </cell>
          <cell r="E107" t="str">
            <v>m</v>
          </cell>
          <cell r="F107">
            <v>8060.7213000000002</v>
          </cell>
          <cell r="G107">
            <v>1.2</v>
          </cell>
          <cell r="I107">
            <v>9672.8655600000002</v>
          </cell>
          <cell r="J107">
            <v>0</v>
          </cell>
          <cell r="K107">
            <v>0</v>
          </cell>
        </row>
        <row r="108">
          <cell r="C108">
            <v>13.5</v>
          </cell>
          <cell r="D108" t="str">
            <v>Guadua cepa de 5 varas</v>
          </cell>
          <cell r="E108" t="str">
            <v>un</v>
          </cell>
          <cell r="F108">
            <v>3400</v>
          </cell>
          <cell r="G108">
            <v>0.2</v>
          </cell>
          <cell r="I108">
            <v>680</v>
          </cell>
          <cell r="J108">
            <v>0</v>
          </cell>
          <cell r="K108">
            <v>0</v>
          </cell>
        </row>
        <row r="109">
          <cell r="C109">
            <v>26.126999999999999</v>
          </cell>
          <cell r="D109" t="str">
            <v>Acarreo interno</v>
          </cell>
          <cell r="E109" t="str">
            <v>m3</v>
          </cell>
          <cell r="F109">
            <v>1700</v>
          </cell>
          <cell r="G109">
            <v>0.5</v>
          </cell>
          <cell r="J109">
            <v>850</v>
          </cell>
        </row>
        <row r="110">
          <cell r="C110">
            <v>13.9</v>
          </cell>
          <cell r="D110" t="str">
            <v>Cuartón 2*4 pulg</v>
          </cell>
          <cell r="E110" t="str">
            <v>m</v>
          </cell>
          <cell r="F110">
            <v>7781</v>
          </cell>
          <cell r="G110">
            <v>1</v>
          </cell>
        </row>
        <row r="111">
          <cell r="C111" t="str">
            <v>12.1</v>
          </cell>
          <cell r="D111" t="str">
            <v>Transporte Camioneta hasta 1.5 Toneladas</v>
          </cell>
          <cell r="E111" t="str">
            <v>Día</v>
          </cell>
          <cell r="F111">
            <v>147334.5</v>
          </cell>
          <cell r="G111">
            <v>8.9999999999999993E-3</v>
          </cell>
          <cell r="I111">
            <v>1326.0104999999999</v>
          </cell>
          <cell r="K111">
            <v>1326.0104999999999</v>
          </cell>
        </row>
        <row r="112">
          <cell r="D112" t="str">
            <v>Cuadrilla I (1 of + 1 ay)</v>
          </cell>
          <cell r="E112" t="str">
            <v>hr</v>
          </cell>
          <cell r="F112">
            <v>19692</v>
          </cell>
          <cell r="G112">
            <v>0.8</v>
          </cell>
          <cell r="H112">
            <v>0</v>
          </cell>
          <cell r="I112">
            <v>0</v>
          </cell>
          <cell r="J112">
            <v>15753.6</v>
          </cell>
          <cell r="K112">
            <v>0</v>
          </cell>
        </row>
        <row r="113">
          <cell r="H113">
            <v>1575.3600000000001</v>
          </cell>
          <cell r="I113">
            <v>11678.876060000001</v>
          </cell>
          <cell r="J113">
            <v>16603.599999999999</v>
          </cell>
          <cell r="K113">
            <v>1326.0104999999999</v>
          </cell>
        </row>
        <row r="116">
          <cell r="C116" t="str">
            <v>ITEM No.</v>
          </cell>
          <cell r="D116" t="str">
            <v>Concepto</v>
          </cell>
          <cell r="E116" t="str">
            <v>Unidad</v>
          </cell>
          <cell r="F116" t="str">
            <v>Costo Directo</v>
          </cell>
          <cell r="H116" t="str">
            <v>H y E</v>
          </cell>
          <cell r="I116" t="str">
            <v>Materiales</v>
          </cell>
          <cell r="J116" t="str">
            <v>Mano de Obra</v>
          </cell>
          <cell r="K116" t="str">
            <v>Otros</v>
          </cell>
        </row>
        <row r="117">
          <cell r="C117">
            <v>2.6</v>
          </cell>
          <cell r="D117" t="str">
            <v>Suministro transporte e instalacion entibado en madera Tipo II,  (H de 2,00 a 3,00 m)</v>
          </cell>
          <cell r="E117" t="str">
            <v>M2</v>
          </cell>
          <cell r="F117">
            <v>36383.430499999995</v>
          </cell>
          <cell r="H117">
            <v>689.22</v>
          </cell>
          <cell r="I117">
            <v>26626</v>
          </cell>
          <cell r="J117">
            <v>7742.2</v>
          </cell>
          <cell r="K117">
            <v>1326.0104999999999</v>
          </cell>
        </row>
        <row r="118">
          <cell r="C118" t="str">
            <v>Código</v>
          </cell>
          <cell r="D118" t="str">
            <v>Descripción</v>
          </cell>
          <cell r="E118" t="str">
            <v>Unidad</v>
          </cell>
          <cell r="F118" t="str">
            <v>Costo. Unitario</v>
          </cell>
          <cell r="G118" t="str">
            <v>Cantidad</v>
          </cell>
          <cell r="H118" t="str">
            <v>H y E</v>
          </cell>
          <cell r="I118" t="str">
            <v>Materiales</v>
          </cell>
          <cell r="J118" t="str">
            <v>Mano de Obra</v>
          </cell>
          <cell r="K118" t="str">
            <v>Otros</v>
          </cell>
        </row>
        <row r="119">
          <cell r="C119" t="str">
            <v>3.1</v>
          </cell>
          <cell r="D119" t="str">
            <v>Herramienta Menor General</v>
          </cell>
          <cell r="E119" t="str">
            <v>%</v>
          </cell>
          <cell r="F119">
            <v>6892.2</v>
          </cell>
          <cell r="G119">
            <v>0.1</v>
          </cell>
          <cell r="H119">
            <v>689.22</v>
          </cell>
          <cell r="I119">
            <v>0</v>
          </cell>
          <cell r="J119">
            <v>0</v>
          </cell>
          <cell r="K119">
            <v>0</v>
          </cell>
        </row>
        <row r="120">
          <cell r="C120">
            <v>13.7</v>
          </cell>
          <cell r="D120" t="str">
            <v>Tablero de 1.40 x 0.7</v>
          </cell>
          <cell r="E120" t="str">
            <v>un</v>
          </cell>
          <cell r="F120">
            <v>20000</v>
          </cell>
          <cell r="G120">
            <v>1.02</v>
          </cell>
          <cell r="I120">
            <v>20400</v>
          </cell>
          <cell r="J120">
            <v>0</v>
          </cell>
          <cell r="K120">
            <v>0</v>
          </cell>
        </row>
        <row r="121">
          <cell r="C121">
            <v>13.1</v>
          </cell>
          <cell r="D121" t="str">
            <v>Paral corto 2,80 m taco metálico</v>
          </cell>
          <cell r="E121" t="str">
            <v>día</v>
          </cell>
          <cell r="F121">
            <v>188</v>
          </cell>
          <cell r="G121">
            <v>2</v>
          </cell>
          <cell r="I121">
            <v>376</v>
          </cell>
          <cell r="J121">
            <v>0</v>
          </cell>
          <cell r="K121">
            <v>0</v>
          </cell>
        </row>
        <row r="122">
          <cell r="C122" t="str">
            <v>6.10</v>
          </cell>
          <cell r="D122" t="str">
            <v>Puntilla de cabeza 2"</v>
          </cell>
          <cell r="E122" t="str">
            <v>lb</v>
          </cell>
          <cell r="F122">
            <v>3900</v>
          </cell>
          <cell r="G122">
            <v>1.5</v>
          </cell>
          <cell r="I122">
            <v>5850</v>
          </cell>
        </row>
        <row r="123">
          <cell r="C123" t="str">
            <v>12.1</v>
          </cell>
          <cell r="D123" t="str">
            <v>Transporte Camioneta hasta 1.5 Toneladas</v>
          </cell>
          <cell r="E123" t="str">
            <v>Día</v>
          </cell>
          <cell r="F123">
            <v>147334.5</v>
          </cell>
          <cell r="G123">
            <v>8.9999999999999993E-3</v>
          </cell>
          <cell r="K123">
            <v>1326.0104999999999</v>
          </cell>
        </row>
        <row r="124">
          <cell r="D124" t="str">
            <v>Cuadrilla I (1 of + 1 ay)</v>
          </cell>
          <cell r="E124" t="str">
            <v>hr</v>
          </cell>
          <cell r="F124">
            <v>19692</v>
          </cell>
          <cell r="G124">
            <v>0.35</v>
          </cell>
          <cell r="H124">
            <v>0</v>
          </cell>
          <cell r="I124">
            <v>0</v>
          </cell>
          <cell r="J124">
            <v>6892.2</v>
          </cell>
          <cell r="K124">
            <v>0</v>
          </cell>
        </row>
        <row r="125">
          <cell r="C125">
            <v>26.126999999999999</v>
          </cell>
          <cell r="D125" t="str">
            <v>Acarreo interno</v>
          </cell>
          <cell r="E125" t="str">
            <v>m3</v>
          </cell>
          <cell r="F125">
            <v>1700</v>
          </cell>
          <cell r="G125">
            <v>0.5</v>
          </cell>
          <cell r="J125">
            <v>850</v>
          </cell>
        </row>
        <row r="126">
          <cell r="H126">
            <v>689.22</v>
          </cell>
          <cell r="I126">
            <v>26626</v>
          </cell>
          <cell r="J126">
            <v>7742.2</v>
          </cell>
          <cell r="K126">
            <v>1326.0104999999999</v>
          </cell>
        </row>
        <row r="129">
          <cell r="C129" t="str">
            <v>3. RED DE ALCANTARILLADO</v>
          </cell>
        </row>
        <row r="132">
          <cell r="C132" t="str">
            <v>ITEM No.</v>
          </cell>
          <cell r="D132" t="str">
            <v>Concepto</v>
          </cell>
          <cell r="E132" t="str">
            <v>Unidad</v>
          </cell>
          <cell r="F132" t="str">
            <v>Costo Directo</v>
          </cell>
          <cell r="H132" t="str">
            <v>H y E</v>
          </cell>
          <cell r="I132" t="str">
            <v>Materiales</v>
          </cell>
          <cell r="J132" t="str">
            <v>Mano de Obra</v>
          </cell>
          <cell r="K132" t="str">
            <v>Otros</v>
          </cell>
        </row>
        <row r="133">
          <cell r="C133">
            <v>3.1</v>
          </cell>
          <cell r="D133" t="str">
            <v>Suministro, Transporte e Instalación Tubería Pvc Corrugada 250 m.m. (10") para Alcantarillado incluye accesorios y adhesivos</v>
          </cell>
          <cell r="E133" t="str">
            <v>Ml</v>
          </cell>
          <cell r="F133">
            <v>90180.92</v>
          </cell>
          <cell r="H133">
            <v>672</v>
          </cell>
          <cell r="I133">
            <v>80462.074999999997</v>
          </cell>
          <cell r="J133">
            <v>7573.5</v>
          </cell>
          <cell r="K133">
            <v>1473.345</v>
          </cell>
        </row>
        <row r="134">
          <cell r="C134" t="str">
            <v>Código</v>
          </cell>
          <cell r="D134" t="str">
            <v>Descripción</v>
          </cell>
          <cell r="E134" t="str">
            <v>Unidad</v>
          </cell>
          <cell r="F134" t="str">
            <v>Costo. Unitario</v>
          </cell>
          <cell r="G134" t="str">
            <v>Cantidad</v>
          </cell>
          <cell r="H134" t="str">
            <v>H y E</v>
          </cell>
          <cell r="I134" t="str">
            <v>Materiales</v>
          </cell>
          <cell r="J134" t="str">
            <v>Mano de Obra</v>
          </cell>
          <cell r="K134" t="str">
            <v>Otros</v>
          </cell>
        </row>
        <row r="135">
          <cell r="C135" t="str">
            <v>3.1</v>
          </cell>
          <cell r="D135" t="str">
            <v>Herramienta Menor General</v>
          </cell>
          <cell r="E135" t="str">
            <v>%</v>
          </cell>
          <cell r="F135">
            <v>6723.5</v>
          </cell>
          <cell r="G135">
            <v>0.1</v>
          </cell>
          <cell r="H135">
            <v>672</v>
          </cell>
          <cell r="I135">
            <v>0</v>
          </cell>
          <cell r="J135">
            <v>0</v>
          </cell>
          <cell r="K135">
            <v>0</v>
          </cell>
        </row>
        <row r="136">
          <cell r="C136" t="str">
            <v>20.4</v>
          </cell>
          <cell r="D136" t="str">
            <v>Tubería Pvc Alcantarillado doble pared union mecanica 250 m.m. (10")</v>
          </cell>
          <cell r="E136" t="str">
            <v>Ml</v>
          </cell>
          <cell r="F136">
            <v>79700</v>
          </cell>
          <cell r="G136">
            <v>1</v>
          </cell>
          <cell r="H136">
            <v>0</v>
          </cell>
          <cell r="I136">
            <v>79700</v>
          </cell>
          <cell r="J136">
            <v>0</v>
          </cell>
          <cell r="K136">
            <v>0</v>
          </cell>
        </row>
        <row r="137">
          <cell r="C137" t="str">
            <v>20.29</v>
          </cell>
          <cell r="D137" t="str">
            <v>Acondicionador de Superficie</v>
          </cell>
          <cell r="E137" t="str">
            <v>Un</v>
          </cell>
          <cell r="F137">
            <v>76207.5</v>
          </cell>
          <cell r="G137">
            <v>0.01</v>
          </cell>
          <cell r="H137">
            <v>0</v>
          </cell>
          <cell r="I137">
            <v>762.07500000000005</v>
          </cell>
          <cell r="J137">
            <v>0</v>
          </cell>
          <cell r="K137">
            <v>0</v>
          </cell>
        </row>
        <row r="138">
          <cell r="D138" t="str">
            <v>Cuadrilla II (1 of + 2 ay) Instalación tubería y accesorios</v>
          </cell>
          <cell r="E138" t="str">
            <v>hr</v>
          </cell>
          <cell r="F138">
            <v>26894</v>
          </cell>
          <cell r="G138">
            <v>0.25</v>
          </cell>
          <cell r="H138">
            <v>0</v>
          </cell>
          <cell r="I138">
            <v>0</v>
          </cell>
          <cell r="J138">
            <v>6723.5</v>
          </cell>
          <cell r="K138">
            <v>0</v>
          </cell>
        </row>
        <row r="139">
          <cell r="C139" t="str">
            <v>12.1</v>
          </cell>
          <cell r="D139" t="str">
            <v>Transporte Camioneta hasta 1.5 Toneladas</v>
          </cell>
          <cell r="E139" t="str">
            <v>Día</v>
          </cell>
          <cell r="F139">
            <v>147334.5</v>
          </cell>
          <cell r="G139">
            <v>0.01</v>
          </cell>
          <cell r="K139">
            <v>1473.345</v>
          </cell>
        </row>
        <row r="140">
          <cell r="C140">
            <v>26.126999999999999</v>
          </cell>
          <cell r="D140" t="str">
            <v>Acarreo interno</v>
          </cell>
          <cell r="E140" t="str">
            <v>m3</v>
          </cell>
          <cell r="F140">
            <v>1700</v>
          </cell>
          <cell r="G140">
            <v>0.5</v>
          </cell>
          <cell r="J140">
            <v>850</v>
          </cell>
        </row>
        <row r="141">
          <cell r="H141">
            <v>672</v>
          </cell>
          <cell r="I141">
            <v>80462.074999999997</v>
          </cell>
          <cell r="J141">
            <v>7573.5</v>
          </cell>
          <cell r="K141">
            <v>1473.345</v>
          </cell>
        </row>
        <row r="143">
          <cell r="C143" t="str">
            <v>ITEM No.</v>
          </cell>
          <cell r="D143" t="str">
            <v>Concepto</v>
          </cell>
          <cell r="E143" t="str">
            <v>Unidad</v>
          </cell>
          <cell r="F143" t="str">
            <v>Costo Directo</v>
          </cell>
          <cell r="H143" t="str">
            <v>H y E</v>
          </cell>
          <cell r="I143" t="str">
            <v>Materiales</v>
          </cell>
          <cell r="J143" t="str">
            <v>Mano de Obra</v>
          </cell>
          <cell r="K143" t="str">
            <v>Otros</v>
          </cell>
        </row>
        <row r="144">
          <cell r="C144">
            <v>3.2</v>
          </cell>
          <cell r="D144" t="str">
            <v>Suministro, Transporte e Instalación Tubería PEAD PE 100 PN 16 200 mm  8" para sifón invertido incluye termofusión</v>
          </cell>
          <cell r="E144" t="str">
            <v>Ml</v>
          </cell>
          <cell r="F144">
            <v>140216.36500000002</v>
          </cell>
          <cell r="H144">
            <v>806.82</v>
          </cell>
          <cell r="I144">
            <v>121918</v>
          </cell>
          <cell r="J144">
            <v>16018.2</v>
          </cell>
          <cell r="K144">
            <v>1473.345</v>
          </cell>
        </row>
        <row r="145">
          <cell r="C145" t="str">
            <v>Código</v>
          </cell>
          <cell r="D145" t="str">
            <v>Descripción</v>
          </cell>
          <cell r="E145" t="str">
            <v>Unidad</v>
          </cell>
          <cell r="F145" t="str">
            <v>Costo. Unitario</v>
          </cell>
          <cell r="G145" t="str">
            <v>Cantidad</v>
          </cell>
          <cell r="H145" t="str">
            <v>H y E</v>
          </cell>
          <cell r="I145" t="str">
            <v>Materiales</v>
          </cell>
          <cell r="J145" t="str">
            <v>Mano de Obra</v>
          </cell>
          <cell r="K145" t="str">
            <v>Otros</v>
          </cell>
        </row>
        <row r="146">
          <cell r="C146" t="str">
            <v>3.1</v>
          </cell>
          <cell r="D146" t="str">
            <v>Herramienta Menor General</v>
          </cell>
          <cell r="E146" t="str">
            <v>%</v>
          </cell>
          <cell r="F146">
            <v>8068.2</v>
          </cell>
          <cell r="G146">
            <v>0.1</v>
          </cell>
          <cell r="H146">
            <v>806.82</v>
          </cell>
          <cell r="I146">
            <v>0</v>
          </cell>
          <cell r="J146">
            <v>0</v>
          </cell>
          <cell r="K146">
            <v>0</v>
          </cell>
        </row>
        <row r="147">
          <cell r="C147">
            <v>20.2</v>
          </cell>
          <cell r="D147" t="str">
            <v xml:space="preserve">Tubería PEAD PE 100 PN 16 200 mm </v>
          </cell>
          <cell r="E147" t="str">
            <v>ml</v>
          </cell>
          <cell r="F147">
            <v>121918</v>
          </cell>
          <cell r="G147">
            <v>1</v>
          </cell>
          <cell r="H147">
            <v>0</v>
          </cell>
          <cell r="I147">
            <v>121918</v>
          </cell>
          <cell r="J147">
            <v>0</v>
          </cell>
          <cell r="K147">
            <v>0</v>
          </cell>
        </row>
        <row r="148">
          <cell r="C148">
            <v>20.5</v>
          </cell>
          <cell r="D148" t="str">
            <v>Termofusión tubería PEAD 200 mm</v>
          </cell>
          <cell r="E148" t="str">
            <v>ml</v>
          </cell>
          <cell r="F148">
            <v>71000</v>
          </cell>
          <cell r="G148">
            <v>0.1</v>
          </cell>
          <cell r="H148">
            <v>0</v>
          </cell>
          <cell r="I148">
            <v>0</v>
          </cell>
          <cell r="J148">
            <v>7100</v>
          </cell>
        </row>
        <row r="149">
          <cell r="C149" t="str">
            <v>12.1</v>
          </cell>
          <cell r="D149" t="str">
            <v>Transporte Camioneta hasta 1.5 Toneladas</v>
          </cell>
          <cell r="E149" t="str">
            <v>Día</v>
          </cell>
          <cell r="F149">
            <v>147334.5</v>
          </cell>
          <cell r="G149">
            <v>0.01</v>
          </cell>
          <cell r="K149">
            <v>1473.345</v>
          </cell>
        </row>
        <row r="150">
          <cell r="D150" t="str">
            <v>Cuadrilla II (1 of + 2 ay) Instalación tubería y accesorios</v>
          </cell>
          <cell r="E150" t="str">
            <v>hr</v>
          </cell>
          <cell r="F150">
            <v>26894</v>
          </cell>
          <cell r="G150">
            <v>0.3</v>
          </cell>
          <cell r="H150">
            <v>0</v>
          </cell>
          <cell r="I150">
            <v>0</v>
          </cell>
          <cell r="J150">
            <v>8068.2</v>
          </cell>
        </row>
        <row r="151">
          <cell r="C151">
            <v>26.126999999999999</v>
          </cell>
          <cell r="D151" t="str">
            <v>Acarreo interno</v>
          </cell>
          <cell r="E151" t="str">
            <v>m3</v>
          </cell>
          <cell r="F151">
            <v>1700</v>
          </cell>
          <cell r="G151">
            <v>0.5</v>
          </cell>
          <cell r="J151">
            <v>850</v>
          </cell>
        </row>
        <row r="152">
          <cell r="H152">
            <v>806.82</v>
          </cell>
          <cell r="I152">
            <v>121918</v>
          </cell>
          <cell r="J152">
            <v>16018.2</v>
          </cell>
          <cell r="K152">
            <v>1473.345</v>
          </cell>
        </row>
        <row r="155">
          <cell r="C155" t="str">
            <v>ITEM No.</v>
          </cell>
          <cell r="D155" t="str">
            <v>Concepto</v>
          </cell>
          <cell r="E155" t="str">
            <v>Unidad</v>
          </cell>
          <cell r="F155" t="str">
            <v>Costo Directo</v>
          </cell>
          <cell r="H155" t="str">
            <v>H y E</v>
          </cell>
          <cell r="I155" t="str">
            <v>Materiales</v>
          </cell>
          <cell r="J155" t="str">
            <v>Mano de Obra</v>
          </cell>
          <cell r="K155" t="str">
            <v>Otros</v>
          </cell>
        </row>
        <row r="156">
          <cell r="C156">
            <v>3.3</v>
          </cell>
          <cell r="D156" t="str">
            <v>Suministro, Transporte e Instalación Tubería Pvc Corrugada 150 m.m. (6") para Alcantarillado incluye accesorios y adhesivos</v>
          </cell>
          <cell r="E156" t="str">
            <v>Ml</v>
          </cell>
          <cell r="F156">
            <v>49027.85500000001</v>
          </cell>
          <cell r="H156">
            <v>941</v>
          </cell>
          <cell r="I156">
            <v>36350.610000000008</v>
          </cell>
          <cell r="J156">
            <v>10262.9</v>
          </cell>
          <cell r="K156">
            <v>1473.345</v>
          </cell>
        </row>
        <row r="157">
          <cell r="C157" t="str">
            <v>Código</v>
          </cell>
          <cell r="D157" t="str">
            <v>Descripción</v>
          </cell>
          <cell r="E157" t="str">
            <v>Unidad</v>
          </cell>
          <cell r="F157" t="str">
            <v>Costo. Unitario</v>
          </cell>
          <cell r="G157" t="str">
            <v>Cantidad</v>
          </cell>
          <cell r="H157" t="str">
            <v>H y E</v>
          </cell>
          <cell r="I157" t="str">
            <v>Materiales</v>
          </cell>
          <cell r="J157" t="str">
            <v>Mano de Obra</v>
          </cell>
          <cell r="K157" t="str">
            <v>Otros</v>
          </cell>
        </row>
        <row r="158">
          <cell r="C158" t="str">
            <v>3.1</v>
          </cell>
          <cell r="D158" t="str">
            <v>Herramienta Menor General</v>
          </cell>
          <cell r="E158" t="str">
            <v>%</v>
          </cell>
          <cell r="F158">
            <v>9412.9</v>
          </cell>
          <cell r="G158">
            <v>0.1</v>
          </cell>
          <cell r="H158">
            <v>941</v>
          </cell>
          <cell r="I158">
            <v>0</v>
          </cell>
          <cell r="J158">
            <v>0</v>
          </cell>
          <cell r="K158">
            <v>0</v>
          </cell>
        </row>
        <row r="159">
          <cell r="C159" t="str">
            <v>20.1.5</v>
          </cell>
          <cell r="D159" t="str">
            <v>Tubería Pvc Alcantarillado doble pared union mecanica 150 m.m. (6")</v>
          </cell>
          <cell r="E159" t="str">
            <v>Ml</v>
          </cell>
          <cell r="F159">
            <v>34039</v>
          </cell>
          <cell r="G159">
            <v>1.05</v>
          </cell>
          <cell r="H159">
            <v>0</v>
          </cell>
          <cell r="I159">
            <v>35740.950000000004</v>
          </cell>
          <cell r="J159">
            <v>0</v>
          </cell>
          <cell r="K159">
            <v>0</v>
          </cell>
        </row>
        <row r="160">
          <cell r="C160" t="str">
            <v>20.29</v>
          </cell>
          <cell r="D160" t="str">
            <v>Acondicionador de Superficie</v>
          </cell>
          <cell r="E160" t="str">
            <v>Un</v>
          </cell>
          <cell r="F160">
            <v>76207.5</v>
          </cell>
          <cell r="G160">
            <v>8.0000000000000002E-3</v>
          </cell>
          <cell r="H160">
            <v>0</v>
          </cell>
          <cell r="I160">
            <v>609.66</v>
          </cell>
          <cell r="J160">
            <v>0</v>
          </cell>
          <cell r="K160">
            <v>0</v>
          </cell>
        </row>
        <row r="161">
          <cell r="C161" t="str">
            <v>12.1</v>
          </cell>
          <cell r="D161" t="str">
            <v>Transporte Camioneta hasta 1.5 Toneladas</v>
          </cell>
          <cell r="E161" t="str">
            <v>Día</v>
          </cell>
          <cell r="F161">
            <v>147334.5</v>
          </cell>
          <cell r="G161">
            <v>0.01</v>
          </cell>
          <cell r="K161">
            <v>1473.345</v>
          </cell>
        </row>
        <row r="162">
          <cell r="D162" t="str">
            <v>Cuadrilla II (1 of + 2 ay) Instalación tubería y accesorios</v>
          </cell>
          <cell r="E162" t="str">
            <v>hr</v>
          </cell>
          <cell r="F162">
            <v>26894</v>
          </cell>
          <cell r="G162">
            <v>0.35</v>
          </cell>
          <cell r="H162">
            <v>0</v>
          </cell>
          <cell r="I162">
            <v>0</v>
          </cell>
          <cell r="J162">
            <v>9412.9</v>
          </cell>
          <cell r="K162">
            <v>0</v>
          </cell>
        </row>
        <row r="163">
          <cell r="C163">
            <v>26.126999999999999</v>
          </cell>
          <cell r="D163" t="str">
            <v>Acarreo interno</v>
          </cell>
          <cell r="E163" t="str">
            <v>m3</v>
          </cell>
          <cell r="F163">
            <v>1700</v>
          </cell>
          <cell r="G163">
            <v>0.5</v>
          </cell>
          <cell r="J163">
            <v>850</v>
          </cell>
        </row>
        <row r="164">
          <cell r="H164">
            <v>941</v>
          </cell>
          <cell r="I164">
            <v>36350.610000000008</v>
          </cell>
          <cell r="J164">
            <v>10262.9</v>
          </cell>
          <cell r="K164">
            <v>1473.345</v>
          </cell>
        </row>
        <row r="167">
          <cell r="C167" t="str">
            <v>ITEM No.</v>
          </cell>
          <cell r="D167" t="str">
            <v>Concepto</v>
          </cell>
          <cell r="E167" t="str">
            <v>Unidad</v>
          </cell>
          <cell r="F167" t="str">
            <v>Costo Directo</v>
          </cell>
          <cell r="H167" t="str">
            <v>H y E</v>
          </cell>
          <cell r="I167" t="str">
            <v>Materiales</v>
          </cell>
          <cell r="J167" t="str">
            <v>Mano de Obra</v>
          </cell>
          <cell r="K167" t="str">
            <v>Otros</v>
          </cell>
        </row>
        <row r="168">
          <cell r="C168">
            <v>3.4</v>
          </cell>
          <cell r="D168" t="str">
            <v>Suministro, transporte e instalación Cámara Circular de Inspección/Caída D=1.20 m. en Concreto 21 Mpa, según especificaciones técnicas y planos</v>
          </cell>
          <cell r="E168" t="str">
            <v>Ml</v>
          </cell>
          <cell r="F168">
            <v>487756.48499999999</v>
          </cell>
          <cell r="H168">
            <v>24096.25</v>
          </cell>
          <cell r="I168">
            <v>348236.89</v>
          </cell>
          <cell r="J168">
            <v>113950</v>
          </cell>
          <cell r="K168">
            <v>1473.345</v>
          </cell>
        </row>
        <row r="169">
          <cell r="C169" t="str">
            <v>Código</v>
          </cell>
          <cell r="D169" t="str">
            <v>Descripción</v>
          </cell>
          <cell r="E169" t="str">
            <v>Unidad</v>
          </cell>
          <cell r="F169" t="str">
            <v>Costo. Unitario</v>
          </cell>
          <cell r="G169" t="str">
            <v>Cantidad</v>
          </cell>
          <cell r="H169" t="str">
            <v>H y E</v>
          </cell>
          <cell r="I169" t="str">
            <v>Materiales</v>
          </cell>
          <cell r="J169" t="str">
            <v>Mano de Obra</v>
          </cell>
          <cell r="K169" t="str">
            <v>Otros</v>
          </cell>
        </row>
        <row r="170">
          <cell r="C170" t="str">
            <v>3.1</v>
          </cell>
          <cell r="D170" t="str">
            <v>Herramienta Menor General</v>
          </cell>
          <cell r="E170" t="str">
            <v>%</v>
          </cell>
          <cell r="F170">
            <v>113950</v>
          </cell>
          <cell r="G170">
            <v>0.1</v>
          </cell>
          <cell r="H170">
            <v>11395</v>
          </cell>
          <cell r="I170">
            <v>0</v>
          </cell>
          <cell r="J170">
            <v>0</v>
          </cell>
          <cell r="K170">
            <v>0</v>
          </cell>
        </row>
        <row r="171">
          <cell r="C171" t="str">
            <v>11.11</v>
          </cell>
          <cell r="D171" t="str">
            <v>Alquiler Vibrador Eléctrico</v>
          </cell>
          <cell r="E171" t="str">
            <v>Día</v>
          </cell>
          <cell r="F171">
            <v>50805</v>
          </cell>
          <cell r="G171">
            <v>0.25</v>
          </cell>
          <cell r="H171">
            <v>12701.25</v>
          </cell>
          <cell r="I171">
            <v>0</v>
          </cell>
          <cell r="J171">
            <v>0</v>
          </cell>
          <cell r="K171">
            <v>0</v>
          </cell>
        </row>
        <row r="172">
          <cell r="C172">
            <v>28</v>
          </cell>
          <cell r="D172" t="str">
            <v>Concreto Clase II (21 Mpa)  Producido en Obra</v>
          </cell>
          <cell r="E172" t="str">
            <v>m3</v>
          </cell>
          <cell r="F172">
            <v>411635</v>
          </cell>
          <cell r="G172">
            <v>0.78</v>
          </cell>
          <cell r="H172">
            <v>0</v>
          </cell>
          <cell r="I172">
            <v>321075.3</v>
          </cell>
          <cell r="J172">
            <v>0</v>
          </cell>
          <cell r="K172">
            <v>0</v>
          </cell>
        </row>
        <row r="173">
          <cell r="C173">
            <v>17.399999999999999</v>
          </cell>
          <cell r="D173" t="str">
            <v>Formaleta metálica para Cámara Circular</v>
          </cell>
          <cell r="E173" t="str">
            <v>Día</v>
          </cell>
          <cell r="F173">
            <v>15241.5</v>
          </cell>
          <cell r="G173">
            <v>0.5</v>
          </cell>
          <cell r="H173">
            <v>0</v>
          </cell>
          <cell r="I173">
            <v>7620.75</v>
          </cell>
          <cell r="J173">
            <v>0</v>
          </cell>
          <cell r="K173">
            <v>0</v>
          </cell>
        </row>
        <row r="174">
          <cell r="C174">
            <v>5.2</v>
          </cell>
          <cell r="D174" t="str">
            <v xml:space="preserve"> Acero de Refuerzo de 1/2" y 1 1/4" de 420 Mpa (4200 Kg/cm2)  o 60000 psi. Incluye alambre de amarre. </v>
          </cell>
          <cell r="E174" t="str">
            <v>Kg</v>
          </cell>
          <cell r="F174">
            <v>5489</v>
          </cell>
          <cell r="G174">
            <v>3.56</v>
          </cell>
          <cell r="H174">
            <v>0</v>
          </cell>
          <cell r="I174">
            <v>19540.84</v>
          </cell>
          <cell r="J174">
            <v>0</v>
          </cell>
          <cell r="K174">
            <v>0</v>
          </cell>
        </row>
        <row r="175">
          <cell r="D175" t="str">
            <v>Cuadrilla III (1 of + 1 ay p +  4 ay)</v>
          </cell>
          <cell r="E175" t="str">
            <v>hr</v>
          </cell>
          <cell r="F175">
            <v>56975</v>
          </cell>
          <cell r="G175">
            <v>2</v>
          </cell>
          <cell r="H175">
            <v>0</v>
          </cell>
          <cell r="I175">
            <v>0</v>
          </cell>
          <cell r="J175">
            <v>113950</v>
          </cell>
          <cell r="K175">
            <v>0</v>
          </cell>
        </row>
        <row r="176">
          <cell r="C176" t="str">
            <v>12.1</v>
          </cell>
          <cell r="D176" t="str">
            <v>Transporte Camioneta hasta 1.5 Toneladas</v>
          </cell>
          <cell r="E176" t="str">
            <v>Día</v>
          </cell>
          <cell r="F176">
            <v>147334.5</v>
          </cell>
          <cell r="G176">
            <v>0.01</v>
          </cell>
          <cell r="K176">
            <v>1473.345</v>
          </cell>
        </row>
        <row r="177">
          <cell r="H177">
            <v>24096.25</v>
          </cell>
          <cell r="I177">
            <v>348236.89</v>
          </cell>
          <cell r="J177">
            <v>113950</v>
          </cell>
          <cell r="K177">
            <v>1473.345</v>
          </cell>
        </row>
        <row r="180">
          <cell r="C180" t="str">
            <v>ITEM No.</v>
          </cell>
          <cell r="D180" t="str">
            <v>Concepto</v>
          </cell>
          <cell r="E180" t="str">
            <v>Unidad</v>
          </cell>
          <cell r="F180" t="str">
            <v>Costo Directo</v>
          </cell>
          <cell r="H180" t="str">
            <v>H y E</v>
          </cell>
          <cell r="I180" t="str">
            <v>Materiales</v>
          </cell>
          <cell r="J180" t="str">
            <v>Mano de Obra</v>
          </cell>
          <cell r="K180" t="str">
            <v>Otros</v>
          </cell>
        </row>
        <row r="181">
          <cell r="C181">
            <v>3.5</v>
          </cell>
          <cell r="D181" t="str">
            <v>Suministro, transporte e instalación Base-Cañuela Cámara Circular Inspec D=1.20 m en Concreto 21 Mpa, según especificaciones técnicas y planos</v>
          </cell>
          <cell r="E181" t="str">
            <v>Un</v>
          </cell>
          <cell r="F181">
            <v>445090.64499999996</v>
          </cell>
          <cell r="H181">
            <v>39076.5</v>
          </cell>
          <cell r="I181">
            <v>266950.8</v>
          </cell>
          <cell r="J181">
            <v>137590</v>
          </cell>
          <cell r="K181">
            <v>1473.345</v>
          </cell>
        </row>
        <row r="182">
          <cell r="C182" t="str">
            <v>Código</v>
          </cell>
          <cell r="D182" t="str">
            <v>Descripción</v>
          </cell>
          <cell r="E182" t="str">
            <v>Unidad</v>
          </cell>
          <cell r="F182" t="str">
            <v>Costo. Unitario</v>
          </cell>
          <cell r="G182" t="str">
            <v>Cantidad</v>
          </cell>
          <cell r="H182" t="str">
            <v>H y E</v>
          </cell>
          <cell r="I182" t="str">
            <v>Materiales</v>
          </cell>
          <cell r="J182" t="str">
            <v>Mano de Obra</v>
          </cell>
          <cell r="K182" t="str">
            <v>Otros</v>
          </cell>
        </row>
        <row r="183">
          <cell r="C183" t="str">
            <v>3.1</v>
          </cell>
          <cell r="D183" t="str">
            <v>Herramienta Menor General</v>
          </cell>
          <cell r="E183" t="str">
            <v>%</v>
          </cell>
          <cell r="F183">
            <v>136740</v>
          </cell>
          <cell r="G183">
            <v>0.1</v>
          </cell>
          <cell r="H183">
            <v>13674</v>
          </cell>
          <cell r="I183">
            <v>0</v>
          </cell>
          <cell r="J183">
            <v>0</v>
          </cell>
          <cell r="K183">
            <v>0</v>
          </cell>
        </row>
        <row r="184">
          <cell r="C184" t="str">
            <v>11.11</v>
          </cell>
          <cell r="D184" t="str">
            <v>Alquiler Vibrador Eléctrico</v>
          </cell>
          <cell r="E184" t="str">
            <v>Día</v>
          </cell>
          <cell r="F184">
            <v>50805</v>
          </cell>
          <cell r="G184">
            <v>0.5</v>
          </cell>
          <cell r="H184">
            <v>25402.5</v>
          </cell>
          <cell r="I184">
            <v>0</v>
          </cell>
          <cell r="J184">
            <v>0</v>
          </cell>
          <cell r="K184">
            <v>0</v>
          </cell>
        </row>
        <row r="185">
          <cell r="C185">
            <v>28</v>
          </cell>
          <cell r="D185" t="str">
            <v>Concreto Clase II (21 Mpa)  Producido en Obra</v>
          </cell>
          <cell r="E185" t="str">
            <v>m3</v>
          </cell>
          <cell r="F185">
            <v>411635</v>
          </cell>
          <cell r="G185">
            <v>0.63</v>
          </cell>
          <cell r="H185">
            <v>0</v>
          </cell>
          <cell r="I185">
            <v>259330.05</v>
          </cell>
          <cell r="J185">
            <v>0</v>
          </cell>
          <cell r="K185">
            <v>0</v>
          </cell>
        </row>
        <row r="186">
          <cell r="D186" t="str">
            <v>Cuadrilla III (1 of + 1 ay p +  4 ay)</v>
          </cell>
          <cell r="E186" t="str">
            <v>hr</v>
          </cell>
          <cell r="F186">
            <v>56975</v>
          </cell>
          <cell r="G186">
            <v>2.4</v>
          </cell>
          <cell r="H186">
            <v>0</v>
          </cell>
          <cell r="I186">
            <v>0</v>
          </cell>
          <cell r="J186">
            <v>136740</v>
          </cell>
          <cell r="K186">
            <v>0</v>
          </cell>
        </row>
        <row r="187">
          <cell r="C187" t="str">
            <v>4.8</v>
          </cell>
          <cell r="D187" t="str">
            <v>Impermeabilizante para concreto</v>
          </cell>
          <cell r="E187" t="str">
            <v>kg</v>
          </cell>
          <cell r="F187">
            <v>7620.75</v>
          </cell>
          <cell r="G187">
            <v>1</v>
          </cell>
          <cell r="I187">
            <v>7620.75</v>
          </cell>
        </row>
        <row r="188">
          <cell r="C188" t="str">
            <v>12.1</v>
          </cell>
          <cell r="D188" t="str">
            <v>Transporte Camioneta hasta 1.5 Toneladas</v>
          </cell>
          <cell r="E188" t="str">
            <v>Día</v>
          </cell>
          <cell r="F188">
            <v>147334.5</v>
          </cell>
          <cell r="G188">
            <v>0.01</v>
          </cell>
          <cell r="K188">
            <v>1473.345</v>
          </cell>
        </row>
        <row r="189">
          <cell r="C189">
            <v>26.126999999999999</v>
          </cell>
          <cell r="D189" t="str">
            <v>Acarreo interno</v>
          </cell>
          <cell r="E189" t="str">
            <v>m3</v>
          </cell>
          <cell r="F189">
            <v>1700</v>
          </cell>
          <cell r="G189">
            <v>0.5</v>
          </cell>
          <cell r="J189">
            <v>850</v>
          </cell>
        </row>
        <row r="190">
          <cell r="H190">
            <v>39076.5</v>
          </cell>
          <cell r="I190">
            <v>266950.8</v>
          </cell>
          <cell r="J190">
            <v>137590</v>
          </cell>
          <cell r="K190">
            <v>1473.345</v>
          </cell>
        </row>
        <row r="193">
          <cell r="C193" t="str">
            <v>ITEM No.</v>
          </cell>
          <cell r="D193" t="str">
            <v>Concepto</v>
          </cell>
          <cell r="E193" t="str">
            <v>Unidad</v>
          </cell>
          <cell r="F193" t="str">
            <v>Costo Directo</v>
          </cell>
          <cell r="H193" t="str">
            <v>H y E</v>
          </cell>
          <cell r="I193" t="str">
            <v>Materiales</v>
          </cell>
          <cell r="J193" t="str">
            <v>Mano de Obra</v>
          </cell>
          <cell r="K193" t="str">
            <v>Otros</v>
          </cell>
        </row>
        <row r="194">
          <cell r="C194">
            <v>3.6</v>
          </cell>
          <cell r="D194" t="str">
            <v>Suministro, transporte e instalación de losa de concreto mr 42 kg/cm 21.20mx1.20m e= 0.30 m y Aro-Tapa con tapa HD D=0.60 m. p/Cámara de Inspección, según especificaciones técnicas y planos</v>
          </cell>
          <cell r="E194" t="str">
            <v>Un</v>
          </cell>
          <cell r="F194">
            <v>1197005.645</v>
          </cell>
          <cell r="H194">
            <v>16136.400000000001</v>
          </cell>
          <cell r="I194">
            <v>1017181.9</v>
          </cell>
          <cell r="J194">
            <v>162214</v>
          </cell>
          <cell r="K194">
            <v>1473.345</v>
          </cell>
        </row>
        <row r="195">
          <cell r="C195" t="str">
            <v>Código</v>
          </cell>
          <cell r="D195" t="str">
            <v>Descripción</v>
          </cell>
          <cell r="E195" t="str">
            <v>Unidad</v>
          </cell>
          <cell r="F195" t="str">
            <v>Costo. Unitario</v>
          </cell>
          <cell r="G195" t="str">
            <v>Cantidad</v>
          </cell>
          <cell r="H195" t="str">
            <v>H y E</v>
          </cell>
          <cell r="I195" t="str">
            <v>Materiales</v>
          </cell>
          <cell r="J195" t="str">
            <v>Mano de Obra</v>
          </cell>
          <cell r="K195" t="str">
            <v>Otros</v>
          </cell>
        </row>
        <row r="196">
          <cell r="C196" t="str">
            <v>3.1</v>
          </cell>
          <cell r="D196" t="str">
            <v>Herramienta Menor General</v>
          </cell>
          <cell r="E196" t="str">
            <v>%</v>
          </cell>
          <cell r="F196">
            <v>161364</v>
          </cell>
          <cell r="G196">
            <v>0.1</v>
          </cell>
          <cell r="H196">
            <v>16136.400000000001</v>
          </cell>
          <cell r="I196">
            <v>0</v>
          </cell>
          <cell r="J196">
            <v>0</v>
          </cell>
          <cell r="K196">
            <v>0</v>
          </cell>
        </row>
        <row r="197">
          <cell r="C197">
            <v>28.3</v>
          </cell>
          <cell r="D197" t="str">
            <v xml:space="preserve">Concreto hidráulico para pavimento MR 42 KG/CM2 </v>
          </cell>
          <cell r="E197" t="str">
            <v>m3</v>
          </cell>
          <cell r="F197">
            <v>439396</v>
          </cell>
          <cell r="G197">
            <v>0.4</v>
          </cell>
          <cell r="H197">
            <v>0</v>
          </cell>
          <cell r="I197">
            <v>175758.40000000002</v>
          </cell>
          <cell r="J197">
            <v>0</v>
          </cell>
          <cell r="K197">
            <v>0</v>
          </cell>
        </row>
        <row r="198">
          <cell r="C198">
            <v>5.2</v>
          </cell>
          <cell r="D198" t="str">
            <v xml:space="preserve"> Acero de Refuerzo de 1/2" y 1 1/4" de 420 Mpa (4200 Kg/cm2)  o 60000 psi. Incluye alambre de amarre. </v>
          </cell>
          <cell r="E198" t="str">
            <v>Kg</v>
          </cell>
          <cell r="F198">
            <v>5489</v>
          </cell>
          <cell r="G198">
            <v>45</v>
          </cell>
          <cell r="H198">
            <v>0</v>
          </cell>
          <cell r="I198">
            <v>247005</v>
          </cell>
          <cell r="J198">
            <v>0</v>
          </cell>
          <cell r="K198">
            <v>0</v>
          </cell>
        </row>
        <row r="199">
          <cell r="C199" t="str">
            <v>30.3</v>
          </cell>
          <cell r="D199" t="str">
            <v>AroTapa y tapa Hierro Ductil D=0,60 m</v>
          </cell>
          <cell r="E199" t="str">
            <v>Un</v>
          </cell>
          <cell r="F199">
            <v>594418.5</v>
          </cell>
          <cell r="G199">
            <v>1</v>
          </cell>
          <cell r="H199">
            <v>0</v>
          </cell>
          <cell r="I199">
            <v>594418.5</v>
          </cell>
          <cell r="J199">
            <v>0</v>
          </cell>
          <cell r="K199">
            <v>0</v>
          </cell>
        </row>
        <row r="200">
          <cell r="D200" t="str">
            <v>Cuadrilla II (1 of + 2 ay) Instalación tubería y accesorios</v>
          </cell>
          <cell r="E200" t="str">
            <v>hr</v>
          </cell>
          <cell r="F200">
            <v>26894</v>
          </cell>
          <cell r="G200">
            <v>6</v>
          </cell>
          <cell r="H200">
            <v>0</v>
          </cell>
          <cell r="I200">
            <v>0</v>
          </cell>
          <cell r="J200">
            <v>161364</v>
          </cell>
          <cell r="K200">
            <v>0</v>
          </cell>
        </row>
        <row r="201">
          <cell r="C201" t="str">
            <v>12.1</v>
          </cell>
          <cell r="D201" t="str">
            <v>Transporte Camioneta hasta 1.5 Toneladas</v>
          </cell>
          <cell r="E201" t="str">
            <v>Día</v>
          </cell>
          <cell r="F201">
            <v>147334.5</v>
          </cell>
          <cell r="G201">
            <v>0.01</v>
          </cell>
          <cell r="K201">
            <v>1473.345</v>
          </cell>
        </row>
        <row r="202">
          <cell r="C202">
            <v>26.126999999999999</v>
          </cell>
          <cell r="D202" t="str">
            <v>Acarreo interno</v>
          </cell>
          <cell r="E202" t="str">
            <v>m3</v>
          </cell>
          <cell r="F202">
            <v>1700</v>
          </cell>
          <cell r="G202">
            <v>0.5</v>
          </cell>
          <cell r="J202">
            <v>850</v>
          </cell>
        </row>
        <row r="203">
          <cell r="H203">
            <v>16136.400000000001</v>
          </cell>
          <cell r="I203">
            <v>1017181.9</v>
          </cell>
          <cell r="J203">
            <v>162214</v>
          </cell>
          <cell r="K203">
            <v>1473.345</v>
          </cell>
        </row>
        <row r="206">
          <cell r="C206" t="str">
            <v>ITEM No.</v>
          </cell>
          <cell r="D206" t="str">
            <v>Concepto</v>
          </cell>
          <cell r="E206" t="str">
            <v>Unidad</v>
          </cell>
          <cell r="F206" t="str">
            <v>Costo Directo</v>
          </cell>
          <cell r="H206" t="str">
            <v>H y E</v>
          </cell>
          <cell r="I206" t="str">
            <v>Materiales</v>
          </cell>
          <cell r="J206" t="str">
            <v>Mano de Obra</v>
          </cell>
          <cell r="K206" t="str">
            <v>Otros</v>
          </cell>
        </row>
        <row r="207">
          <cell r="C207">
            <v>3.7</v>
          </cell>
          <cell r="D207" t="str">
            <v>Suministro, transporte e instalacion Arena Limpia, inlcuye acarreos, proteccion de material para llenos y elementos de seguridad</v>
          </cell>
          <cell r="E207" t="str">
            <v>M3</v>
          </cell>
          <cell r="F207">
            <v>155808.34</v>
          </cell>
          <cell r="H207">
            <v>268.94</v>
          </cell>
          <cell r="I207">
            <v>80000</v>
          </cell>
          <cell r="J207">
            <v>3539.4</v>
          </cell>
          <cell r="K207">
            <v>72000</v>
          </cell>
        </row>
        <row r="208">
          <cell r="C208" t="str">
            <v>Código</v>
          </cell>
          <cell r="D208" t="str">
            <v>Descripción</v>
          </cell>
          <cell r="E208" t="str">
            <v>Unidad</v>
          </cell>
          <cell r="F208" t="str">
            <v>Costo. Unitario</v>
          </cell>
          <cell r="G208" t="str">
            <v>Cantidad</v>
          </cell>
          <cell r="H208" t="str">
            <v>H y E</v>
          </cell>
          <cell r="I208" t="str">
            <v>Materiales</v>
          </cell>
          <cell r="J208" t="str">
            <v>Mano de Obra</v>
          </cell>
          <cell r="K208" t="str">
            <v>Otros</v>
          </cell>
        </row>
        <row r="209">
          <cell r="C209" t="str">
            <v>3.1</v>
          </cell>
          <cell r="D209" t="str">
            <v>Herramienta Menor General</v>
          </cell>
          <cell r="E209" t="str">
            <v>%</v>
          </cell>
          <cell r="F209">
            <v>2689.4</v>
          </cell>
          <cell r="G209">
            <v>0.1</v>
          </cell>
          <cell r="H209">
            <v>268.94</v>
          </cell>
          <cell r="I209">
            <v>0</v>
          </cell>
          <cell r="J209">
            <v>0</v>
          </cell>
          <cell r="K209">
            <v>0</v>
          </cell>
        </row>
        <row r="210">
          <cell r="C210">
            <v>26.129000000000001</v>
          </cell>
          <cell r="D210" t="str">
            <v>Transporte fuente de material pétreo hasta sector Alegrías</v>
          </cell>
          <cell r="E210" t="str">
            <v>m3</v>
          </cell>
          <cell r="F210">
            <v>72000</v>
          </cell>
          <cell r="G210">
            <v>1</v>
          </cell>
          <cell r="H210">
            <v>0</v>
          </cell>
          <cell r="I210">
            <v>0</v>
          </cell>
          <cell r="J210">
            <v>0</v>
          </cell>
          <cell r="K210">
            <v>72000</v>
          </cell>
        </row>
        <row r="211">
          <cell r="C211" t="str">
            <v>5.6</v>
          </cell>
          <cell r="D211" t="str">
            <v>Arena lavada</v>
          </cell>
          <cell r="E211" t="str">
            <v>M3</v>
          </cell>
          <cell r="F211">
            <v>80000</v>
          </cell>
          <cell r="G211">
            <v>1</v>
          </cell>
          <cell r="H211">
            <v>0</v>
          </cell>
          <cell r="I211">
            <v>80000</v>
          </cell>
          <cell r="J211">
            <v>0</v>
          </cell>
          <cell r="K211">
            <v>0</v>
          </cell>
        </row>
        <row r="212">
          <cell r="D212" t="str">
            <v>Cuadrilla II (1 of + 2 ay) Instalación tubería y accesorios</v>
          </cell>
          <cell r="E212" t="str">
            <v>hr</v>
          </cell>
          <cell r="F212">
            <v>26894</v>
          </cell>
          <cell r="G212">
            <v>0.1</v>
          </cell>
          <cell r="H212">
            <v>0</v>
          </cell>
          <cell r="I212">
            <v>0</v>
          </cell>
          <cell r="J212">
            <v>2689.4</v>
          </cell>
          <cell r="K212">
            <v>0</v>
          </cell>
        </row>
        <row r="213">
          <cell r="C213">
            <v>26.126999999999999</v>
          </cell>
          <cell r="D213" t="str">
            <v>Acarreo interno</v>
          </cell>
          <cell r="E213" t="str">
            <v>m3</v>
          </cell>
          <cell r="F213">
            <v>1700</v>
          </cell>
          <cell r="G213">
            <v>0.5</v>
          </cell>
          <cell r="J213">
            <v>850</v>
          </cell>
        </row>
        <row r="214">
          <cell r="H214">
            <v>268.94</v>
          </cell>
          <cell r="I214">
            <v>80000</v>
          </cell>
          <cell r="J214">
            <v>3539.4</v>
          </cell>
          <cell r="K214">
            <v>72000</v>
          </cell>
        </row>
        <row r="217">
          <cell r="C217" t="str">
            <v>ITEM No.</v>
          </cell>
          <cell r="D217" t="str">
            <v>Concepto</v>
          </cell>
          <cell r="E217" t="str">
            <v>Unidad</v>
          </cell>
          <cell r="F217" t="str">
            <v>Costo Directo</v>
          </cell>
          <cell r="H217" t="str">
            <v>H y E</v>
          </cell>
          <cell r="I217" t="str">
            <v>Materiales</v>
          </cell>
          <cell r="J217" t="str">
            <v>Mano de Obra</v>
          </cell>
          <cell r="K217" t="str">
            <v>Otros</v>
          </cell>
        </row>
        <row r="218">
          <cell r="C218">
            <v>3.8</v>
          </cell>
          <cell r="D218" t="str">
            <v xml:space="preserve">Suministro, transporte e instalacion concreto estructural de 28 Mpa impermeabilizado para anclaje de tubería </v>
          </cell>
          <cell r="E218" t="str">
            <v>M3</v>
          </cell>
          <cell r="F218">
            <v>723546.85000000009</v>
          </cell>
          <cell r="H218">
            <v>41247.5</v>
          </cell>
          <cell r="I218">
            <v>595986.85000000009</v>
          </cell>
          <cell r="J218">
            <v>86312.5</v>
          </cell>
          <cell r="K218">
            <v>0</v>
          </cell>
        </row>
        <row r="219">
          <cell r="C219" t="str">
            <v>Código</v>
          </cell>
          <cell r="D219" t="str">
            <v>Descripción</v>
          </cell>
          <cell r="E219" t="str">
            <v>Unidad</v>
          </cell>
          <cell r="F219" t="str">
            <v>Costo. Unitario</v>
          </cell>
          <cell r="G219" t="str">
            <v>Cantidad</v>
          </cell>
          <cell r="H219" t="str">
            <v>H y E</v>
          </cell>
          <cell r="I219" t="str">
            <v>Materiales</v>
          </cell>
          <cell r="J219" t="str">
            <v>Mano de Obra</v>
          </cell>
          <cell r="K219" t="str">
            <v>Otros</v>
          </cell>
        </row>
        <row r="220">
          <cell r="C220" t="str">
            <v>3.1</v>
          </cell>
          <cell r="D220" t="str">
            <v>Herramienta Menor General</v>
          </cell>
          <cell r="E220" t="str">
            <v>%</v>
          </cell>
          <cell r="F220">
            <v>85462.5</v>
          </cell>
          <cell r="G220">
            <v>0.1</v>
          </cell>
          <cell r="H220">
            <v>8546.25</v>
          </cell>
          <cell r="I220">
            <v>0</v>
          </cell>
          <cell r="J220">
            <v>0</v>
          </cell>
          <cell r="K220">
            <v>0</v>
          </cell>
        </row>
        <row r="221">
          <cell r="C221" t="str">
            <v>11.11</v>
          </cell>
          <cell r="D221" t="str">
            <v>Alquiler Vibrador Eléctrico</v>
          </cell>
          <cell r="E221" t="str">
            <v>Día</v>
          </cell>
          <cell r="F221">
            <v>50805</v>
          </cell>
          <cell r="G221">
            <v>0.25</v>
          </cell>
          <cell r="H221">
            <v>12701.25</v>
          </cell>
          <cell r="I221">
            <v>0</v>
          </cell>
          <cell r="J221">
            <v>0</v>
          </cell>
          <cell r="K221">
            <v>0</v>
          </cell>
        </row>
        <row r="222">
          <cell r="C222">
            <v>28.1</v>
          </cell>
          <cell r="D222" t="str">
            <v>Concreto 28 Mpa  Producido en Obra</v>
          </cell>
          <cell r="E222" t="str">
            <v>m3</v>
          </cell>
          <cell r="F222">
            <v>441697</v>
          </cell>
          <cell r="G222">
            <v>1.05</v>
          </cell>
          <cell r="I222">
            <v>463781.85000000003</v>
          </cell>
          <cell r="J222">
            <v>0</v>
          </cell>
          <cell r="K222">
            <v>0</v>
          </cell>
        </row>
        <row r="223">
          <cell r="C223">
            <v>11.27</v>
          </cell>
          <cell r="D223" t="str">
            <v>Alquiler formaleta metálica para vaciado y armado de estructuras</v>
          </cell>
          <cell r="E223" t="str">
            <v>Día</v>
          </cell>
          <cell r="F223">
            <v>20000</v>
          </cell>
          <cell r="G223">
            <v>1</v>
          </cell>
          <cell r="H223">
            <v>20000</v>
          </cell>
          <cell r="I223">
            <v>0</v>
          </cell>
          <cell r="J223">
            <v>0</v>
          </cell>
          <cell r="K223">
            <v>0</v>
          </cell>
        </row>
        <row r="224">
          <cell r="C224">
            <v>4.0999999999999996</v>
          </cell>
          <cell r="D224" t="str">
            <v xml:space="preserve">Impermeabilizante integral </v>
          </cell>
          <cell r="E224" t="str">
            <v>Kg</v>
          </cell>
          <cell r="F224">
            <v>17000</v>
          </cell>
          <cell r="G224">
            <v>2.25</v>
          </cell>
          <cell r="H224">
            <v>0</v>
          </cell>
          <cell r="I224">
            <v>38250</v>
          </cell>
          <cell r="J224">
            <v>0</v>
          </cell>
          <cell r="K224">
            <v>0</v>
          </cell>
        </row>
        <row r="225">
          <cell r="C225" t="str">
            <v>4.7</v>
          </cell>
          <cell r="D225" t="str">
            <v>Curador para Concreto tipo Antisol blanco</v>
          </cell>
          <cell r="E225" t="str">
            <v>Kg</v>
          </cell>
          <cell r="F225">
            <v>11100</v>
          </cell>
          <cell r="G225">
            <v>1.05</v>
          </cell>
          <cell r="H225">
            <v>0</v>
          </cell>
          <cell r="I225">
            <v>11655</v>
          </cell>
          <cell r="J225">
            <v>0</v>
          </cell>
          <cell r="K225">
            <v>0</v>
          </cell>
        </row>
        <row r="226">
          <cell r="C226">
            <v>4.1100000000000003</v>
          </cell>
          <cell r="D226" t="str">
            <v>Acelerante contreto x 5kg</v>
          </cell>
          <cell r="E226" t="str">
            <v>un</v>
          </cell>
          <cell r="F226">
            <v>82300</v>
          </cell>
          <cell r="G226">
            <v>1</v>
          </cell>
          <cell r="H226">
            <v>0</v>
          </cell>
          <cell r="I226">
            <v>82300</v>
          </cell>
          <cell r="J226">
            <v>0</v>
          </cell>
          <cell r="K226">
            <v>0</v>
          </cell>
        </row>
        <row r="227">
          <cell r="C227">
            <v>26.126999999999999</v>
          </cell>
          <cell r="D227" t="str">
            <v>Acarreo interno</v>
          </cell>
          <cell r="E227" t="str">
            <v>m3</v>
          </cell>
          <cell r="F227">
            <v>1700</v>
          </cell>
          <cell r="G227">
            <v>0.5</v>
          </cell>
          <cell r="J227">
            <v>850</v>
          </cell>
        </row>
        <row r="228">
          <cell r="D228" t="str">
            <v>Cuadrilla III (1 of + 1 ay p +  4 ay)</v>
          </cell>
          <cell r="E228" t="str">
            <v>hr</v>
          </cell>
          <cell r="F228">
            <v>56975</v>
          </cell>
          <cell r="G228">
            <v>1.5</v>
          </cell>
          <cell r="H228">
            <v>0</v>
          </cell>
          <cell r="J228">
            <v>85462.5</v>
          </cell>
        </row>
        <row r="229">
          <cell r="H229">
            <v>41247.5</v>
          </cell>
          <cell r="I229">
            <v>595986.85000000009</v>
          </cell>
          <cell r="J229">
            <v>86312.5</v>
          </cell>
          <cell r="K229">
            <v>0</v>
          </cell>
        </row>
        <row r="232">
          <cell r="C232" t="str">
            <v>ITEM No.</v>
          </cell>
          <cell r="D232" t="str">
            <v>Concepto</v>
          </cell>
          <cell r="E232" t="str">
            <v>Unidad</v>
          </cell>
          <cell r="F232" t="str">
            <v>Costo Directo</v>
          </cell>
          <cell r="H232" t="str">
            <v>H y E</v>
          </cell>
          <cell r="I232" t="str">
            <v>Materiales</v>
          </cell>
          <cell r="J232" t="str">
            <v>Mano de Obra</v>
          </cell>
          <cell r="K232" t="str">
            <v>Otros</v>
          </cell>
        </row>
        <row r="233">
          <cell r="C233">
            <v>3.9</v>
          </cell>
          <cell r="D233" t="str">
            <v>Suministro, transporte e instalación de purgas, incluye TEE HD 8X4 B*B, válvula de compuerta elástica HD 4" Bridada, termofusión y demás accesorios</v>
          </cell>
          <cell r="E233" t="str">
            <v>un</v>
          </cell>
          <cell r="F233">
            <v>3511735.395</v>
          </cell>
          <cell r="H233">
            <v>1075.76</v>
          </cell>
          <cell r="I233">
            <v>3189498</v>
          </cell>
          <cell r="J233">
            <v>11607.6</v>
          </cell>
          <cell r="K233">
            <v>309554.03499999997</v>
          </cell>
        </row>
        <row r="234">
          <cell r="C234" t="str">
            <v>Código</v>
          </cell>
          <cell r="D234" t="str">
            <v>Descripción</v>
          </cell>
          <cell r="E234" t="str">
            <v>Unidad</v>
          </cell>
          <cell r="F234" t="str">
            <v>Costo. Unitario</v>
          </cell>
          <cell r="G234" t="str">
            <v>Cantidad</v>
          </cell>
          <cell r="H234" t="str">
            <v>H y E</v>
          </cell>
          <cell r="I234" t="str">
            <v>Materiales</v>
          </cell>
          <cell r="J234" t="str">
            <v>Mano de Obra</v>
          </cell>
          <cell r="K234" t="str">
            <v>Otros</v>
          </cell>
        </row>
        <row r="235">
          <cell r="C235" t="str">
            <v>3.1</v>
          </cell>
          <cell r="D235" t="str">
            <v>Herramienta Menor General</v>
          </cell>
          <cell r="E235" t="str">
            <v>%</v>
          </cell>
          <cell r="F235">
            <v>10757.6</v>
          </cell>
          <cell r="G235">
            <v>0.1</v>
          </cell>
          <cell r="H235">
            <v>1075.76</v>
          </cell>
          <cell r="I235">
            <v>0</v>
          </cell>
          <cell r="J235">
            <v>0</v>
          </cell>
          <cell r="K235">
            <v>0</v>
          </cell>
        </row>
        <row r="236">
          <cell r="C236">
            <v>25.2</v>
          </cell>
          <cell r="D236" t="str">
            <v>Válvula de compuerta elástica Ø 4" 100 mm vástago no ascendente</v>
          </cell>
          <cell r="E236" t="str">
            <v>un</v>
          </cell>
          <cell r="F236">
            <v>985200</v>
          </cell>
          <cell r="G236">
            <v>1</v>
          </cell>
          <cell r="I236">
            <v>985200</v>
          </cell>
        </row>
        <row r="237">
          <cell r="C237">
            <v>25.1</v>
          </cell>
          <cell r="D237" t="str">
            <v>Tee reducida 200 mm x 100 mm (8"x4")</v>
          </cell>
          <cell r="E237" t="str">
            <v>un</v>
          </cell>
          <cell r="F237">
            <v>1295732</v>
          </cell>
          <cell r="G237">
            <v>1</v>
          </cell>
          <cell r="I237">
            <v>1295732</v>
          </cell>
        </row>
        <row r="238">
          <cell r="C238">
            <v>25.3</v>
          </cell>
          <cell r="D238" t="str">
            <v>Portaflanche PEAD PE 100 PN 16 200 mm (8")</v>
          </cell>
          <cell r="E238" t="str">
            <v>un</v>
          </cell>
          <cell r="F238">
            <v>155628</v>
          </cell>
          <cell r="G238">
            <v>2</v>
          </cell>
          <cell r="I238">
            <v>311256</v>
          </cell>
        </row>
        <row r="239">
          <cell r="C239">
            <v>25.4</v>
          </cell>
          <cell r="D239" t="str">
            <v>Brida loca HD 8" 200 mm</v>
          </cell>
          <cell r="E239" t="str">
            <v>un</v>
          </cell>
          <cell r="F239">
            <v>133280</v>
          </cell>
          <cell r="G239">
            <v>2</v>
          </cell>
          <cell r="I239">
            <v>266560</v>
          </cell>
        </row>
        <row r="240">
          <cell r="C240">
            <v>20.6</v>
          </cell>
          <cell r="D240" t="str">
            <v>Termofusión Punto</v>
          </cell>
          <cell r="E240" t="str">
            <v>un</v>
          </cell>
          <cell r="F240">
            <v>152567</v>
          </cell>
          <cell r="G240">
            <v>2</v>
          </cell>
          <cell r="K240">
            <v>305134</v>
          </cell>
        </row>
        <row r="241">
          <cell r="C241">
            <v>25.5</v>
          </cell>
          <cell r="D241" t="str">
            <v>Juego de tornillería y empaques Delta mks</v>
          </cell>
          <cell r="E241" t="str">
            <v xml:space="preserve">un </v>
          </cell>
          <cell r="F241">
            <v>110250</v>
          </cell>
          <cell r="G241">
            <v>3</v>
          </cell>
          <cell r="I241">
            <v>330750</v>
          </cell>
        </row>
        <row r="242">
          <cell r="D242" t="str">
            <v>Cuadrilla II (1 of + 2 ay) Instalación tubería y accesorios</v>
          </cell>
          <cell r="E242" t="str">
            <v>hr</v>
          </cell>
          <cell r="F242">
            <v>26894</v>
          </cell>
          <cell r="G242">
            <v>0.4</v>
          </cell>
          <cell r="J242">
            <v>10757.6</v>
          </cell>
        </row>
        <row r="243">
          <cell r="C243" t="str">
            <v>12.1</v>
          </cell>
          <cell r="D243" t="str">
            <v>Transporte Camioneta hasta 1.5 Toneladas</v>
          </cell>
          <cell r="E243" t="str">
            <v>Día</v>
          </cell>
          <cell r="F243">
            <v>147334.5</v>
          </cell>
          <cell r="G243">
            <v>0.03</v>
          </cell>
          <cell r="K243">
            <v>4420.0349999999999</v>
          </cell>
        </row>
        <row r="244">
          <cell r="C244">
            <v>26.126999999999999</v>
          </cell>
          <cell r="D244" t="str">
            <v>Acarreo interno</v>
          </cell>
          <cell r="E244" t="str">
            <v>m3</v>
          </cell>
          <cell r="F244">
            <v>1700</v>
          </cell>
          <cell r="G244">
            <v>0.5</v>
          </cell>
          <cell r="J244">
            <v>850</v>
          </cell>
        </row>
        <row r="245">
          <cell r="H245">
            <v>1075.76</v>
          </cell>
          <cell r="I245">
            <v>3189498</v>
          </cell>
          <cell r="J245">
            <v>11607.6</v>
          </cell>
          <cell r="K245">
            <v>309554.03499999997</v>
          </cell>
        </row>
        <row r="248">
          <cell r="C248" t="str">
            <v>ITEM No.</v>
          </cell>
          <cell r="D248" t="str">
            <v>Concepto</v>
          </cell>
          <cell r="E248" t="str">
            <v>Unidad</v>
          </cell>
          <cell r="F248" t="str">
            <v>Costo Directo</v>
          </cell>
          <cell r="H248" t="str">
            <v>H y E</v>
          </cell>
          <cell r="I248" t="str">
            <v>Materiales</v>
          </cell>
          <cell r="J248" t="str">
            <v>Mano de Obra</v>
          </cell>
          <cell r="K248" t="str">
            <v>Otros</v>
          </cell>
        </row>
        <row r="249">
          <cell r="C249" t="str">
            <v>3.10.</v>
          </cell>
          <cell r="D249" t="str">
            <v>Suministro, transporte e instalación caja de Purga en concreto de 21 MPA (1.30x1.30x1.30) Y ESPESOR 0.15m (Incluye acero de refuerzo y tubería de desagüe PVC 4")</v>
          </cell>
          <cell r="E249" t="str">
            <v>un</v>
          </cell>
          <cell r="F249">
            <v>899781.53500000003</v>
          </cell>
          <cell r="H249">
            <v>23198.7</v>
          </cell>
          <cell r="I249">
            <v>790630.8</v>
          </cell>
          <cell r="J249">
            <v>81532</v>
          </cell>
          <cell r="K249">
            <v>4420.0349999999999</v>
          </cell>
        </row>
        <row r="250">
          <cell r="C250" t="str">
            <v>Código</v>
          </cell>
          <cell r="D250" t="str">
            <v>Descripción</v>
          </cell>
          <cell r="E250" t="str">
            <v>Unidad</v>
          </cell>
          <cell r="F250" t="str">
            <v>Costo. Unitario</v>
          </cell>
          <cell r="G250" t="str">
            <v>Cantidad</v>
          </cell>
          <cell r="H250" t="str">
            <v>H y E</v>
          </cell>
          <cell r="I250" t="str">
            <v>Materiales</v>
          </cell>
          <cell r="J250" t="str">
            <v>Mano de Obra</v>
          </cell>
          <cell r="K250" t="str">
            <v>Otros</v>
          </cell>
        </row>
        <row r="251">
          <cell r="C251" t="str">
            <v>3.1</v>
          </cell>
          <cell r="D251" t="str">
            <v>Herramienta Menor General</v>
          </cell>
          <cell r="E251" t="str">
            <v>%</v>
          </cell>
          <cell r="F251">
            <v>80682</v>
          </cell>
          <cell r="G251">
            <v>0.1</v>
          </cell>
          <cell r="H251">
            <v>8068.2000000000007</v>
          </cell>
          <cell r="I251">
            <v>0</v>
          </cell>
          <cell r="J251">
            <v>0</v>
          </cell>
          <cell r="K251">
            <v>0</v>
          </cell>
        </row>
        <row r="252">
          <cell r="C252" t="str">
            <v>11.11</v>
          </cell>
          <cell r="D252" t="str">
            <v>Alquiler Vibrador Eléctrico</v>
          </cell>
          <cell r="E252" t="str">
            <v>Día</v>
          </cell>
          <cell r="F252">
            <v>50805</v>
          </cell>
          <cell r="G252">
            <v>0.1</v>
          </cell>
          <cell r="H252">
            <v>5080.5</v>
          </cell>
          <cell r="I252">
            <v>0</v>
          </cell>
          <cell r="J252">
            <v>0</v>
          </cell>
          <cell r="K252">
            <v>0</v>
          </cell>
        </row>
        <row r="253">
          <cell r="C253">
            <v>28.2</v>
          </cell>
          <cell r="D253" t="str">
            <v>Concreto  premezclado Clase II (21 Mpa)  Producido en Obra</v>
          </cell>
          <cell r="E253" t="str">
            <v>m3</v>
          </cell>
          <cell r="F253">
            <v>362560</v>
          </cell>
          <cell r="G253">
            <v>1.53</v>
          </cell>
          <cell r="I253">
            <v>554716.80000000005</v>
          </cell>
        </row>
        <row r="254">
          <cell r="C254" t="str">
            <v>11.3</v>
          </cell>
          <cell r="D254" t="str">
            <v>Formaleta en madera para para cámara cuadrada</v>
          </cell>
          <cell r="E254" t="str">
            <v>Día</v>
          </cell>
          <cell r="F254">
            <v>10050</v>
          </cell>
          <cell r="G254">
            <v>1</v>
          </cell>
          <cell r="H254">
            <v>10050</v>
          </cell>
        </row>
        <row r="255">
          <cell r="C255">
            <v>6.14</v>
          </cell>
          <cell r="D255" t="str">
            <v>Malla Electrosoldada tipo D 131 (15x15 cm x 5 m.m.)</v>
          </cell>
          <cell r="E255" t="str">
            <v>m2</v>
          </cell>
          <cell r="F255">
            <v>12500</v>
          </cell>
          <cell r="G255">
            <v>10.199999999999999</v>
          </cell>
          <cell r="I255">
            <v>127499.99999999999</v>
          </cell>
        </row>
        <row r="256">
          <cell r="C256" t="str">
            <v>23.7.6</v>
          </cell>
          <cell r="D256" t="str">
            <v>Tubería PVC sanitaria 4"</v>
          </cell>
          <cell r="E256" t="str">
            <v>ml</v>
          </cell>
          <cell r="F256">
            <v>18069</v>
          </cell>
          <cell r="G256">
            <v>6</v>
          </cell>
          <cell r="I256">
            <v>108414</v>
          </cell>
        </row>
        <row r="257">
          <cell r="C257" t="str">
            <v>12.1</v>
          </cell>
          <cell r="D257" t="str">
            <v>Transporte Camioneta hasta 1.5 Toneladas</v>
          </cell>
          <cell r="E257" t="str">
            <v>Día</v>
          </cell>
          <cell r="F257">
            <v>147334.5</v>
          </cell>
          <cell r="G257">
            <v>0.03</v>
          </cell>
          <cell r="K257">
            <v>4420.0349999999999</v>
          </cell>
        </row>
        <row r="258">
          <cell r="C258">
            <v>26.126999999999999</v>
          </cell>
          <cell r="D258" t="str">
            <v>Acarreo interno</v>
          </cell>
          <cell r="E258" t="str">
            <v>m3</v>
          </cell>
          <cell r="F258">
            <v>1700</v>
          </cell>
          <cell r="G258">
            <v>0.5</v>
          </cell>
          <cell r="J258">
            <v>850</v>
          </cell>
        </row>
        <row r="259">
          <cell r="D259" t="str">
            <v>Cuadrilla II (1 of + 2 ay) Instalación tubería y accesorios</v>
          </cell>
          <cell r="E259" t="str">
            <v>hr</v>
          </cell>
          <cell r="F259">
            <v>26894</v>
          </cell>
          <cell r="G259">
            <v>3</v>
          </cell>
          <cell r="J259">
            <v>80682</v>
          </cell>
        </row>
        <row r="260">
          <cell r="H260">
            <v>23198.7</v>
          </cell>
          <cell r="I260">
            <v>790630.8</v>
          </cell>
          <cell r="J260">
            <v>81532</v>
          </cell>
          <cell r="K260">
            <v>4420.0349999999999</v>
          </cell>
        </row>
        <row r="262">
          <cell r="C262" t="str">
            <v>ITEM No.</v>
          </cell>
          <cell r="D262" t="str">
            <v>Concepto</v>
          </cell>
          <cell r="E262" t="str">
            <v>Unidad</v>
          </cell>
          <cell r="F262" t="str">
            <v>Costo Directo</v>
          </cell>
          <cell r="H262" t="str">
            <v>H y E</v>
          </cell>
          <cell r="I262" t="str">
            <v>Materiales</v>
          </cell>
          <cell r="J262" t="str">
            <v>Mano de Obra</v>
          </cell>
          <cell r="K262" t="str">
            <v>Otros</v>
          </cell>
        </row>
        <row r="263">
          <cell r="C263" t="str">
            <v>3.11.</v>
          </cell>
          <cell r="D263" t="str">
            <v xml:space="preserve"> Demolición en concreto hidráulico (pavimento) </v>
          </cell>
          <cell r="E263" t="str">
            <v>m3</v>
          </cell>
          <cell r="F263">
            <v>88163.200000000012</v>
          </cell>
          <cell r="H263">
            <v>55040.4</v>
          </cell>
          <cell r="I263">
            <v>0</v>
          </cell>
          <cell r="J263">
            <v>33122.800000000003</v>
          </cell>
          <cell r="K263">
            <v>0</v>
          </cell>
        </row>
        <row r="264">
          <cell r="C264" t="str">
            <v>Código</v>
          </cell>
          <cell r="D264" t="str">
            <v>Descripción</v>
          </cell>
          <cell r="E264" t="str">
            <v>Unidad</v>
          </cell>
          <cell r="F264" t="str">
            <v>Costo. Unitario</v>
          </cell>
          <cell r="G264" t="str">
            <v>Cantidad</v>
          </cell>
          <cell r="H264" t="str">
            <v>H y E</v>
          </cell>
          <cell r="I264" t="str">
            <v>Materiales</v>
          </cell>
          <cell r="J264" t="str">
            <v>Mano de Obra</v>
          </cell>
          <cell r="K264" t="str">
            <v>Otros</v>
          </cell>
        </row>
        <row r="265">
          <cell r="C265" t="str">
            <v>3.1</v>
          </cell>
          <cell r="D265" t="str">
            <v>Herramienta Menor General</v>
          </cell>
          <cell r="E265" t="str">
            <v>%</v>
          </cell>
          <cell r="F265">
            <v>14404</v>
          </cell>
          <cell r="G265">
            <v>0.1</v>
          </cell>
          <cell r="H265">
            <v>1440.4</v>
          </cell>
          <cell r="I265">
            <v>0</v>
          </cell>
          <cell r="J265">
            <v>0</v>
          </cell>
          <cell r="K265">
            <v>0</v>
          </cell>
        </row>
        <row r="266">
          <cell r="C266">
            <v>11.28</v>
          </cell>
          <cell r="D266" t="str">
            <v>Compresor 1 martillo</v>
          </cell>
          <cell r="E266" t="str">
            <v>hr</v>
          </cell>
          <cell r="F266">
            <v>53600</v>
          </cell>
          <cell r="G266">
            <v>1</v>
          </cell>
          <cell r="H266">
            <v>53600</v>
          </cell>
          <cell r="I266">
            <v>0</v>
          </cell>
          <cell r="J266">
            <v>0</v>
          </cell>
        </row>
        <row r="267">
          <cell r="C267">
            <v>26.126999999999999</v>
          </cell>
          <cell r="D267" t="str">
            <v>Acarreo interno</v>
          </cell>
          <cell r="E267" t="str">
            <v>m3</v>
          </cell>
          <cell r="F267">
            <v>1700</v>
          </cell>
          <cell r="G267">
            <v>0.5</v>
          </cell>
          <cell r="J267">
            <v>850</v>
          </cell>
        </row>
        <row r="268">
          <cell r="D268" t="str">
            <v>Cuadrilla II (1 of + 2 ay) Instalación tubería y accesorios</v>
          </cell>
          <cell r="E268" t="str">
            <v>hr</v>
          </cell>
          <cell r="F268">
            <v>26894</v>
          </cell>
          <cell r="G268">
            <v>1.2</v>
          </cell>
          <cell r="H268">
            <v>0</v>
          </cell>
          <cell r="I268">
            <v>0</v>
          </cell>
          <cell r="J268">
            <v>32272.799999999999</v>
          </cell>
        </row>
        <row r="269">
          <cell r="H269">
            <v>55040.4</v>
          </cell>
          <cell r="I269">
            <v>0</v>
          </cell>
          <cell r="J269">
            <v>33122.800000000003</v>
          </cell>
          <cell r="K269">
            <v>0</v>
          </cell>
        </row>
        <row r="272">
          <cell r="C272" t="str">
            <v>ITEM No.</v>
          </cell>
          <cell r="D272" t="str">
            <v>Concepto</v>
          </cell>
          <cell r="E272" t="str">
            <v>Unidad</v>
          </cell>
          <cell r="F272" t="str">
            <v>Costo Directo</v>
          </cell>
          <cell r="H272" t="str">
            <v>H y E</v>
          </cell>
          <cell r="I272" t="str">
            <v>Materiales</v>
          </cell>
          <cell r="J272" t="str">
            <v>Mano de Obra</v>
          </cell>
          <cell r="K272" t="str">
            <v>Otros</v>
          </cell>
        </row>
        <row r="273">
          <cell r="C273" t="str">
            <v>3.12.</v>
          </cell>
          <cell r="D273" t="str">
            <v>Suministro, transporte e instalación de concreto hidraulico MR 42 Kg/cm2 para reconstruccion de pavimento e= 0.2 m</v>
          </cell>
          <cell r="E273" t="str">
            <v>m3</v>
          </cell>
          <cell r="F273">
            <v>637475.45000000007</v>
          </cell>
          <cell r="H273">
            <v>49654.65</v>
          </cell>
          <cell r="I273">
            <v>473020.80000000005</v>
          </cell>
          <cell r="J273">
            <v>114800</v>
          </cell>
          <cell r="K273">
            <v>0</v>
          </cell>
        </row>
        <row r="274">
          <cell r="C274" t="str">
            <v>Código</v>
          </cell>
          <cell r="D274" t="str">
            <v>Descripción</v>
          </cell>
          <cell r="E274" t="str">
            <v>Unidad</v>
          </cell>
          <cell r="F274" t="str">
            <v>Costo. Unitario</v>
          </cell>
          <cell r="G274" t="str">
            <v>Cantidad</v>
          </cell>
          <cell r="H274" t="str">
            <v>H y E</v>
          </cell>
          <cell r="I274" t="str">
            <v>Materiales</v>
          </cell>
          <cell r="J274" t="str">
            <v>Mano de Obra</v>
          </cell>
          <cell r="K274" t="str">
            <v>Otros</v>
          </cell>
        </row>
        <row r="275">
          <cell r="C275" t="str">
            <v>3.1</v>
          </cell>
          <cell r="D275" t="str">
            <v>Herramienta Menor General</v>
          </cell>
          <cell r="E275" t="str">
            <v>%</v>
          </cell>
          <cell r="F275">
            <v>113950</v>
          </cell>
          <cell r="G275">
            <v>0.1</v>
          </cell>
          <cell r="H275">
            <v>11395</v>
          </cell>
          <cell r="I275">
            <v>0</v>
          </cell>
          <cell r="J275">
            <v>0</v>
          </cell>
          <cell r="K275">
            <v>0</v>
          </cell>
        </row>
        <row r="276">
          <cell r="C276">
            <v>28.3</v>
          </cell>
          <cell r="D276" t="str">
            <v xml:space="preserve">Concreto hidráulico para pavimento MR 42 KG/CM2 </v>
          </cell>
          <cell r="E276" t="str">
            <v>m3</v>
          </cell>
          <cell r="F276">
            <v>439396</v>
          </cell>
          <cell r="G276">
            <v>1.05</v>
          </cell>
          <cell r="I276">
            <v>461365.80000000005</v>
          </cell>
        </row>
        <row r="277">
          <cell r="C277" t="str">
            <v>11.11</v>
          </cell>
          <cell r="D277" t="str">
            <v>Alquiler Vibrador Eléctrico</v>
          </cell>
          <cell r="E277" t="str">
            <v>Día</v>
          </cell>
          <cell r="F277">
            <v>50805</v>
          </cell>
          <cell r="G277">
            <v>0.13</v>
          </cell>
          <cell r="H277">
            <v>6604.6500000000005</v>
          </cell>
        </row>
        <row r="278">
          <cell r="C278">
            <v>11.27</v>
          </cell>
          <cell r="D278" t="str">
            <v>Alquiler formaleta metálica para vaciado y armado de estructuras</v>
          </cell>
          <cell r="E278" t="str">
            <v>Día</v>
          </cell>
          <cell r="F278">
            <v>20000</v>
          </cell>
          <cell r="G278">
            <v>1</v>
          </cell>
          <cell r="H278">
            <v>20000</v>
          </cell>
        </row>
        <row r="279">
          <cell r="C279" t="str">
            <v>4.7</v>
          </cell>
          <cell r="D279" t="str">
            <v>Curador para Concreto tipo Antisol blanco</v>
          </cell>
          <cell r="E279" t="str">
            <v>Kg</v>
          </cell>
          <cell r="F279">
            <v>11100</v>
          </cell>
          <cell r="G279">
            <v>1.05</v>
          </cell>
          <cell r="H279">
            <v>11655</v>
          </cell>
          <cell r="I279">
            <v>11655</v>
          </cell>
        </row>
        <row r="280">
          <cell r="D280" t="str">
            <v>Cuadrilla III (1 of + 1 ay p +  4 ay)</v>
          </cell>
          <cell r="E280" t="str">
            <v>hr</v>
          </cell>
          <cell r="F280">
            <v>56975</v>
          </cell>
          <cell r="G280">
            <v>2</v>
          </cell>
          <cell r="J280">
            <v>113950</v>
          </cell>
        </row>
        <row r="281">
          <cell r="C281">
            <v>26.126999999999999</v>
          </cell>
          <cell r="D281" t="str">
            <v>Acarreo interno</v>
          </cell>
          <cell r="E281" t="str">
            <v>m3</v>
          </cell>
          <cell r="F281">
            <v>1700</v>
          </cell>
          <cell r="G281">
            <v>0.5</v>
          </cell>
          <cell r="J281">
            <v>850</v>
          </cell>
        </row>
        <row r="282">
          <cell r="H282">
            <v>49654.65</v>
          </cell>
          <cell r="I282">
            <v>473020.80000000005</v>
          </cell>
          <cell r="J282">
            <v>114800</v>
          </cell>
          <cell r="K282">
            <v>0</v>
          </cell>
        </row>
        <row r="284">
          <cell r="C284" t="str">
            <v>ITEM No.</v>
          </cell>
          <cell r="D284" t="str">
            <v>Concepto</v>
          </cell>
          <cell r="E284" t="str">
            <v>Unidad</v>
          </cell>
          <cell r="F284" t="str">
            <v>Costo Directo</v>
          </cell>
          <cell r="H284" t="str">
            <v>H y E</v>
          </cell>
          <cell r="I284" t="str">
            <v>Materiales</v>
          </cell>
          <cell r="J284" t="str">
            <v>Mano de Obra</v>
          </cell>
          <cell r="K284" t="str">
            <v>Otros</v>
          </cell>
        </row>
        <row r="285">
          <cell r="C285" t="str">
            <v>3.13.</v>
          </cell>
          <cell r="D285" t="str">
            <v>CORTE  DE PAVIMENTOS DE CONCRETO HIDRÁULICO</v>
          </cell>
          <cell r="E285" t="str">
            <v>m</v>
          </cell>
          <cell r="F285">
            <v>9395.85</v>
          </cell>
          <cell r="H285">
            <v>2672.35</v>
          </cell>
          <cell r="I285">
            <v>0</v>
          </cell>
          <cell r="J285">
            <v>6723.5</v>
          </cell>
          <cell r="K285">
            <v>0</v>
          </cell>
        </row>
        <row r="286">
          <cell r="C286" t="str">
            <v>Código</v>
          </cell>
          <cell r="D286" t="str">
            <v>Descripción</v>
          </cell>
          <cell r="E286" t="str">
            <v>Unidad</v>
          </cell>
          <cell r="F286" t="str">
            <v>Costo. Unitario</v>
          </cell>
          <cell r="G286" t="str">
            <v>Cantidad</v>
          </cell>
          <cell r="H286" t="str">
            <v>H y E</v>
          </cell>
          <cell r="I286" t="str">
            <v>Materiales</v>
          </cell>
          <cell r="J286" t="str">
            <v>Mano de Obra</v>
          </cell>
          <cell r="K286" t="str">
            <v>Otros</v>
          </cell>
        </row>
        <row r="287">
          <cell r="C287">
            <v>11.29</v>
          </cell>
          <cell r="D287" t="str">
            <v>Disco de corte pavimento</v>
          </cell>
          <cell r="E287" t="str">
            <v>un</v>
          </cell>
          <cell r="F287">
            <v>250000</v>
          </cell>
          <cell r="G287">
            <v>8.0000000000000002E-3</v>
          </cell>
          <cell r="H287">
            <v>2000</v>
          </cell>
        </row>
        <row r="288">
          <cell r="C288" t="str">
            <v>3.1</v>
          </cell>
          <cell r="D288" t="str">
            <v>Herramienta Menor General</v>
          </cell>
          <cell r="E288" t="str">
            <v>%</v>
          </cell>
          <cell r="F288">
            <v>6723.5</v>
          </cell>
          <cell r="G288">
            <v>0.1</v>
          </cell>
          <cell r="H288">
            <v>672.35</v>
          </cell>
          <cell r="I288">
            <v>0</v>
          </cell>
          <cell r="J288">
            <v>0</v>
          </cell>
          <cell r="K288">
            <v>0</v>
          </cell>
        </row>
        <row r="289">
          <cell r="D289" t="str">
            <v>Cuadrilla II (1 of + 2 ay) Instalación tubería y accesorios</v>
          </cell>
          <cell r="E289" t="str">
            <v>hr</v>
          </cell>
          <cell r="F289">
            <v>26894</v>
          </cell>
          <cell r="G289">
            <v>0.25</v>
          </cell>
          <cell r="J289">
            <v>6723.5</v>
          </cell>
        </row>
        <row r="290">
          <cell r="H290">
            <v>2672.35</v>
          </cell>
          <cell r="I290">
            <v>0</v>
          </cell>
          <cell r="J290">
            <v>6723.5</v>
          </cell>
          <cell r="K290">
            <v>0</v>
          </cell>
        </row>
        <row r="292">
          <cell r="C292" t="str">
            <v>4. DOMICILIARIAS</v>
          </cell>
        </row>
        <row r="294">
          <cell r="C294" t="str">
            <v>ITEM No.</v>
          </cell>
          <cell r="D294" t="str">
            <v>Concepto</v>
          </cell>
          <cell r="E294" t="str">
            <v>Unidad</v>
          </cell>
          <cell r="F294" t="str">
            <v>Costo Directo</v>
          </cell>
          <cell r="H294" t="str">
            <v>H y E</v>
          </cell>
          <cell r="I294" t="str">
            <v>Materiales</v>
          </cell>
          <cell r="J294" t="str">
            <v>Mano de Obra</v>
          </cell>
          <cell r="K294" t="str">
            <v>Otros</v>
          </cell>
        </row>
        <row r="295">
          <cell r="C295" t="str">
            <v>4.1.</v>
          </cell>
          <cell r="D295" t="str">
            <v>Excavación varias en tierra, inc  trasiegos internos y medidas de protección</v>
          </cell>
          <cell r="E295" t="str">
            <v>M3</v>
          </cell>
          <cell r="F295">
            <v>16964.400000000001</v>
          </cell>
          <cell r="H295">
            <v>0</v>
          </cell>
          <cell r="I295">
            <v>0</v>
          </cell>
          <cell r="J295">
            <v>16964.400000000001</v>
          </cell>
          <cell r="K295">
            <v>0</v>
          </cell>
        </row>
        <row r="296">
          <cell r="C296" t="str">
            <v>Código</v>
          </cell>
          <cell r="D296" t="str">
            <v>Descripción</v>
          </cell>
          <cell r="E296" t="str">
            <v>Unidad</v>
          </cell>
          <cell r="F296" t="str">
            <v>Costo. Unitario</v>
          </cell>
          <cell r="G296" t="str">
            <v>Cantidad</v>
          </cell>
          <cell r="H296" t="str">
            <v>H y E</v>
          </cell>
          <cell r="I296" t="str">
            <v>Materiales</v>
          </cell>
          <cell r="J296" t="str">
            <v>Mano de Obra</v>
          </cell>
          <cell r="K296" t="str">
            <v>Otros</v>
          </cell>
        </row>
        <row r="297">
          <cell r="C297" t="str">
            <v>MOB005</v>
          </cell>
          <cell r="D297" t="str">
            <v>Cuadrilla IV (4 ay ) Excavación y transporte inteno</v>
          </cell>
          <cell r="E297" t="str">
            <v>hr</v>
          </cell>
          <cell r="F297">
            <v>28808</v>
          </cell>
          <cell r="G297">
            <v>0.5</v>
          </cell>
          <cell r="H297" t="str">
            <v>-</v>
          </cell>
          <cell r="I297" t="str">
            <v>-</v>
          </cell>
          <cell r="J297">
            <v>14404</v>
          </cell>
          <cell r="K297" t="str">
            <v>-</v>
          </cell>
        </row>
        <row r="298">
          <cell r="C298" t="str">
            <v>MOB011</v>
          </cell>
          <cell r="D298" t="str">
            <v>Acarreo horizontal</v>
          </cell>
          <cell r="E298" t="str">
            <v>%MO</v>
          </cell>
          <cell r="F298">
            <v>16000</v>
          </cell>
          <cell r="G298">
            <v>0.05</v>
          </cell>
          <cell r="H298" t="str">
            <v>-</v>
          </cell>
          <cell r="I298" t="str">
            <v>-</v>
          </cell>
          <cell r="J298">
            <v>800</v>
          </cell>
          <cell r="K298" t="str">
            <v>-</v>
          </cell>
        </row>
        <row r="299">
          <cell r="C299" t="str">
            <v>3.1</v>
          </cell>
          <cell r="D299" t="str">
            <v>Herramienta Menor General</v>
          </cell>
          <cell r="E299" t="str">
            <v>%</v>
          </cell>
          <cell r="F299">
            <v>14404</v>
          </cell>
          <cell r="G299">
            <v>0.1</v>
          </cell>
          <cell r="H299" t="str">
            <v>-</v>
          </cell>
          <cell r="I299" t="str">
            <v>-</v>
          </cell>
          <cell r="J299">
            <v>1440.4</v>
          </cell>
          <cell r="K299" t="str">
            <v>-</v>
          </cell>
        </row>
        <row r="300">
          <cell r="C300" t="str">
            <v>EQU001</v>
          </cell>
          <cell r="D300" t="str">
            <v>Control de aguas</v>
          </cell>
          <cell r="E300" t="str">
            <v>%MO</v>
          </cell>
          <cell r="F300">
            <v>16000</v>
          </cell>
          <cell r="G300">
            <v>0.02</v>
          </cell>
          <cell r="H300" t="str">
            <v>-</v>
          </cell>
          <cell r="I300" t="str">
            <v>-</v>
          </cell>
          <cell r="J300">
            <v>320</v>
          </cell>
          <cell r="K300" t="str">
            <v>-</v>
          </cell>
        </row>
        <row r="301">
          <cell r="H301">
            <v>0</v>
          </cell>
          <cell r="I301">
            <v>0</v>
          </cell>
          <cell r="J301">
            <v>16964.400000000001</v>
          </cell>
          <cell r="K301">
            <v>0</v>
          </cell>
        </row>
        <row r="304">
          <cell r="C304" t="str">
            <v>ITEM No.</v>
          </cell>
          <cell r="D304" t="str">
            <v>Concepto</v>
          </cell>
          <cell r="E304" t="str">
            <v>Unidad</v>
          </cell>
          <cell r="F304" t="str">
            <v>Costo Directo</v>
          </cell>
          <cell r="H304" t="str">
            <v>H y E</v>
          </cell>
          <cell r="I304" t="str">
            <v>Materiales</v>
          </cell>
          <cell r="J304" t="str">
            <v>Mano de Obra</v>
          </cell>
          <cell r="K304" t="str">
            <v>Otros</v>
          </cell>
        </row>
        <row r="305">
          <cell r="C305">
            <v>4.2</v>
          </cell>
          <cell r="D305" t="str">
            <v>Excavación varias en conglomerado, inc  trasiegos internos y medidas de protección</v>
          </cell>
          <cell r="E305" t="str">
            <v>M3</v>
          </cell>
          <cell r="F305">
            <v>22169.708173275812</v>
          </cell>
          <cell r="H305">
            <v>0</v>
          </cell>
          <cell r="I305">
            <v>0</v>
          </cell>
          <cell r="J305">
            <v>22169.708173275812</v>
          </cell>
          <cell r="K305">
            <v>0</v>
          </cell>
        </row>
        <row r="306">
          <cell r="C306" t="str">
            <v>Código</v>
          </cell>
          <cell r="D306" t="str">
            <v>Descripción</v>
          </cell>
          <cell r="E306" t="str">
            <v>Unidad</v>
          </cell>
          <cell r="F306" t="str">
            <v>Costo. Unitario</v>
          </cell>
          <cell r="G306" t="str">
            <v>Cantidad</v>
          </cell>
          <cell r="H306" t="str">
            <v>H y E</v>
          </cell>
          <cell r="I306" t="str">
            <v>Materiales</v>
          </cell>
          <cell r="J306" t="str">
            <v>Mano de Obra</v>
          </cell>
          <cell r="K306" t="str">
            <v>Otros</v>
          </cell>
        </row>
        <row r="307">
          <cell r="C307" t="str">
            <v>MOB005</v>
          </cell>
          <cell r="D307" t="str">
            <v>Cuadrilla IV (4 ay ) Excavación y transporte inteno</v>
          </cell>
          <cell r="E307" t="str">
            <v>hr</v>
          </cell>
          <cell r="F307">
            <v>28808</v>
          </cell>
          <cell r="G307">
            <v>0.66426334141008214</v>
          </cell>
          <cell r="J307">
            <v>19136.098339341646</v>
          </cell>
          <cell r="K307" t="str">
            <v>-</v>
          </cell>
        </row>
        <row r="308">
          <cell r="C308" t="str">
            <v>MOB011</v>
          </cell>
          <cell r="D308" t="str">
            <v>Acarreo horizontal</v>
          </cell>
          <cell r="E308" t="str">
            <v>%MO</v>
          </cell>
          <cell r="F308">
            <v>16000</v>
          </cell>
          <cell r="G308">
            <v>0.05</v>
          </cell>
          <cell r="J308">
            <v>800</v>
          </cell>
          <cell r="K308" t="str">
            <v>-</v>
          </cell>
        </row>
        <row r="309">
          <cell r="C309" t="str">
            <v>3.1</v>
          </cell>
          <cell r="D309" t="str">
            <v>Herramienta Menor General</v>
          </cell>
          <cell r="E309" t="str">
            <v>%</v>
          </cell>
          <cell r="F309">
            <v>19136.098339341646</v>
          </cell>
          <cell r="G309">
            <v>0.1</v>
          </cell>
          <cell r="J309">
            <v>1913.6098339341647</v>
          </cell>
          <cell r="K309" t="str">
            <v>-</v>
          </cell>
        </row>
        <row r="310">
          <cell r="C310" t="str">
            <v>EQU001</v>
          </cell>
          <cell r="D310" t="str">
            <v>Control de aguas</v>
          </cell>
          <cell r="E310" t="str">
            <v>%MO</v>
          </cell>
          <cell r="F310">
            <v>16000</v>
          </cell>
          <cell r="G310">
            <v>0.02</v>
          </cell>
          <cell r="J310">
            <v>320</v>
          </cell>
          <cell r="K310" t="str">
            <v>-</v>
          </cell>
        </row>
        <row r="311">
          <cell r="G311">
            <v>0.83426334141008218</v>
          </cell>
          <cell r="H311">
            <v>0</v>
          </cell>
          <cell r="I311">
            <v>0</v>
          </cell>
          <cell r="J311">
            <v>22169.708173275812</v>
          </cell>
        </row>
        <row r="314">
          <cell r="C314" t="str">
            <v>ITEM No.</v>
          </cell>
          <cell r="D314" t="str">
            <v>Concepto</v>
          </cell>
          <cell r="E314" t="str">
            <v>Unidad</v>
          </cell>
          <cell r="F314" t="str">
            <v>Costo Directo</v>
          </cell>
          <cell r="H314" t="str">
            <v>H y E</v>
          </cell>
          <cell r="I314" t="str">
            <v>Materiales</v>
          </cell>
          <cell r="J314" t="str">
            <v>Mano de Obra</v>
          </cell>
          <cell r="K314" t="str">
            <v>Otros</v>
          </cell>
        </row>
        <row r="315">
          <cell r="C315">
            <v>4.3</v>
          </cell>
          <cell r="D315" t="str">
            <v xml:space="preserve">Suministro, transporte e instalación Caja de Inspección Empalme domiciliario  (0,60x0,60 m) en Concreto 21 Mpa incluye tapa </v>
          </cell>
          <cell r="E315" t="str">
            <v>UN</v>
          </cell>
          <cell r="F315">
            <v>490844.35</v>
          </cell>
          <cell r="H315">
            <v>10842.1</v>
          </cell>
          <cell r="I315">
            <v>421536.25</v>
          </cell>
          <cell r="J315">
            <v>58466</v>
          </cell>
          <cell r="K315">
            <v>0</v>
          </cell>
        </row>
        <row r="316">
          <cell r="C316" t="str">
            <v>Código</v>
          </cell>
          <cell r="D316" t="str">
            <v>Descripción</v>
          </cell>
          <cell r="E316" t="str">
            <v>Unidad</v>
          </cell>
          <cell r="F316" t="str">
            <v>Costo. Unitario</v>
          </cell>
          <cell r="G316" t="str">
            <v>Cantidad</v>
          </cell>
          <cell r="H316" t="str">
            <v>H y E</v>
          </cell>
          <cell r="I316" t="str">
            <v>Materiales</v>
          </cell>
          <cell r="J316" t="str">
            <v>Mano de Obra</v>
          </cell>
          <cell r="K316" t="str">
            <v>Otros</v>
          </cell>
        </row>
        <row r="317">
          <cell r="C317" t="str">
            <v>3.1</v>
          </cell>
          <cell r="D317" t="str">
            <v>Herramienta Menor General</v>
          </cell>
          <cell r="E317" t="str">
            <v>%</v>
          </cell>
          <cell r="F317">
            <v>57616</v>
          </cell>
          <cell r="G317">
            <v>0.1</v>
          </cell>
          <cell r="H317">
            <v>5761.6</v>
          </cell>
          <cell r="I317">
            <v>0</v>
          </cell>
          <cell r="J317">
            <v>0</v>
          </cell>
          <cell r="K317">
            <v>0</v>
          </cell>
        </row>
        <row r="318">
          <cell r="C318" t="str">
            <v>11.11</v>
          </cell>
          <cell r="D318" t="str">
            <v>Alquiler Vibrador Eléctrico</v>
          </cell>
          <cell r="E318" t="str">
            <v>Día</v>
          </cell>
          <cell r="F318">
            <v>50805</v>
          </cell>
          <cell r="G318">
            <v>0.1</v>
          </cell>
          <cell r="H318">
            <v>5080.5</v>
          </cell>
          <cell r="I318">
            <v>0</v>
          </cell>
          <cell r="J318">
            <v>0</v>
          </cell>
          <cell r="K318">
            <v>0</v>
          </cell>
        </row>
        <row r="319">
          <cell r="C319">
            <v>28</v>
          </cell>
          <cell r="D319" t="str">
            <v>Concreto Clase II (21 Mpa)  Producido en Obra</v>
          </cell>
          <cell r="E319" t="str">
            <v>m3</v>
          </cell>
          <cell r="F319">
            <v>411635</v>
          </cell>
          <cell r="G319">
            <v>0.95</v>
          </cell>
          <cell r="H319">
            <v>0</v>
          </cell>
          <cell r="I319">
            <v>391053.25</v>
          </cell>
          <cell r="J319">
            <v>0</v>
          </cell>
          <cell r="K319">
            <v>0</v>
          </cell>
        </row>
        <row r="320">
          <cell r="C320" t="str">
            <v>13.11</v>
          </cell>
          <cell r="D320" t="str">
            <v>Formaleta para superficies en concreto</v>
          </cell>
          <cell r="E320" t="str">
            <v>m2</v>
          </cell>
          <cell r="F320">
            <v>25402.5</v>
          </cell>
          <cell r="G320">
            <v>1.2</v>
          </cell>
          <cell r="H320">
            <v>0</v>
          </cell>
          <cell r="I320">
            <v>30483</v>
          </cell>
          <cell r="J320">
            <v>0</v>
          </cell>
          <cell r="K320">
            <v>0</v>
          </cell>
        </row>
        <row r="321">
          <cell r="D321" t="str">
            <v>Cuadrilla IV (4 ay ) Excavación y transporte inteno</v>
          </cell>
          <cell r="E321" t="str">
            <v>hr</v>
          </cell>
          <cell r="F321">
            <v>28808</v>
          </cell>
          <cell r="G321">
            <v>2</v>
          </cell>
          <cell r="H321">
            <v>0</v>
          </cell>
          <cell r="I321">
            <v>0</v>
          </cell>
          <cell r="J321">
            <v>57616</v>
          </cell>
          <cell r="K321">
            <v>0</v>
          </cell>
        </row>
        <row r="322">
          <cell r="C322">
            <v>26.126999999999999</v>
          </cell>
          <cell r="D322" t="str">
            <v>Acarreo interno</v>
          </cell>
          <cell r="E322" t="str">
            <v>m3</v>
          </cell>
          <cell r="F322">
            <v>1700</v>
          </cell>
          <cell r="G322">
            <v>0.5</v>
          </cell>
          <cell r="J322">
            <v>850</v>
          </cell>
        </row>
        <row r="323">
          <cell r="H323">
            <v>10842.1</v>
          </cell>
          <cell r="I323">
            <v>421536.25</v>
          </cell>
          <cell r="J323">
            <v>58466</v>
          </cell>
          <cell r="K323">
            <v>0</v>
          </cell>
        </row>
        <row r="326">
          <cell r="C326" t="str">
            <v>ITEM No.</v>
          </cell>
          <cell r="D326" t="str">
            <v>Concepto</v>
          </cell>
          <cell r="E326" t="str">
            <v>Unidad</v>
          </cell>
          <cell r="F326" t="str">
            <v>Costo Directo</v>
          </cell>
          <cell r="H326" t="str">
            <v>H y E</v>
          </cell>
          <cell r="I326" t="str">
            <v>Materiales</v>
          </cell>
          <cell r="J326" t="str">
            <v>Mano de Obra</v>
          </cell>
          <cell r="K326" t="str">
            <v>Otros</v>
          </cell>
        </row>
        <row r="327">
          <cell r="C327">
            <v>4.4000000000000004</v>
          </cell>
          <cell r="D327" t="str">
            <v>Suministro, transporte e instalación de afirmado tipo INVIAS  inlcuye acarreos</v>
          </cell>
          <cell r="E327" t="str">
            <v>M3</v>
          </cell>
          <cell r="F327">
            <v>91599.375</v>
          </cell>
          <cell r="H327">
            <v>5217.2749999999996</v>
          </cell>
          <cell r="I327">
            <v>66046.5</v>
          </cell>
          <cell r="J327">
            <v>20165.599999999999</v>
          </cell>
          <cell r="K327">
            <v>170</v>
          </cell>
        </row>
        <row r="328">
          <cell r="C328" t="str">
            <v>Código</v>
          </cell>
          <cell r="D328" t="str">
            <v>Descripción</v>
          </cell>
          <cell r="E328" t="str">
            <v>Unidad</v>
          </cell>
          <cell r="F328" t="str">
            <v>Costo. Unitario</v>
          </cell>
          <cell r="G328" t="str">
            <v>Cantidad</v>
          </cell>
          <cell r="H328" t="str">
            <v>H y E</v>
          </cell>
          <cell r="I328" t="str">
            <v>Materiales</v>
          </cell>
          <cell r="J328" t="str">
            <v>Mano de Obra</v>
          </cell>
          <cell r="K328" t="str">
            <v>Otros</v>
          </cell>
        </row>
        <row r="329">
          <cell r="C329" t="str">
            <v>3.1</v>
          </cell>
          <cell r="D329" t="str">
            <v>Herramienta Menor General</v>
          </cell>
          <cell r="E329" t="str">
            <v>%</v>
          </cell>
          <cell r="F329">
            <v>20165.599999999999</v>
          </cell>
          <cell r="G329">
            <v>0.1</v>
          </cell>
          <cell r="H329">
            <v>2016.56</v>
          </cell>
          <cell r="I329">
            <v>0</v>
          </cell>
          <cell r="J329">
            <v>0</v>
          </cell>
          <cell r="K329">
            <v>0</v>
          </cell>
        </row>
        <row r="330">
          <cell r="C330" t="str">
            <v>11.2</v>
          </cell>
          <cell r="D330" t="str">
            <v>Alquiler de Vibrocompactador tipo Rana</v>
          </cell>
          <cell r="E330" t="str">
            <v>Día</v>
          </cell>
          <cell r="F330">
            <v>45724.5</v>
          </cell>
          <cell r="G330">
            <v>7.0000000000000007E-2</v>
          </cell>
          <cell r="H330">
            <v>3200.7150000000001</v>
          </cell>
          <cell r="I330">
            <v>0</v>
          </cell>
          <cell r="J330">
            <v>0</v>
          </cell>
          <cell r="K330">
            <v>0</v>
          </cell>
        </row>
        <row r="331">
          <cell r="C331" t="str">
            <v>5.15</v>
          </cell>
          <cell r="D331" t="str">
            <v xml:space="preserve">Afirmado Norma INVIAS </v>
          </cell>
          <cell r="E331" t="str">
            <v>M3</v>
          </cell>
          <cell r="F331">
            <v>50805</v>
          </cell>
          <cell r="G331">
            <v>1.3</v>
          </cell>
          <cell r="H331">
            <v>0</v>
          </cell>
          <cell r="I331">
            <v>66046.5</v>
          </cell>
          <cell r="J331">
            <v>0</v>
          </cell>
          <cell r="K331">
            <v>0</v>
          </cell>
        </row>
        <row r="332">
          <cell r="C332">
            <v>26.126999999999999</v>
          </cell>
          <cell r="D332" t="str">
            <v>Acarreo interno</v>
          </cell>
          <cell r="E332" t="str">
            <v>m3</v>
          </cell>
          <cell r="F332">
            <v>1700</v>
          </cell>
          <cell r="G332">
            <v>0.1</v>
          </cell>
          <cell r="H332">
            <v>0</v>
          </cell>
          <cell r="I332">
            <v>0</v>
          </cell>
          <cell r="J332">
            <v>0</v>
          </cell>
          <cell r="K332">
            <v>170</v>
          </cell>
        </row>
        <row r="333">
          <cell r="D333" t="str">
            <v>Cuadrilla IV (4 ay ) Excavación y transporte inteno</v>
          </cell>
          <cell r="E333" t="str">
            <v>hr</v>
          </cell>
          <cell r="F333">
            <v>28808</v>
          </cell>
          <cell r="G333">
            <v>0.7</v>
          </cell>
          <cell r="H333">
            <v>0</v>
          </cell>
          <cell r="I333">
            <v>0</v>
          </cell>
          <cell r="J333">
            <v>20165.599999999999</v>
          </cell>
          <cell r="K333">
            <v>0</v>
          </cell>
        </row>
        <row r="334">
          <cell r="H334">
            <v>5217.2749999999996</v>
          </cell>
          <cell r="I334">
            <v>66046.5</v>
          </cell>
          <cell r="J334">
            <v>20165.599999999999</v>
          </cell>
          <cell r="K334">
            <v>170</v>
          </cell>
        </row>
        <row r="337">
          <cell r="C337" t="str">
            <v>ITEM No.</v>
          </cell>
          <cell r="D337" t="str">
            <v>Concepto</v>
          </cell>
          <cell r="E337" t="str">
            <v>Unidad</v>
          </cell>
          <cell r="F337" t="str">
            <v>Costo Directo</v>
          </cell>
          <cell r="H337" t="str">
            <v>H y E</v>
          </cell>
          <cell r="I337" t="str">
            <v>Materiales</v>
          </cell>
          <cell r="J337" t="str">
            <v>Mano de Obra</v>
          </cell>
          <cell r="K337" t="str">
            <v>Otros</v>
          </cell>
        </row>
        <row r="338">
          <cell r="C338">
            <v>4.5</v>
          </cell>
          <cell r="D338" t="str">
            <v>Suministro, transporte e instalacion de silla yee 250 mm x 160 mm. Incluye accesorios.</v>
          </cell>
          <cell r="E338" t="str">
            <v>UN</v>
          </cell>
          <cell r="F338">
            <v>196213.49500000002</v>
          </cell>
          <cell r="H338">
            <v>1969.2</v>
          </cell>
          <cell r="I338">
            <v>172228.95</v>
          </cell>
          <cell r="J338">
            <v>20542</v>
          </cell>
          <cell r="K338">
            <v>1473.345</v>
          </cell>
        </row>
        <row r="339">
          <cell r="C339" t="str">
            <v>Código</v>
          </cell>
          <cell r="D339" t="str">
            <v>Descripción</v>
          </cell>
          <cell r="E339" t="str">
            <v>Unidad</v>
          </cell>
          <cell r="F339" t="str">
            <v>Costo. Unitario</v>
          </cell>
          <cell r="G339" t="str">
            <v>Cantidad</v>
          </cell>
          <cell r="H339" t="str">
            <v>H y E</v>
          </cell>
          <cell r="I339" t="str">
            <v>Materiales</v>
          </cell>
          <cell r="J339" t="str">
            <v>Mano de Obra</v>
          </cell>
          <cell r="K339" t="str">
            <v>Otros</v>
          </cell>
        </row>
        <row r="340">
          <cell r="C340" t="str">
            <v>3.1</v>
          </cell>
          <cell r="D340" t="str">
            <v>Herramienta Menor General</v>
          </cell>
          <cell r="E340" t="str">
            <v>%</v>
          </cell>
          <cell r="F340">
            <v>19692</v>
          </cell>
          <cell r="G340">
            <v>0.1</v>
          </cell>
          <cell r="H340">
            <v>1969.2</v>
          </cell>
          <cell r="I340">
            <v>0</v>
          </cell>
          <cell r="J340">
            <v>0</v>
          </cell>
          <cell r="K340">
            <v>0</v>
          </cell>
        </row>
        <row r="341">
          <cell r="C341">
            <v>26.123000000000001</v>
          </cell>
          <cell r="D341" t="str">
            <v>Silla Yee 250x 160 inc amarras y adhesivo</v>
          </cell>
          <cell r="E341" t="str">
            <v>un</v>
          </cell>
          <cell r="F341">
            <v>149366.70000000001</v>
          </cell>
          <cell r="G341">
            <v>1</v>
          </cell>
          <cell r="H341">
            <v>0</v>
          </cell>
          <cell r="I341">
            <v>149366.70000000001</v>
          </cell>
          <cell r="J341">
            <v>0</v>
          </cell>
          <cell r="K341">
            <v>0</v>
          </cell>
        </row>
        <row r="342">
          <cell r="D342" t="str">
            <v>Cuadrilla I (1 of + 1 ay)</v>
          </cell>
          <cell r="E342" t="str">
            <v>hr</v>
          </cell>
          <cell r="F342">
            <v>19692</v>
          </cell>
          <cell r="G342">
            <v>1</v>
          </cell>
          <cell r="H342">
            <v>0</v>
          </cell>
          <cell r="I342">
            <v>0</v>
          </cell>
          <cell r="J342">
            <v>19692</v>
          </cell>
          <cell r="K342">
            <v>0</v>
          </cell>
        </row>
        <row r="343">
          <cell r="C343">
            <v>20.3</v>
          </cell>
          <cell r="D343" t="str">
            <v xml:space="preserve">Adhesivo Novafort o similar </v>
          </cell>
          <cell r="E343" t="str">
            <v>un</v>
          </cell>
          <cell r="F343">
            <v>76207.5</v>
          </cell>
          <cell r="G343">
            <v>0.3</v>
          </cell>
          <cell r="I343">
            <v>22862.25</v>
          </cell>
        </row>
        <row r="344">
          <cell r="C344" t="str">
            <v>12.1</v>
          </cell>
          <cell r="D344" t="str">
            <v>Transporte Camioneta hasta 1.5 Toneladas</v>
          </cell>
          <cell r="E344" t="str">
            <v>Día</v>
          </cell>
          <cell r="F344">
            <v>147334.5</v>
          </cell>
          <cell r="G344">
            <v>0.01</v>
          </cell>
          <cell r="K344">
            <v>1473.345</v>
          </cell>
        </row>
        <row r="345">
          <cell r="C345">
            <v>26.126999999999999</v>
          </cell>
          <cell r="D345" t="str">
            <v>Acarreo interno</v>
          </cell>
          <cell r="E345" t="str">
            <v>m3</v>
          </cell>
          <cell r="F345">
            <v>1700</v>
          </cell>
          <cell r="G345">
            <v>0.5</v>
          </cell>
          <cell r="J345">
            <v>850</v>
          </cell>
        </row>
        <row r="346">
          <cell r="H346">
            <v>1969.2</v>
          </cell>
          <cell r="I346">
            <v>172228.95</v>
          </cell>
          <cell r="J346">
            <v>20542</v>
          </cell>
          <cell r="K346">
            <v>1473.345</v>
          </cell>
        </row>
        <row r="349">
          <cell r="C349" t="str">
            <v>5. VIADUCTO</v>
          </cell>
        </row>
        <row r="351">
          <cell r="C351" t="str">
            <v>ITEM No.</v>
          </cell>
          <cell r="D351" t="str">
            <v>Concepto</v>
          </cell>
          <cell r="E351" t="str">
            <v>Unidad</v>
          </cell>
          <cell r="F351" t="str">
            <v>Costo Directo</v>
          </cell>
          <cell r="H351" t="str">
            <v>H y E</v>
          </cell>
          <cell r="I351" t="str">
            <v>Materiales</v>
          </cell>
          <cell r="J351" t="str">
            <v>Mano de Obra</v>
          </cell>
          <cell r="K351" t="str">
            <v>Otros</v>
          </cell>
        </row>
        <row r="352">
          <cell r="C352">
            <v>5.0999999999999996</v>
          </cell>
          <cell r="D352" t="str">
            <v>Suministro, Transporte e Instalación Concreto para estructuras de 21 MPa, incluye formaleta, vibrado y curado.</v>
          </cell>
          <cell r="E352" t="str">
            <v>M3</v>
          </cell>
          <cell r="F352">
            <v>650755.52499999991</v>
          </cell>
          <cell r="H352">
            <v>23787.75</v>
          </cell>
          <cell r="I352">
            <v>540655.27499999991</v>
          </cell>
          <cell r="J352">
            <v>86312.5</v>
          </cell>
          <cell r="K352">
            <v>0</v>
          </cell>
        </row>
        <row r="353">
          <cell r="C353" t="str">
            <v>Código</v>
          </cell>
          <cell r="D353" t="str">
            <v>Descripción</v>
          </cell>
          <cell r="E353" t="str">
            <v>Unidad</v>
          </cell>
          <cell r="F353" t="str">
            <v>Costo. Unitario</v>
          </cell>
          <cell r="G353" t="str">
            <v>Cantidad</v>
          </cell>
          <cell r="H353" t="str">
            <v>H y E</v>
          </cell>
          <cell r="I353" t="str">
            <v>Materiales</v>
          </cell>
          <cell r="J353" t="str">
            <v>Mano de Obra</v>
          </cell>
          <cell r="K353" t="str">
            <v>Otros</v>
          </cell>
        </row>
        <row r="354">
          <cell r="C354" t="str">
            <v>3.1</v>
          </cell>
          <cell r="D354" t="str">
            <v>Herramienta Menor General</v>
          </cell>
          <cell r="E354" t="str">
            <v>%</v>
          </cell>
          <cell r="F354">
            <v>85462.5</v>
          </cell>
          <cell r="G354">
            <v>0.1</v>
          </cell>
          <cell r="H354">
            <v>8546.25</v>
          </cell>
          <cell r="I354">
            <v>0</v>
          </cell>
          <cell r="J354">
            <v>0</v>
          </cell>
          <cell r="K354">
            <v>0</v>
          </cell>
        </row>
        <row r="355">
          <cell r="C355" t="str">
            <v>11.11</v>
          </cell>
          <cell r="D355" t="str">
            <v>Alquiler Vibrador Eléctrico</v>
          </cell>
          <cell r="E355" t="str">
            <v>Día</v>
          </cell>
          <cell r="F355">
            <v>50805</v>
          </cell>
          <cell r="G355">
            <v>0.3</v>
          </cell>
          <cell r="H355">
            <v>15241.5</v>
          </cell>
          <cell r="I355">
            <v>0</v>
          </cell>
          <cell r="J355">
            <v>0</v>
          </cell>
          <cell r="K355">
            <v>0</v>
          </cell>
        </row>
        <row r="356">
          <cell r="C356">
            <v>28</v>
          </cell>
          <cell r="D356" t="str">
            <v>Concreto Clase II (21 Mpa)  Producido en Obra</v>
          </cell>
          <cell r="E356" t="str">
            <v>m3</v>
          </cell>
          <cell r="F356">
            <v>411635</v>
          </cell>
          <cell r="G356">
            <v>1.05</v>
          </cell>
          <cell r="H356">
            <v>0</v>
          </cell>
          <cell r="I356">
            <v>432216.75</v>
          </cell>
          <cell r="J356">
            <v>0</v>
          </cell>
          <cell r="K356">
            <v>0</v>
          </cell>
        </row>
        <row r="357">
          <cell r="C357" t="str">
            <v>13.12</v>
          </cell>
          <cell r="D357" t="str">
            <v xml:space="preserve">Formaleta para construccion elementos en concreto </v>
          </cell>
          <cell r="E357" t="str">
            <v>un</v>
          </cell>
          <cell r="F357">
            <v>8636.85</v>
          </cell>
          <cell r="G357">
            <v>3</v>
          </cell>
          <cell r="H357">
            <v>0</v>
          </cell>
          <cell r="I357">
            <v>25910.550000000003</v>
          </cell>
          <cell r="J357">
            <v>0</v>
          </cell>
          <cell r="K357">
            <v>0</v>
          </cell>
        </row>
        <row r="358">
          <cell r="C358" t="str">
            <v>4.7</v>
          </cell>
          <cell r="D358" t="str">
            <v>Curador para Concreto tipo Antisol blanco</v>
          </cell>
          <cell r="E358" t="str">
            <v>Kg</v>
          </cell>
          <cell r="F358">
            <v>11100</v>
          </cell>
          <cell r="G358">
            <v>1.05</v>
          </cell>
          <cell r="H358">
            <v>0</v>
          </cell>
          <cell r="I358">
            <v>11655</v>
          </cell>
          <cell r="J358">
            <v>0</v>
          </cell>
          <cell r="K358">
            <v>0</v>
          </cell>
        </row>
        <row r="359">
          <cell r="C359" t="str">
            <v>4.8</v>
          </cell>
          <cell r="D359" t="str">
            <v>Impermeabilizante para concreto</v>
          </cell>
          <cell r="E359" t="str">
            <v>kg</v>
          </cell>
          <cell r="F359">
            <v>7620.75</v>
          </cell>
          <cell r="G359">
            <v>1.8</v>
          </cell>
          <cell r="H359">
            <v>0</v>
          </cell>
          <cell r="I359">
            <v>13717.35</v>
          </cell>
          <cell r="J359">
            <v>0</v>
          </cell>
          <cell r="K359">
            <v>0</v>
          </cell>
        </row>
        <row r="360">
          <cell r="C360" t="str">
            <v>4.9</v>
          </cell>
          <cell r="D360" t="str">
            <v>Superplastificante y retardante reductor de agua</v>
          </cell>
          <cell r="E360" t="str">
            <v>Kg</v>
          </cell>
          <cell r="F360">
            <v>7620.75</v>
          </cell>
          <cell r="G360">
            <v>7.5</v>
          </cell>
          <cell r="H360">
            <v>0</v>
          </cell>
          <cell r="I360">
            <v>57155.625</v>
          </cell>
          <cell r="J360">
            <v>0</v>
          </cell>
          <cell r="K360">
            <v>0</v>
          </cell>
        </row>
        <row r="361">
          <cell r="D361" t="str">
            <v>Cuadrilla III (1 of + 1 ay p +  4 ay)</v>
          </cell>
          <cell r="E361" t="str">
            <v>hr</v>
          </cell>
          <cell r="F361">
            <v>56975</v>
          </cell>
          <cell r="G361">
            <v>1.5</v>
          </cell>
          <cell r="H361">
            <v>0</v>
          </cell>
          <cell r="I361">
            <v>0</v>
          </cell>
          <cell r="J361">
            <v>85462.5</v>
          </cell>
          <cell r="K361">
            <v>0</v>
          </cell>
        </row>
        <row r="362">
          <cell r="C362">
            <v>26.126999999999999</v>
          </cell>
          <cell r="D362" t="str">
            <v>Acarreo interno</v>
          </cell>
          <cell r="E362" t="str">
            <v>m3</v>
          </cell>
          <cell r="F362">
            <v>1700</v>
          </cell>
          <cell r="G362">
            <v>0.5</v>
          </cell>
          <cell r="J362">
            <v>850</v>
          </cell>
        </row>
        <row r="363">
          <cell r="H363">
            <v>23787.75</v>
          </cell>
          <cell r="I363">
            <v>540655.27499999991</v>
          </cell>
          <cell r="J363">
            <v>86312.5</v>
          </cell>
          <cell r="K363">
            <v>0</v>
          </cell>
        </row>
        <row r="366">
          <cell r="C366" t="str">
            <v>ITEM No.</v>
          </cell>
          <cell r="D366" t="str">
            <v>Concepto</v>
          </cell>
          <cell r="E366" t="str">
            <v>Unidad</v>
          </cell>
          <cell r="F366" t="str">
            <v>Costo Directo</v>
          </cell>
          <cell r="H366" t="str">
            <v>H y E</v>
          </cell>
          <cell r="I366" t="str">
            <v>Materiales</v>
          </cell>
          <cell r="J366" t="str">
            <v>Mano de Obra</v>
          </cell>
          <cell r="K366" t="str">
            <v>Otros</v>
          </cell>
        </row>
        <row r="367">
          <cell r="C367">
            <v>5.2</v>
          </cell>
          <cell r="D367" t="str">
            <v>Suministro, Transporte e Instalación Acero de Refuerzo de 1/2" y 1 1/4" de 420 Mpa (4200 Kg/cm2)  o 60000 psi. Incluye alambre de amarre. Según planos y especificaciones técnicas.</v>
          </cell>
          <cell r="E367" t="str">
            <v>Kg</v>
          </cell>
          <cell r="F367">
            <v>7223.326</v>
          </cell>
          <cell r="H367">
            <v>59.076000000000001</v>
          </cell>
          <cell r="I367">
            <v>6403.49</v>
          </cell>
          <cell r="J367">
            <v>760.76</v>
          </cell>
          <cell r="K367">
            <v>0</v>
          </cell>
        </row>
        <row r="368">
          <cell r="C368" t="str">
            <v>Código</v>
          </cell>
          <cell r="D368" t="str">
            <v>Descripción</v>
          </cell>
          <cell r="E368" t="str">
            <v>Unidad</v>
          </cell>
          <cell r="F368" t="str">
            <v>Costo. Unitario</v>
          </cell>
          <cell r="G368" t="str">
            <v>Cantidad</v>
          </cell>
          <cell r="H368" t="str">
            <v>H y E</v>
          </cell>
          <cell r="I368" t="str">
            <v>Materiales</v>
          </cell>
          <cell r="J368" t="str">
            <v>Mano de Obra</v>
          </cell>
          <cell r="K368" t="str">
            <v>Otros</v>
          </cell>
        </row>
        <row r="369">
          <cell r="C369" t="str">
            <v>3.1</v>
          </cell>
          <cell r="D369" t="str">
            <v>Herramienta Menor General</v>
          </cell>
          <cell r="E369" t="str">
            <v>%</v>
          </cell>
          <cell r="F369">
            <v>590.76</v>
          </cell>
          <cell r="G369">
            <v>0.1</v>
          </cell>
          <cell r="H369">
            <v>59.076000000000001</v>
          </cell>
          <cell r="I369">
            <v>0</v>
          </cell>
          <cell r="J369">
            <v>0</v>
          </cell>
          <cell r="K369">
            <v>0</v>
          </cell>
        </row>
        <row r="370">
          <cell r="C370" t="str">
            <v>6.2</v>
          </cell>
          <cell r="D370" t="str">
            <v>Acero de Refuerzo 1/2" a 1 1/4" de 420 MPa</v>
          </cell>
          <cell r="E370" t="str">
            <v>Kg</v>
          </cell>
          <cell r="F370">
            <v>5489</v>
          </cell>
          <cell r="G370">
            <v>1</v>
          </cell>
          <cell r="H370">
            <v>0</v>
          </cell>
          <cell r="I370">
            <v>5489</v>
          </cell>
          <cell r="J370">
            <v>0</v>
          </cell>
          <cell r="K370">
            <v>0</v>
          </cell>
        </row>
        <row r="371">
          <cell r="C371" t="str">
            <v>6.4</v>
          </cell>
          <cell r="D371" t="str">
            <v>Alambre de Amarre Cal 18</v>
          </cell>
          <cell r="E371" t="str">
            <v>Kg</v>
          </cell>
          <cell r="F371">
            <v>4572.45</v>
          </cell>
          <cell r="G371">
            <v>0.2</v>
          </cell>
          <cell r="H371">
            <v>0</v>
          </cell>
          <cell r="I371">
            <v>914.49</v>
          </cell>
          <cell r="J371">
            <v>0</v>
          </cell>
          <cell r="K371">
            <v>0</v>
          </cell>
        </row>
        <row r="372">
          <cell r="D372" t="str">
            <v>Cuadrilla I (1 of + 1 ay)</v>
          </cell>
          <cell r="E372" t="str">
            <v>hr</v>
          </cell>
          <cell r="F372">
            <v>19692</v>
          </cell>
          <cell r="G372">
            <v>0.03</v>
          </cell>
          <cell r="H372">
            <v>0</v>
          </cell>
          <cell r="I372">
            <v>0</v>
          </cell>
          <cell r="J372">
            <v>590.76</v>
          </cell>
          <cell r="K372">
            <v>0</v>
          </cell>
        </row>
        <row r="373">
          <cell r="C373">
            <v>26.126999999999999</v>
          </cell>
          <cell r="D373" t="str">
            <v>Acarreo interno</v>
          </cell>
          <cell r="E373" t="str">
            <v>m3</v>
          </cell>
          <cell r="F373">
            <v>1700</v>
          </cell>
          <cell r="G373">
            <v>0.1</v>
          </cell>
          <cell r="J373">
            <v>170</v>
          </cell>
        </row>
        <row r="374">
          <cell r="H374">
            <v>59.076000000000001</v>
          </cell>
          <cell r="I374">
            <v>6403.49</v>
          </cell>
          <cell r="J374">
            <v>760.76</v>
          </cell>
          <cell r="K374">
            <v>0</v>
          </cell>
        </row>
        <row r="377">
          <cell r="C377" t="str">
            <v>ITEM No.</v>
          </cell>
          <cell r="D377" t="str">
            <v>Concepto</v>
          </cell>
          <cell r="E377" t="str">
            <v>Unidad</v>
          </cell>
          <cell r="F377" t="str">
            <v>Costo Directo</v>
          </cell>
          <cell r="H377" t="str">
            <v>H y E</v>
          </cell>
          <cell r="I377" t="str">
            <v>Materiales</v>
          </cell>
          <cell r="J377" t="str">
            <v>Mano de Obra</v>
          </cell>
          <cell r="K377" t="str">
            <v>Otros</v>
          </cell>
        </row>
        <row r="378">
          <cell r="C378">
            <v>5.3</v>
          </cell>
          <cell r="D378" t="str">
            <v>Suministro e instalacion de estructura en perfileria metálica, soldadura, anticorrosivo y pintura. Incluye elementos de amarre como pernos y platinas de refuerzo. Según planos y especificaciones técnicas.</v>
          </cell>
          <cell r="E378" t="str">
            <v>Kg</v>
          </cell>
          <cell r="F378">
            <v>18815</v>
          </cell>
          <cell r="H378">
            <v>806.82</v>
          </cell>
          <cell r="I378">
            <v>6992.88</v>
          </cell>
          <cell r="J378">
            <v>8068.2</v>
          </cell>
          <cell r="K378">
            <v>2946.69</v>
          </cell>
        </row>
        <row r="379">
          <cell r="C379" t="str">
            <v>Código</v>
          </cell>
          <cell r="D379" t="str">
            <v>Descripción</v>
          </cell>
          <cell r="E379" t="str">
            <v>Unidad</v>
          </cell>
          <cell r="F379" t="str">
            <v>Costo. Unitario</v>
          </cell>
          <cell r="G379" t="str">
            <v>Cantidad</v>
          </cell>
          <cell r="H379" t="str">
            <v>H y E</v>
          </cell>
          <cell r="I379" t="str">
            <v>Materiales</v>
          </cell>
          <cell r="J379" t="str">
            <v>Mano de Obra</v>
          </cell>
          <cell r="K379" t="str">
            <v>Otros</v>
          </cell>
        </row>
        <row r="380">
          <cell r="C380" t="str">
            <v>3.1</v>
          </cell>
          <cell r="D380" t="str">
            <v>Herramienta Menor General</v>
          </cell>
          <cell r="E380" t="str">
            <v>%</v>
          </cell>
          <cell r="F380">
            <v>8068.2</v>
          </cell>
          <cell r="G380">
            <v>0.1</v>
          </cell>
          <cell r="H380">
            <v>806.82</v>
          </cell>
          <cell r="I380">
            <v>0</v>
          </cell>
          <cell r="J380">
            <v>0</v>
          </cell>
          <cell r="K380">
            <v>0</v>
          </cell>
        </row>
        <row r="381">
          <cell r="C381">
            <v>6.15</v>
          </cell>
          <cell r="D381" t="str">
            <v>Perfilería metálica</v>
          </cell>
          <cell r="E381" t="str">
            <v>Kg</v>
          </cell>
          <cell r="F381">
            <v>3900</v>
          </cell>
          <cell r="G381">
            <v>1</v>
          </cell>
          <cell r="H381">
            <v>0</v>
          </cell>
          <cell r="I381">
            <v>3900</v>
          </cell>
          <cell r="J381">
            <v>0</v>
          </cell>
          <cell r="K381">
            <v>0</v>
          </cell>
        </row>
        <row r="382">
          <cell r="C382" t="str">
            <v>6.35</v>
          </cell>
          <cell r="D382" t="str">
            <v>Soldadura 6013</v>
          </cell>
          <cell r="E382" t="str">
            <v>kg</v>
          </cell>
          <cell r="F382">
            <v>8128.8</v>
          </cell>
          <cell r="G382">
            <v>0.1</v>
          </cell>
          <cell r="H382">
            <v>0</v>
          </cell>
          <cell r="I382">
            <v>812.88000000000011</v>
          </cell>
          <cell r="J382">
            <v>0</v>
          </cell>
          <cell r="K382">
            <v>0</v>
          </cell>
        </row>
        <row r="383">
          <cell r="C383" t="str">
            <v>12.1</v>
          </cell>
          <cell r="D383" t="str">
            <v>Transporte Camioneta hasta 1.5 Toneladas</v>
          </cell>
          <cell r="E383" t="str">
            <v>Día</v>
          </cell>
          <cell r="F383">
            <v>147334.5</v>
          </cell>
          <cell r="G383">
            <v>0.02</v>
          </cell>
          <cell r="K383">
            <v>2946.69</v>
          </cell>
        </row>
        <row r="384">
          <cell r="C384" t="str">
            <v>4.15</v>
          </cell>
          <cell r="D384" t="str">
            <v>Anticorrosivo premium</v>
          </cell>
          <cell r="E384" t="str">
            <v xml:space="preserve">Gal </v>
          </cell>
          <cell r="F384">
            <v>45000</v>
          </cell>
          <cell r="G384">
            <v>0.02</v>
          </cell>
          <cell r="I384">
            <v>900</v>
          </cell>
        </row>
        <row r="385">
          <cell r="C385" t="str">
            <v>6.53</v>
          </cell>
          <cell r="D385" t="str">
            <v>Pintura para estructura metálica</v>
          </cell>
          <cell r="E385" t="str">
            <v>gal</v>
          </cell>
          <cell r="F385">
            <v>46000</v>
          </cell>
          <cell r="G385">
            <v>0.03</v>
          </cell>
          <cell r="I385">
            <v>1380</v>
          </cell>
        </row>
        <row r="386">
          <cell r="D386" t="str">
            <v>M.O. especializada estrcutura metalica</v>
          </cell>
          <cell r="E386" t="str">
            <v>hr</v>
          </cell>
          <cell r="F386">
            <v>26894</v>
          </cell>
          <cell r="G386">
            <v>0.3</v>
          </cell>
          <cell r="H386">
            <v>0</v>
          </cell>
          <cell r="I386">
            <v>0</v>
          </cell>
          <cell r="J386">
            <v>8068.2</v>
          </cell>
          <cell r="K386">
            <v>0</v>
          </cell>
        </row>
        <row r="387">
          <cell r="H387">
            <v>806.82</v>
          </cell>
          <cell r="I387">
            <v>6992.88</v>
          </cell>
          <cell r="J387">
            <v>8068.2</v>
          </cell>
          <cell r="K387">
            <v>2946.69</v>
          </cell>
        </row>
        <row r="389">
          <cell r="C389" t="str">
            <v>6.CÁMARAS DE TRANSICIÓN SIFÓN INVERTIDO</v>
          </cell>
        </row>
        <row r="390">
          <cell r="C390" t="str">
            <v>ITEM No.</v>
          </cell>
          <cell r="D390" t="str">
            <v>Concepto</v>
          </cell>
          <cell r="E390" t="str">
            <v>Unidad</v>
          </cell>
          <cell r="F390" t="str">
            <v>Costo Directo</v>
          </cell>
          <cell r="H390" t="str">
            <v>H y E</v>
          </cell>
          <cell r="I390" t="str">
            <v>Materiales</v>
          </cell>
          <cell r="J390" t="str">
            <v>Mano de Obra</v>
          </cell>
          <cell r="K390" t="str">
            <v>Otros</v>
          </cell>
        </row>
        <row r="391">
          <cell r="C391">
            <v>6.1</v>
          </cell>
          <cell r="D391" t="str">
            <v>Suministro, Transporte e Instalación Concreto 21 Mpa para cámaras de transición sifón invertido , escalones de acceso y formaleta</v>
          </cell>
          <cell r="E391" t="str">
            <v>M3</v>
          </cell>
          <cell r="F391">
            <v>624573</v>
          </cell>
          <cell r="H391">
            <v>39492.5</v>
          </cell>
          <cell r="I391">
            <v>413645</v>
          </cell>
          <cell r="J391">
            <v>170925</v>
          </cell>
          <cell r="K391">
            <v>510</v>
          </cell>
        </row>
        <row r="392">
          <cell r="C392" t="str">
            <v>Código</v>
          </cell>
          <cell r="D392" t="str">
            <v>Descripción</v>
          </cell>
          <cell r="E392" t="str">
            <v>Unidad</v>
          </cell>
          <cell r="F392" t="str">
            <v>Costo. Unitario</v>
          </cell>
          <cell r="G392" t="str">
            <v>Cantidad</v>
          </cell>
          <cell r="H392" t="str">
            <v>H y E</v>
          </cell>
          <cell r="I392" t="str">
            <v>Materiales</v>
          </cell>
          <cell r="J392" t="str">
            <v>Mano de Obra</v>
          </cell>
          <cell r="K392" t="str">
            <v>Otros</v>
          </cell>
        </row>
        <row r="393">
          <cell r="C393" t="str">
            <v>3.1</v>
          </cell>
          <cell r="D393" t="str">
            <v>Herramienta Menor General</v>
          </cell>
          <cell r="E393" t="str">
            <v>%</v>
          </cell>
          <cell r="F393">
            <v>170925</v>
          </cell>
          <cell r="G393">
            <v>0.1</v>
          </cell>
          <cell r="H393">
            <v>17092.5</v>
          </cell>
          <cell r="J393">
            <v>0</v>
          </cell>
          <cell r="K393">
            <v>0</v>
          </cell>
        </row>
        <row r="394">
          <cell r="C394">
            <v>28</v>
          </cell>
          <cell r="D394" t="str">
            <v>Concreto Clase II (21 Mpa)  Producido en Obra</v>
          </cell>
          <cell r="E394" t="str">
            <v>m3</v>
          </cell>
          <cell r="F394">
            <v>411635</v>
          </cell>
          <cell r="G394">
            <v>1</v>
          </cell>
          <cell r="I394">
            <v>411635</v>
          </cell>
          <cell r="J394">
            <v>0</v>
          </cell>
          <cell r="K394">
            <v>0</v>
          </cell>
        </row>
        <row r="395">
          <cell r="C395" t="str">
            <v>6.54</v>
          </cell>
          <cell r="D395" t="str">
            <v>Peldaños en 3/4 de FC=420 MPA incluye perforación y anclaje</v>
          </cell>
          <cell r="E395" t="str">
            <v>un</v>
          </cell>
          <cell r="F395">
            <v>2800</v>
          </cell>
          <cell r="G395">
            <v>8</v>
          </cell>
          <cell r="H395">
            <v>22400</v>
          </cell>
          <cell r="J395">
            <v>0</v>
          </cell>
          <cell r="K395">
            <v>0</v>
          </cell>
        </row>
        <row r="396">
          <cell r="C396">
            <v>26.126999999999999</v>
          </cell>
          <cell r="D396" t="str">
            <v>Acarreo interno</v>
          </cell>
          <cell r="E396" t="str">
            <v>m3</v>
          </cell>
          <cell r="F396">
            <v>1700</v>
          </cell>
          <cell r="G396">
            <v>0.3</v>
          </cell>
          <cell r="H396">
            <v>0</v>
          </cell>
          <cell r="I396">
            <v>0</v>
          </cell>
          <cell r="J396">
            <v>0</v>
          </cell>
          <cell r="K396">
            <v>510</v>
          </cell>
        </row>
        <row r="397">
          <cell r="C397" t="str">
            <v>11.3</v>
          </cell>
          <cell r="D397" t="str">
            <v>Formaleta en madera para para cámara cuadrada</v>
          </cell>
          <cell r="E397" t="str">
            <v>Día</v>
          </cell>
          <cell r="F397">
            <v>10050</v>
          </cell>
          <cell r="G397">
            <v>0.2</v>
          </cell>
          <cell r="I397">
            <v>2010</v>
          </cell>
        </row>
        <row r="398">
          <cell r="D398" t="str">
            <v>Cuadrilla III (1 of + 1 ay p +  4 ay)</v>
          </cell>
          <cell r="E398" t="str">
            <v>hr</v>
          </cell>
          <cell r="F398">
            <v>56975</v>
          </cell>
          <cell r="G398">
            <v>3</v>
          </cell>
          <cell r="H398">
            <v>0</v>
          </cell>
          <cell r="J398">
            <v>170925</v>
          </cell>
        </row>
        <row r="400">
          <cell r="H400">
            <v>39492.5</v>
          </cell>
          <cell r="I400">
            <v>413645</v>
          </cell>
          <cell r="J400">
            <v>170925</v>
          </cell>
          <cell r="K400">
            <v>510</v>
          </cell>
        </row>
        <row r="402">
          <cell r="C402" t="str">
            <v>ITEM No.</v>
          </cell>
          <cell r="D402" t="str">
            <v>Concepto</v>
          </cell>
          <cell r="E402" t="str">
            <v>Unidad</v>
          </cell>
          <cell r="F402" t="str">
            <v>Costo Directo</v>
          </cell>
          <cell r="H402" t="str">
            <v>H y E</v>
          </cell>
          <cell r="I402" t="str">
            <v>Materiales</v>
          </cell>
          <cell r="J402" t="str">
            <v>Mano de Obra</v>
          </cell>
          <cell r="K402" t="str">
            <v>Otros</v>
          </cell>
        </row>
        <row r="403">
          <cell r="C403">
            <v>6.2</v>
          </cell>
          <cell r="D403" t="str">
            <v>Suministro, Transporte e Instalación aro-tapa y tapa cámaras de transición sifón invertido</v>
          </cell>
          <cell r="E403" t="str">
            <v>un</v>
          </cell>
          <cell r="F403">
            <v>627459</v>
          </cell>
          <cell r="H403">
            <v>2689.4</v>
          </cell>
          <cell r="I403">
            <v>594418.5</v>
          </cell>
          <cell r="J403">
            <v>26894</v>
          </cell>
          <cell r="K403">
            <v>3456.69</v>
          </cell>
        </row>
        <row r="404">
          <cell r="C404" t="str">
            <v>Código</v>
          </cell>
          <cell r="D404" t="str">
            <v>Descripción</v>
          </cell>
          <cell r="E404" t="str">
            <v>Unidad</v>
          </cell>
          <cell r="F404" t="str">
            <v>Costo. Unitario</v>
          </cell>
          <cell r="G404" t="str">
            <v>Cantidad</v>
          </cell>
          <cell r="H404" t="str">
            <v>H y E</v>
          </cell>
          <cell r="I404" t="str">
            <v>Materiales</v>
          </cell>
          <cell r="J404" t="str">
            <v>Mano de Obra</v>
          </cell>
          <cell r="K404" t="str">
            <v>Otros</v>
          </cell>
        </row>
        <row r="405">
          <cell r="C405" t="str">
            <v>30.3</v>
          </cell>
          <cell r="D405" t="str">
            <v>AroTapa y tapa Hierro Ductil D=0,60 m</v>
          </cell>
          <cell r="E405" t="str">
            <v>Un</v>
          </cell>
          <cell r="F405">
            <v>594418.5</v>
          </cell>
          <cell r="G405">
            <v>1</v>
          </cell>
          <cell r="I405">
            <v>594418.5</v>
          </cell>
        </row>
        <row r="406">
          <cell r="C406" t="str">
            <v>3.1</v>
          </cell>
          <cell r="D406" t="str">
            <v>Herramienta Menor General</v>
          </cell>
          <cell r="E406" t="str">
            <v>%</v>
          </cell>
          <cell r="F406">
            <v>26894</v>
          </cell>
          <cell r="G406">
            <v>0.1</v>
          </cell>
          <cell r="H406">
            <v>2689.4</v>
          </cell>
        </row>
        <row r="407">
          <cell r="D407" t="str">
            <v>Cuadrilla II (1 of + 2 ay) Instalación tubería y accesorios</v>
          </cell>
          <cell r="E407" t="str">
            <v>hr</v>
          </cell>
          <cell r="F407">
            <v>26894</v>
          </cell>
          <cell r="G407">
            <v>1</v>
          </cell>
          <cell r="J407">
            <v>26894</v>
          </cell>
        </row>
        <row r="408">
          <cell r="C408" t="str">
            <v>12.1</v>
          </cell>
          <cell r="D408" t="str">
            <v>Transporte Camioneta hasta 1.5 Toneladas</v>
          </cell>
          <cell r="E408" t="str">
            <v>Día</v>
          </cell>
          <cell r="F408">
            <v>147334.5</v>
          </cell>
          <cell r="G408">
            <v>0.02</v>
          </cell>
          <cell r="K408">
            <v>2946.69</v>
          </cell>
        </row>
        <row r="409">
          <cell r="C409">
            <v>26.126999999999999</v>
          </cell>
          <cell r="D409" t="str">
            <v>Acarreo interno</v>
          </cell>
          <cell r="E409" t="str">
            <v>m3</v>
          </cell>
          <cell r="F409">
            <v>1700</v>
          </cell>
          <cell r="G409">
            <v>0.3</v>
          </cell>
          <cell r="H409">
            <v>0</v>
          </cell>
          <cell r="I409">
            <v>0</v>
          </cell>
          <cell r="J409">
            <v>0</v>
          </cell>
          <cell r="K409">
            <v>510</v>
          </cell>
        </row>
        <row r="410">
          <cell r="H410">
            <v>2689.4</v>
          </cell>
          <cell r="I410">
            <v>594418.5</v>
          </cell>
          <cell r="J410">
            <v>26894</v>
          </cell>
          <cell r="K410">
            <v>3456.69</v>
          </cell>
        </row>
        <row r="413">
          <cell r="C413" t="str">
            <v>ITEM No.</v>
          </cell>
          <cell r="D413" t="str">
            <v>Concepto</v>
          </cell>
          <cell r="E413" t="str">
            <v>Unidad</v>
          </cell>
          <cell r="F413" t="str">
            <v>Costo Directo</v>
          </cell>
          <cell r="H413" t="str">
            <v>H y E</v>
          </cell>
          <cell r="I413" t="str">
            <v>Materiales</v>
          </cell>
          <cell r="J413" t="str">
            <v>Mano de Obra</v>
          </cell>
          <cell r="K413" t="str">
            <v>Otros</v>
          </cell>
        </row>
        <row r="414">
          <cell r="C414">
            <v>6.3</v>
          </cell>
          <cell r="D414" t="str">
            <v>Suministro, Transporte e Instalación Compuerta tipo Guillotina en PRFV de 0.60 m de ancho por 0.7 m de alto, incluye marco 0.60 m. Espesor aproximado 10.5 mm fabricada totalmente en poliester reforzado con fibra de vidrio con empaquetadura perimetral en Buna "N".</v>
          </cell>
          <cell r="E414" t="str">
            <v>un</v>
          </cell>
          <cell r="F414">
            <v>624654</v>
          </cell>
          <cell r="H414">
            <v>13447</v>
          </cell>
          <cell r="I414">
            <v>473620</v>
          </cell>
          <cell r="J414">
            <v>134640</v>
          </cell>
          <cell r="K414">
            <v>2946.69</v>
          </cell>
        </row>
        <row r="415">
          <cell r="C415" t="str">
            <v>Código</v>
          </cell>
          <cell r="D415" t="str">
            <v>Descripción</v>
          </cell>
          <cell r="E415" t="str">
            <v>Unidad</v>
          </cell>
          <cell r="F415" t="str">
            <v>Costo. Unitario</v>
          </cell>
          <cell r="G415" t="str">
            <v>Cantidad</v>
          </cell>
          <cell r="H415" t="str">
            <v>H y E</v>
          </cell>
          <cell r="I415" t="str">
            <v>Materiales</v>
          </cell>
          <cell r="J415" t="str">
            <v>Mano de Obra</v>
          </cell>
          <cell r="K415" t="str">
            <v>Otros</v>
          </cell>
        </row>
        <row r="416">
          <cell r="C416" t="str">
            <v>21.43</v>
          </cell>
          <cell r="D416" t="str">
            <v>Compuerta PRFV tipo guillotina 0.6m de ancho por 0.7 m de alto</v>
          </cell>
          <cell r="E416" t="str">
            <v>un</v>
          </cell>
          <cell r="F416">
            <v>473620</v>
          </cell>
          <cell r="G416">
            <v>1</v>
          </cell>
          <cell r="I416">
            <v>473620</v>
          </cell>
        </row>
        <row r="417">
          <cell r="C417" t="str">
            <v>3.1</v>
          </cell>
          <cell r="D417" t="str">
            <v>Herramienta Menor General</v>
          </cell>
          <cell r="E417" t="str">
            <v>%</v>
          </cell>
          <cell r="F417">
            <v>134470</v>
          </cell>
          <cell r="G417">
            <v>0.1</v>
          </cell>
          <cell r="H417">
            <v>13447</v>
          </cell>
        </row>
        <row r="418">
          <cell r="C418" t="str">
            <v>12.1</v>
          </cell>
          <cell r="D418" t="str">
            <v>Transporte Camioneta hasta 1.5 Toneladas</v>
          </cell>
          <cell r="E418" t="str">
            <v>Día</v>
          </cell>
          <cell r="F418">
            <v>147334.5</v>
          </cell>
          <cell r="G418">
            <v>0.02</v>
          </cell>
          <cell r="K418">
            <v>2946.69</v>
          </cell>
        </row>
        <row r="419">
          <cell r="C419">
            <v>26.126999999999999</v>
          </cell>
          <cell r="D419" t="str">
            <v>Acarreo interno</v>
          </cell>
          <cell r="E419" t="str">
            <v>m3</v>
          </cell>
          <cell r="F419">
            <v>1700</v>
          </cell>
          <cell r="G419">
            <v>0.1</v>
          </cell>
          <cell r="J419">
            <v>170</v>
          </cell>
        </row>
        <row r="420">
          <cell r="D420" t="str">
            <v>Cuadrilla II (1 of + 2 ay) Instalación tubería y accesorios</v>
          </cell>
          <cell r="E420" t="str">
            <v>hr</v>
          </cell>
          <cell r="F420">
            <v>26894</v>
          </cell>
          <cell r="G420">
            <v>5</v>
          </cell>
          <cell r="J420">
            <v>134470</v>
          </cell>
        </row>
        <row r="421">
          <cell r="H421">
            <v>13447</v>
          </cell>
          <cell r="I421">
            <v>473620</v>
          </cell>
          <cell r="J421">
            <v>134640</v>
          </cell>
          <cell r="K421">
            <v>2946.69</v>
          </cell>
        </row>
        <row r="424">
          <cell r="C424" t="str">
            <v>ITEM No.</v>
          </cell>
          <cell r="D424" t="str">
            <v>Concepto</v>
          </cell>
          <cell r="E424" t="str">
            <v>Unidad</v>
          </cell>
          <cell r="F424" t="str">
            <v>Costo Directo</v>
          </cell>
          <cell r="H424" t="str">
            <v>H y E</v>
          </cell>
          <cell r="I424" t="str">
            <v>Materiales</v>
          </cell>
          <cell r="J424" t="str">
            <v>Mano de Obra</v>
          </cell>
          <cell r="K424" t="str">
            <v>Otros</v>
          </cell>
        </row>
        <row r="425">
          <cell r="C425">
            <v>6.4</v>
          </cell>
          <cell r="D425" t="str">
            <v>Suministro, Transporte e Instalación Compuerta tipo Guillotina en PRFV de 0.20 m de ancho por 0.4 m de alto, incluye marco 0.20 m. Espesor aproximado 10.5 mm fabricada totalmente en poliester reforzado con fibra de vidrio con empaquetadura perimetral en Buna "N".</v>
          </cell>
          <cell r="E425" t="str">
            <v>un</v>
          </cell>
          <cell r="F425">
            <v>297453</v>
          </cell>
          <cell r="H425">
            <v>5378.8</v>
          </cell>
          <cell r="I425">
            <v>235000</v>
          </cell>
          <cell r="J425">
            <v>54128</v>
          </cell>
          <cell r="K425">
            <v>2946.69</v>
          </cell>
        </row>
        <row r="426">
          <cell r="C426" t="str">
            <v>Código</v>
          </cell>
          <cell r="D426" t="str">
            <v>Descripción</v>
          </cell>
          <cell r="E426" t="str">
            <v>Unidad</v>
          </cell>
          <cell r="F426" t="str">
            <v>Costo. Unitario</v>
          </cell>
          <cell r="G426" t="str">
            <v>Cantidad</v>
          </cell>
          <cell r="H426" t="str">
            <v>H y E</v>
          </cell>
          <cell r="I426" t="str">
            <v>Materiales</v>
          </cell>
          <cell r="J426" t="str">
            <v>Mano de Obra</v>
          </cell>
          <cell r="K426" t="str">
            <v>Otros</v>
          </cell>
        </row>
        <row r="427">
          <cell r="C427">
            <v>21.44</v>
          </cell>
          <cell r="D427" t="str">
            <v>Compuerta PRFV tipo guillotina 0.20m de ancho por 0.9m de alto</v>
          </cell>
          <cell r="E427" t="str">
            <v>un</v>
          </cell>
          <cell r="F427">
            <v>235000</v>
          </cell>
          <cell r="G427">
            <v>1</v>
          </cell>
          <cell r="I427">
            <v>235000</v>
          </cell>
        </row>
        <row r="428">
          <cell r="C428" t="str">
            <v>3.1</v>
          </cell>
          <cell r="D428" t="str">
            <v>Herramienta Menor General</v>
          </cell>
          <cell r="E428" t="str">
            <v>%</v>
          </cell>
          <cell r="F428">
            <v>53788</v>
          </cell>
          <cell r="G428">
            <v>0.1</v>
          </cell>
          <cell r="H428">
            <v>5378.8</v>
          </cell>
        </row>
        <row r="429">
          <cell r="C429" t="str">
            <v>12.1</v>
          </cell>
          <cell r="D429" t="str">
            <v>Transporte Camioneta hasta 1.5 Toneladas</v>
          </cell>
          <cell r="E429" t="str">
            <v>Día</v>
          </cell>
          <cell r="F429">
            <v>147334.5</v>
          </cell>
          <cell r="G429">
            <v>0.02</v>
          </cell>
          <cell r="K429">
            <v>2946.69</v>
          </cell>
        </row>
        <row r="430">
          <cell r="C430">
            <v>26.126999999999999</v>
          </cell>
          <cell r="D430" t="str">
            <v>Acarreo interno</v>
          </cell>
          <cell r="E430" t="str">
            <v>m3</v>
          </cell>
          <cell r="F430">
            <v>1700</v>
          </cell>
          <cell r="G430">
            <v>0.2</v>
          </cell>
          <cell r="J430">
            <v>340</v>
          </cell>
        </row>
        <row r="431">
          <cell r="D431" t="str">
            <v>Cuadrilla II (1 of + 2 ay) Instalación tubería y accesorios</v>
          </cell>
          <cell r="E431" t="str">
            <v>hr</v>
          </cell>
          <cell r="F431">
            <v>26894</v>
          </cell>
          <cell r="G431">
            <v>2</v>
          </cell>
          <cell r="J431">
            <v>53788</v>
          </cell>
        </row>
        <row r="432">
          <cell r="H432">
            <v>5378.8</v>
          </cell>
          <cell r="I432">
            <v>235000</v>
          </cell>
          <cell r="J432">
            <v>54128</v>
          </cell>
          <cell r="K432">
            <v>2946.69</v>
          </cell>
        </row>
        <row r="435">
          <cell r="C435" t="str">
            <v>ITEM No.</v>
          </cell>
          <cell r="D435" t="str">
            <v>Concepto</v>
          </cell>
          <cell r="E435" t="str">
            <v>Unidad</v>
          </cell>
          <cell r="F435" t="str">
            <v>Costo Directo</v>
          </cell>
          <cell r="H435" t="str">
            <v>H y E</v>
          </cell>
          <cell r="I435" t="str">
            <v>Materiales</v>
          </cell>
          <cell r="J435" t="str">
            <v>Mano de Obra</v>
          </cell>
          <cell r="K435" t="str">
            <v>Otros</v>
          </cell>
        </row>
        <row r="436">
          <cell r="C436">
            <v>6.5</v>
          </cell>
          <cell r="D436" t="str">
            <v>Suministro, transporte e instalación  rejillas para cribado en acero galvanizado cribado grueso (1.0x x0.6 m,separación 2.5 cm)</v>
          </cell>
          <cell r="E436" t="str">
            <v>un</v>
          </cell>
          <cell r="F436">
            <v>474562</v>
          </cell>
          <cell r="H436">
            <v>22801.800000000003</v>
          </cell>
          <cell r="I436">
            <v>327450.304</v>
          </cell>
          <cell r="J436">
            <v>121363</v>
          </cell>
          <cell r="K436">
            <v>2946.69</v>
          </cell>
        </row>
        <row r="437">
          <cell r="C437" t="str">
            <v>Código</v>
          </cell>
          <cell r="D437" t="str">
            <v>Descripción</v>
          </cell>
          <cell r="E437" t="str">
            <v>Unidad</v>
          </cell>
          <cell r="F437" t="str">
            <v>Costo. Unitario</v>
          </cell>
          <cell r="G437" t="str">
            <v>Cantidad</v>
          </cell>
          <cell r="H437" t="str">
            <v>H y E</v>
          </cell>
          <cell r="I437" t="str">
            <v>Materiales</v>
          </cell>
          <cell r="J437" t="str">
            <v>Mano de Obra</v>
          </cell>
          <cell r="K437" t="str">
            <v>Otros</v>
          </cell>
        </row>
        <row r="438">
          <cell r="C438">
            <v>6.13</v>
          </cell>
          <cell r="D438" t="str">
            <v>Platina acero galvanizado 1/2"</v>
          </cell>
          <cell r="E438" t="str">
            <v>ml</v>
          </cell>
          <cell r="F438">
            <v>15200</v>
          </cell>
          <cell r="G438">
            <v>21.5</v>
          </cell>
          <cell r="I438">
            <v>326800</v>
          </cell>
        </row>
        <row r="439">
          <cell r="C439" t="str">
            <v>6.35</v>
          </cell>
          <cell r="D439" t="str">
            <v>Soldadura 6013</v>
          </cell>
          <cell r="E439" t="str">
            <v>kg</v>
          </cell>
          <cell r="F439">
            <v>8128.8</v>
          </cell>
          <cell r="G439">
            <v>0.08</v>
          </cell>
          <cell r="I439">
            <v>650.30399999999997</v>
          </cell>
        </row>
        <row r="440">
          <cell r="C440" t="str">
            <v>3.1</v>
          </cell>
          <cell r="D440" t="str">
            <v>Herramienta Menor General</v>
          </cell>
          <cell r="E440" t="str">
            <v>%</v>
          </cell>
          <cell r="F440">
            <v>121023</v>
          </cell>
          <cell r="G440">
            <v>0.1</v>
          </cell>
          <cell r="H440">
            <v>12102.300000000001</v>
          </cell>
        </row>
        <row r="441">
          <cell r="C441" t="str">
            <v>12.1</v>
          </cell>
          <cell r="D441" t="str">
            <v>Transporte Camioneta hasta 1.5 Toneladas</v>
          </cell>
          <cell r="E441" t="str">
            <v>Día</v>
          </cell>
          <cell r="F441">
            <v>147334.5</v>
          </cell>
          <cell r="G441">
            <v>0.02</v>
          </cell>
          <cell r="K441">
            <v>2946.69</v>
          </cell>
        </row>
        <row r="442">
          <cell r="C442" t="str">
            <v>6.57</v>
          </cell>
          <cell r="D442" t="str">
            <v>Equipo de soldadura</v>
          </cell>
          <cell r="E442" t="str">
            <v>Día</v>
          </cell>
          <cell r="F442">
            <v>35665</v>
          </cell>
          <cell r="G442">
            <v>0.3</v>
          </cell>
          <cell r="H442">
            <v>10699.5</v>
          </cell>
        </row>
        <row r="443">
          <cell r="D443" t="str">
            <v>Cuadrilla II (1 of + 2 ay) Instalación perfilería metálica</v>
          </cell>
          <cell r="E443" t="str">
            <v>hr</v>
          </cell>
          <cell r="F443">
            <v>26894</v>
          </cell>
          <cell r="G443">
            <v>4.5</v>
          </cell>
          <cell r="J443">
            <v>121023</v>
          </cell>
        </row>
        <row r="444">
          <cell r="C444">
            <v>26.126999999999999</v>
          </cell>
          <cell r="D444" t="str">
            <v>Acarreo interno</v>
          </cell>
          <cell r="E444" t="str">
            <v>m3</v>
          </cell>
          <cell r="F444">
            <v>1700</v>
          </cell>
          <cell r="G444">
            <v>0.2</v>
          </cell>
          <cell r="J444">
            <v>340</v>
          </cell>
        </row>
        <row r="445">
          <cell r="H445">
            <v>22801.800000000003</v>
          </cell>
          <cell r="I445">
            <v>327450.304</v>
          </cell>
          <cell r="J445">
            <v>121363</v>
          </cell>
          <cell r="K445">
            <v>2946.69</v>
          </cell>
        </row>
        <row r="448">
          <cell r="C448" t="str">
            <v>ITEM No.</v>
          </cell>
          <cell r="D448" t="str">
            <v>Concepto</v>
          </cell>
          <cell r="E448" t="str">
            <v>Unidad</v>
          </cell>
          <cell r="F448" t="str">
            <v>Costo Directo</v>
          </cell>
          <cell r="H448" t="str">
            <v>H y E</v>
          </cell>
          <cell r="I448" t="str">
            <v>Materiales</v>
          </cell>
          <cell r="J448" t="str">
            <v>Mano de Obra</v>
          </cell>
          <cell r="K448" t="str">
            <v>Otros</v>
          </cell>
        </row>
        <row r="449">
          <cell r="C449">
            <v>6.6</v>
          </cell>
          <cell r="D449" t="str">
            <v>Suministro, transporte e instalación  rejillas para cribado en acero galvanizado cribado fino (1.0x x0.6 m, separación 1 cm)</v>
          </cell>
          <cell r="E449" t="str">
            <v>un</v>
          </cell>
          <cell r="F449">
            <v>652156</v>
          </cell>
          <cell r="H449">
            <v>24146.5</v>
          </cell>
          <cell r="I449">
            <v>490252.88000000006</v>
          </cell>
          <cell r="J449">
            <v>134810</v>
          </cell>
          <cell r="K449">
            <v>2946.69</v>
          </cell>
        </row>
        <row r="450">
          <cell r="C450" t="str">
            <v>Código</v>
          </cell>
          <cell r="D450" t="str">
            <v>Descripción</v>
          </cell>
          <cell r="E450" t="str">
            <v>Unidad</v>
          </cell>
          <cell r="F450" t="str">
            <v>Costo. Unitario</v>
          </cell>
          <cell r="G450" t="str">
            <v>Cantidad</v>
          </cell>
          <cell r="H450" t="str">
            <v>H y E</v>
          </cell>
          <cell r="I450" t="str">
            <v>Materiales</v>
          </cell>
          <cell r="J450" t="str">
            <v>Mano de Obra</v>
          </cell>
          <cell r="K450" t="str">
            <v>Otros</v>
          </cell>
        </row>
        <row r="451">
          <cell r="C451">
            <v>6.13</v>
          </cell>
          <cell r="D451" t="str">
            <v>Platina acero galvanizado 1/2"</v>
          </cell>
          <cell r="E451" t="str">
            <v>ml</v>
          </cell>
          <cell r="F451">
            <v>15200</v>
          </cell>
          <cell r="G451">
            <v>32.200000000000003</v>
          </cell>
          <cell r="I451">
            <v>489440.00000000006</v>
          </cell>
        </row>
        <row r="452">
          <cell r="C452" t="str">
            <v>6.35</v>
          </cell>
          <cell r="D452" t="str">
            <v>Soldadura 6013</v>
          </cell>
          <cell r="E452" t="str">
            <v>kg</v>
          </cell>
          <cell r="F452">
            <v>8128.8</v>
          </cell>
          <cell r="G452">
            <v>0.1</v>
          </cell>
          <cell r="I452">
            <v>812.88000000000011</v>
          </cell>
        </row>
        <row r="453">
          <cell r="C453" t="str">
            <v>3.1</v>
          </cell>
          <cell r="D453" t="str">
            <v>Herramienta Menor General</v>
          </cell>
          <cell r="E453" t="str">
            <v>%</v>
          </cell>
          <cell r="F453">
            <v>134470</v>
          </cell>
          <cell r="G453">
            <v>0.1</v>
          </cell>
          <cell r="H453">
            <v>13447</v>
          </cell>
        </row>
        <row r="454">
          <cell r="C454" t="str">
            <v>12.1</v>
          </cell>
          <cell r="D454" t="str">
            <v>Transporte Camioneta hasta 1.5 Toneladas</v>
          </cell>
          <cell r="E454" t="str">
            <v>Día</v>
          </cell>
          <cell r="F454">
            <v>147334.5</v>
          </cell>
          <cell r="G454">
            <v>0.02</v>
          </cell>
          <cell r="K454">
            <v>2946.69</v>
          </cell>
        </row>
        <row r="455">
          <cell r="C455" t="str">
            <v>6.57</v>
          </cell>
          <cell r="D455" t="str">
            <v>Equipo de soldadura</v>
          </cell>
          <cell r="E455" t="str">
            <v>Día</v>
          </cell>
          <cell r="F455">
            <v>35665</v>
          </cell>
          <cell r="G455">
            <v>0.3</v>
          </cell>
          <cell r="H455">
            <v>10699.5</v>
          </cell>
        </row>
        <row r="456">
          <cell r="C456">
            <v>26.126999999999999</v>
          </cell>
          <cell r="D456" t="str">
            <v>Acarreo interno</v>
          </cell>
          <cell r="E456" t="str">
            <v>m3</v>
          </cell>
          <cell r="F456">
            <v>1700</v>
          </cell>
          <cell r="G456">
            <v>0.2</v>
          </cell>
          <cell r="J456">
            <v>340</v>
          </cell>
        </row>
        <row r="457">
          <cell r="D457" t="str">
            <v>Cuadrilla II (1 of + 2 ay) Instalación perfilería metálica</v>
          </cell>
          <cell r="E457" t="str">
            <v>hr</v>
          </cell>
          <cell r="F457">
            <v>26894</v>
          </cell>
          <cell r="G457">
            <v>5</v>
          </cell>
          <cell r="J457">
            <v>134470</v>
          </cell>
        </row>
        <row r="458">
          <cell r="H458">
            <v>24146.5</v>
          </cell>
          <cell r="I458">
            <v>490252.88000000006</v>
          </cell>
          <cell r="J458">
            <v>134810</v>
          </cell>
          <cell r="K458">
            <v>2946.69</v>
          </cell>
        </row>
        <row r="460">
          <cell r="C460" t="str">
            <v>ITEM No.</v>
          </cell>
          <cell r="D460" t="str">
            <v>Concepto</v>
          </cell>
          <cell r="E460" t="str">
            <v>Unidad</v>
          </cell>
          <cell r="F460" t="str">
            <v>Costo Directo</v>
          </cell>
          <cell r="H460" t="str">
            <v>H y E</v>
          </cell>
          <cell r="I460" t="str">
            <v>Materiales</v>
          </cell>
          <cell r="J460" t="str">
            <v>Mano de Obra</v>
          </cell>
          <cell r="K460" t="str">
            <v>Otros</v>
          </cell>
        </row>
        <row r="461">
          <cell r="C461">
            <v>6.7</v>
          </cell>
          <cell r="D461" t="str">
            <v>Suministro, transporte e instalación  tapa lámina alfajor cal 15 con marco en angulo</v>
          </cell>
          <cell r="E461" t="str">
            <v>m2</v>
          </cell>
          <cell r="F461">
            <v>282456</v>
          </cell>
          <cell r="H461">
            <v>12851.02</v>
          </cell>
          <cell r="I461">
            <v>244803.04</v>
          </cell>
          <cell r="J461">
            <v>21855.200000000001</v>
          </cell>
          <cell r="K461">
            <v>2946.69</v>
          </cell>
        </row>
        <row r="462">
          <cell r="C462" t="str">
            <v>Código</v>
          </cell>
          <cell r="D462" t="str">
            <v>Descripción</v>
          </cell>
          <cell r="E462" t="str">
            <v>Unidad</v>
          </cell>
          <cell r="F462" t="str">
            <v>Costo. Unitario</v>
          </cell>
          <cell r="G462" t="str">
            <v>Cantidad</v>
          </cell>
          <cell r="H462" t="str">
            <v>H y E</v>
          </cell>
          <cell r="I462" t="str">
            <v>Materiales</v>
          </cell>
          <cell r="J462" t="str">
            <v>Mano de Obra</v>
          </cell>
          <cell r="K462" t="str">
            <v>Otros</v>
          </cell>
        </row>
        <row r="463">
          <cell r="C463" t="str">
            <v>6.55</v>
          </cell>
          <cell r="D463" t="str">
            <v>Lámina Alfajor Cal 15 (3/16")</v>
          </cell>
          <cell r="E463" t="str">
            <v>m2</v>
          </cell>
          <cell r="F463">
            <v>140250</v>
          </cell>
          <cell r="G463">
            <v>1</v>
          </cell>
          <cell r="I463">
            <v>140250</v>
          </cell>
        </row>
        <row r="464">
          <cell r="C464" t="str">
            <v>6.56</v>
          </cell>
          <cell r="D464" t="str">
            <v>Angulo hierro 2 1/2" x 2 1/2" x 3/16"</v>
          </cell>
          <cell r="E464" t="str">
            <v>m</v>
          </cell>
          <cell r="F464">
            <v>23500</v>
          </cell>
          <cell r="G464">
            <v>4</v>
          </cell>
          <cell r="I464">
            <v>94000</v>
          </cell>
        </row>
        <row r="465">
          <cell r="C465" t="str">
            <v>4.15</v>
          </cell>
          <cell r="D465" t="str">
            <v>Anticorrosivo premium</v>
          </cell>
          <cell r="E465" t="str">
            <v xml:space="preserve">Gal </v>
          </cell>
          <cell r="F465">
            <v>45000</v>
          </cell>
          <cell r="G465">
            <v>0.09</v>
          </cell>
          <cell r="I465">
            <v>4050</v>
          </cell>
        </row>
        <row r="466">
          <cell r="C466" t="str">
            <v>3.1</v>
          </cell>
          <cell r="D466" t="str">
            <v>Herramienta Menor General</v>
          </cell>
          <cell r="E466" t="str">
            <v>%</v>
          </cell>
          <cell r="F466">
            <v>21515.200000000001</v>
          </cell>
          <cell r="G466">
            <v>0.1</v>
          </cell>
          <cell r="H466">
            <v>2151.52</v>
          </cell>
        </row>
        <row r="467">
          <cell r="C467" t="str">
            <v>12.1</v>
          </cell>
          <cell r="D467" t="str">
            <v>Transporte Camioneta hasta 1.5 Toneladas</v>
          </cell>
          <cell r="E467" t="str">
            <v>Día</v>
          </cell>
          <cell r="F467">
            <v>147334.5</v>
          </cell>
          <cell r="G467">
            <v>0.02</v>
          </cell>
          <cell r="K467">
            <v>2946.69</v>
          </cell>
        </row>
        <row r="468">
          <cell r="D468" t="str">
            <v>Cuadrilla II (1 of + 2 ay) Instalación perfilería metálica</v>
          </cell>
          <cell r="E468" t="str">
            <v>hr</v>
          </cell>
          <cell r="F468">
            <v>26894</v>
          </cell>
          <cell r="G468">
            <v>0.8</v>
          </cell>
          <cell r="J468">
            <v>21515.200000000001</v>
          </cell>
        </row>
        <row r="469">
          <cell r="C469">
            <v>26.126999999999999</v>
          </cell>
          <cell r="D469" t="str">
            <v>Acarreo interno</v>
          </cell>
          <cell r="E469" t="str">
            <v>m3</v>
          </cell>
          <cell r="F469">
            <v>1700</v>
          </cell>
          <cell r="G469">
            <v>0.2</v>
          </cell>
          <cell r="J469">
            <v>340</v>
          </cell>
        </row>
        <row r="470">
          <cell r="C470" t="str">
            <v>6.35</v>
          </cell>
          <cell r="D470" t="str">
            <v>Soldadura 6013</v>
          </cell>
          <cell r="E470" t="str">
            <v>kg</v>
          </cell>
          <cell r="F470">
            <v>8128.8</v>
          </cell>
          <cell r="G470">
            <v>0.8</v>
          </cell>
          <cell r="I470">
            <v>6503.0400000000009</v>
          </cell>
        </row>
        <row r="471">
          <cell r="C471" t="str">
            <v>6.57</v>
          </cell>
          <cell r="D471" t="str">
            <v>Equipo de soldadura</v>
          </cell>
          <cell r="E471" t="str">
            <v>Día</v>
          </cell>
          <cell r="F471">
            <v>35665</v>
          </cell>
          <cell r="G471">
            <v>0.3</v>
          </cell>
          <cell r="H471">
            <v>10699.5</v>
          </cell>
        </row>
        <row r="472">
          <cell r="H472">
            <v>12851.02</v>
          </cell>
          <cell r="I472">
            <v>244803.04</v>
          </cell>
          <cell r="J472">
            <v>21855.200000000001</v>
          </cell>
          <cell r="K472">
            <v>2946.69</v>
          </cell>
        </row>
        <row r="475">
          <cell r="C475" t="str">
            <v>ITEM No.</v>
          </cell>
          <cell r="D475" t="str">
            <v>Concepto</v>
          </cell>
          <cell r="E475" t="str">
            <v>Unidad</v>
          </cell>
          <cell r="F475" t="str">
            <v>Costo Directo</v>
          </cell>
          <cell r="H475" t="str">
            <v>H y E</v>
          </cell>
          <cell r="I475" t="str">
            <v>Materiales</v>
          </cell>
          <cell r="J475" t="str">
            <v>Mano de Obra</v>
          </cell>
          <cell r="K475" t="str">
            <v>Otros</v>
          </cell>
        </row>
        <row r="476">
          <cell r="C476">
            <v>6.8</v>
          </cell>
          <cell r="D476" t="str">
            <v>Suministro, transporte e instalación de niple pasamuro en HD EL XB 8" z= 0.2 L= 0,6 (Incluye juego de tornillos)</v>
          </cell>
          <cell r="E476" t="str">
            <v>un</v>
          </cell>
          <cell r="F476">
            <v>475280</v>
          </cell>
          <cell r="H476">
            <v>1075.76</v>
          </cell>
          <cell r="I476">
            <v>460500</v>
          </cell>
          <cell r="J476">
            <v>10757.6</v>
          </cell>
          <cell r="K476">
            <v>2946.69</v>
          </cell>
        </row>
        <row r="477">
          <cell r="C477" t="str">
            <v>Código</v>
          </cell>
          <cell r="D477" t="str">
            <v>Descripción</v>
          </cell>
          <cell r="E477" t="str">
            <v>Unidad</v>
          </cell>
          <cell r="F477" t="str">
            <v>Costo. Unitario</v>
          </cell>
          <cell r="G477" t="str">
            <v>Cantidad</v>
          </cell>
          <cell r="H477" t="str">
            <v>H y E</v>
          </cell>
          <cell r="I477" t="str">
            <v>Materiales</v>
          </cell>
          <cell r="J477" t="str">
            <v>Mano de Obra</v>
          </cell>
          <cell r="K477" t="str">
            <v>Otros</v>
          </cell>
        </row>
        <row r="478">
          <cell r="C478" t="str">
            <v>3.1</v>
          </cell>
          <cell r="D478" t="str">
            <v>Herramienta Menor General</v>
          </cell>
          <cell r="E478" t="str">
            <v>%</v>
          </cell>
          <cell r="F478">
            <v>10757.6</v>
          </cell>
          <cell r="G478">
            <v>0.1</v>
          </cell>
          <cell r="H478">
            <v>1075.76</v>
          </cell>
        </row>
        <row r="479">
          <cell r="C479">
            <v>21202</v>
          </cell>
          <cell r="D479" t="str">
            <v>Niple pasamuro 8" HD  ELX B Z=0,2 L=0,6</v>
          </cell>
          <cell r="E479" t="str">
            <v>un</v>
          </cell>
          <cell r="F479">
            <v>350250</v>
          </cell>
          <cell r="G479">
            <v>1</v>
          </cell>
          <cell r="I479">
            <v>350250</v>
          </cell>
        </row>
        <row r="480">
          <cell r="C480">
            <v>25.5</v>
          </cell>
          <cell r="D480" t="str">
            <v>Juego de tornillería y empaques Delta mks</v>
          </cell>
          <cell r="E480" t="str">
            <v xml:space="preserve">un </v>
          </cell>
          <cell r="F480">
            <v>110250</v>
          </cell>
          <cell r="G480">
            <v>1</v>
          </cell>
          <cell r="I480">
            <v>110250</v>
          </cell>
        </row>
        <row r="481">
          <cell r="C481" t="str">
            <v>12.1</v>
          </cell>
          <cell r="D481" t="str">
            <v>Transporte Camioneta hasta 1.5 Toneladas</v>
          </cell>
          <cell r="E481" t="str">
            <v>Día</v>
          </cell>
          <cell r="F481">
            <v>147334.5</v>
          </cell>
          <cell r="G481">
            <v>0.02</v>
          </cell>
          <cell r="K481">
            <v>2946.69</v>
          </cell>
        </row>
        <row r="482">
          <cell r="D482" t="str">
            <v>Cuadrilla II (1 of + 2 ay) Instalación tubería y accesorios</v>
          </cell>
          <cell r="E482" t="str">
            <v>hr</v>
          </cell>
          <cell r="F482">
            <v>26894</v>
          </cell>
          <cell r="G482">
            <v>0.4</v>
          </cell>
          <cell r="J482">
            <v>10757.6</v>
          </cell>
        </row>
        <row r="483">
          <cell r="H483">
            <v>1075.76</v>
          </cell>
          <cell r="I483">
            <v>460500</v>
          </cell>
          <cell r="J483">
            <v>10757.6</v>
          </cell>
          <cell r="K483">
            <v>2946.69</v>
          </cell>
        </row>
        <row r="486">
          <cell r="C486" t="str">
            <v>ITEM No.</v>
          </cell>
          <cell r="D486" t="str">
            <v>Concepto</v>
          </cell>
          <cell r="E486" t="str">
            <v>Unidad</v>
          </cell>
          <cell r="F486" t="str">
            <v>Costo Directo</v>
          </cell>
          <cell r="H486" t="str">
            <v>H y E</v>
          </cell>
          <cell r="I486" t="str">
            <v>Materiales</v>
          </cell>
          <cell r="J486" t="str">
            <v>Mano de Obra</v>
          </cell>
          <cell r="K486" t="str">
            <v>Otros</v>
          </cell>
        </row>
        <row r="487">
          <cell r="C487">
            <v>6.9</v>
          </cell>
          <cell r="D487" t="str">
            <v>Suministro, transporte e instalación de portaflanche PEAD PE 100 PN 16 8" y brida loca HD 8"</v>
          </cell>
          <cell r="E487" t="str">
            <v>un</v>
          </cell>
          <cell r="F487">
            <v>742205</v>
          </cell>
          <cell r="H487">
            <v>806.82</v>
          </cell>
          <cell r="I487">
            <v>577816</v>
          </cell>
          <cell r="J487">
            <v>8068.2</v>
          </cell>
          <cell r="K487">
            <v>155513.69</v>
          </cell>
        </row>
        <row r="488">
          <cell r="C488" t="str">
            <v>Código</v>
          </cell>
          <cell r="D488" t="str">
            <v>Descripción</v>
          </cell>
          <cell r="E488" t="str">
            <v>Unidad</v>
          </cell>
          <cell r="F488" t="str">
            <v>Costo. Unitario</v>
          </cell>
          <cell r="G488" t="str">
            <v>Cantidad</v>
          </cell>
          <cell r="H488" t="str">
            <v>H y E</v>
          </cell>
          <cell r="I488" t="str">
            <v>Materiales</v>
          </cell>
          <cell r="J488" t="str">
            <v>Mano de Obra</v>
          </cell>
          <cell r="K488" t="str">
            <v>Otros</v>
          </cell>
        </row>
        <row r="489">
          <cell r="C489" t="str">
            <v>3.1</v>
          </cell>
          <cell r="D489" t="str">
            <v>Herramienta Menor General</v>
          </cell>
          <cell r="E489" t="str">
            <v>%</v>
          </cell>
          <cell r="F489">
            <v>8068.2</v>
          </cell>
          <cell r="G489">
            <v>0.1</v>
          </cell>
          <cell r="H489">
            <v>806.82</v>
          </cell>
        </row>
        <row r="490">
          <cell r="C490">
            <v>25.3</v>
          </cell>
          <cell r="D490" t="str">
            <v>Portaflanche PEAD PE 100 PN 16 200 mm (8")</v>
          </cell>
          <cell r="E490" t="str">
            <v>un</v>
          </cell>
          <cell r="F490">
            <v>155628</v>
          </cell>
          <cell r="G490">
            <v>2</v>
          </cell>
          <cell r="I490">
            <v>311256</v>
          </cell>
        </row>
        <row r="491">
          <cell r="C491">
            <v>25.4</v>
          </cell>
          <cell r="D491" t="str">
            <v>Brida loca HD 8" 200 mm</v>
          </cell>
          <cell r="E491" t="str">
            <v>un</v>
          </cell>
          <cell r="F491">
            <v>133280</v>
          </cell>
          <cell r="G491">
            <v>2</v>
          </cell>
          <cell r="I491">
            <v>266560</v>
          </cell>
        </row>
        <row r="492">
          <cell r="C492" t="str">
            <v>12.1</v>
          </cell>
          <cell r="D492" t="str">
            <v>Transporte Camioneta hasta 1.5 Toneladas</v>
          </cell>
          <cell r="E492" t="str">
            <v>Día</v>
          </cell>
          <cell r="F492">
            <v>147334.5</v>
          </cell>
          <cell r="G492">
            <v>0.02</v>
          </cell>
          <cell r="K492">
            <v>2946.69</v>
          </cell>
        </row>
        <row r="493">
          <cell r="C493">
            <v>20.6</v>
          </cell>
          <cell r="D493" t="str">
            <v>Termofusión Punto</v>
          </cell>
          <cell r="E493" t="str">
            <v>un</v>
          </cell>
          <cell r="F493">
            <v>152567</v>
          </cell>
          <cell r="G493">
            <v>1</v>
          </cell>
          <cell r="K493">
            <v>152567</v>
          </cell>
        </row>
        <row r="494">
          <cell r="D494" t="str">
            <v>Cuadrilla II (1 of + 2 ay) Instalación tubería y accesorios</v>
          </cell>
          <cell r="E494" t="str">
            <v>hr</v>
          </cell>
          <cell r="F494">
            <v>26894</v>
          </cell>
          <cell r="G494">
            <v>0.3</v>
          </cell>
          <cell r="J494">
            <v>8068.2</v>
          </cell>
        </row>
        <row r="495">
          <cell r="H495">
            <v>806.82</v>
          </cell>
          <cell r="I495">
            <v>577816</v>
          </cell>
          <cell r="J495">
            <v>8068.2</v>
          </cell>
          <cell r="K495">
            <v>155513.69</v>
          </cell>
        </row>
        <row r="500">
          <cell r="D500" t="str">
            <v>CARLOS ALBERTO LÓPEZ HERRERA</v>
          </cell>
          <cell r="F500" t="str">
            <v>ROBINSON RAMIREZ HERNANDEZ</v>
          </cell>
        </row>
        <row r="501">
          <cell r="D501" t="str">
            <v>DISEÑADOR</v>
          </cell>
          <cell r="F501" t="str">
            <v>INTERVENTOR</v>
          </cell>
        </row>
        <row r="502">
          <cell r="D502" t="str">
            <v>MP: 1720210664 CLD</v>
          </cell>
          <cell r="F502" t="str">
            <v>MP: 17202094957 CLD</v>
          </cell>
        </row>
      </sheetData>
      <sheetData sheetId="6"/>
      <sheetData sheetId="7"/>
      <sheetData sheetId="8"/>
      <sheetData sheetId="9">
        <row r="41">
          <cell r="F41">
            <v>58174327</v>
          </cell>
        </row>
        <row r="44">
          <cell r="F44">
            <v>7.0679837533053805E-2</v>
          </cell>
        </row>
      </sheetData>
      <sheetData sheetId="10">
        <row r="58">
          <cell r="F58">
            <v>0.25</v>
          </cell>
        </row>
        <row r="59">
          <cell r="F59">
            <v>8.6E-3</v>
          </cell>
        </row>
        <row r="60">
          <cell r="F60">
            <v>0.01</v>
          </cell>
        </row>
        <row r="61">
          <cell r="F61">
            <v>0.03</v>
          </cell>
        </row>
      </sheetData>
      <sheetData sheetId="11">
        <row r="76">
          <cell r="C76">
            <v>500</v>
          </cell>
        </row>
        <row r="84">
          <cell r="C84">
            <v>1085</v>
          </cell>
        </row>
        <row r="89">
          <cell r="D89">
            <v>100</v>
          </cell>
        </row>
        <row r="133">
          <cell r="D133">
            <v>190.91704991999853</v>
          </cell>
        </row>
        <row r="138">
          <cell r="D138">
            <v>100</v>
          </cell>
        </row>
        <row r="190">
          <cell r="F190">
            <v>1778.1090953962314</v>
          </cell>
        </row>
        <row r="207">
          <cell r="F207">
            <v>495.70575592340754</v>
          </cell>
        </row>
        <row r="215">
          <cell r="C215">
            <v>498.24661540799599</v>
          </cell>
        </row>
        <row r="240">
          <cell r="F240">
            <v>1715.5072399999826</v>
          </cell>
        </row>
        <row r="260">
          <cell r="F260">
            <v>940.59</v>
          </cell>
        </row>
        <row r="270">
          <cell r="F270">
            <v>970.33679999999731</v>
          </cell>
        </row>
        <row r="292">
          <cell r="C292">
            <v>652.8900000000001</v>
          </cell>
        </row>
        <row r="299">
          <cell r="C299">
            <v>960</v>
          </cell>
        </row>
        <row r="305">
          <cell r="G305">
            <v>200</v>
          </cell>
        </row>
        <row r="330">
          <cell r="C330">
            <v>33.669999999999163</v>
          </cell>
        </row>
        <row r="333">
          <cell r="C333">
            <v>19</v>
          </cell>
        </row>
        <row r="336">
          <cell r="C336">
            <v>19</v>
          </cell>
        </row>
        <row r="364">
          <cell r="F364">
            <v>118.45592000000003</v>
          </cell>
        </row>
        <row r="369">
          <cell r="F369">
            <v>5.8892389673576817</v>
          </cell>
        </row>
        <row r="374">
          <cell r="C374">
            <v>2</v>
          </cell>
        </row>
        <row r="378">
          <cell r="C378">
            <v>2</v>
          </cell>
        </row>
        <row r="384">
          <cell r="E384">
            <v>21.200000000000003</v>
          </cell>
        </row>
        <row r="389">
          <cell r="E389">
            <v>21.200000000000003</v>
          </cell>
        </row>
        <row r="399">
          <cell r="G399">
            <v>102.8</v>
          </cell>
        </row>
        <row r="406">
          <cell r="G406">
            <v>102.8</v>
          </cell>
        </row>
        <row r="410">
          <cell r="G410">
            <v>36</v>
          </cell>
        </row>
        <row r="415">
          <cell r="G415">
            <v>201.59999999999997</v>
          </cell>
        </row>
        <row r="423">
          <cell r="G423">
            <v>40</v>
          </cell>
        </row>
        <row r="465">
          <cell r="F465">
            <v>284.28399999999999</v>
          </cell>
        </row>
        <row r="469">
          <cell r="G469">
            <v>36</v>
          </cell>
        </row>
        <row r="478">
          <cell r="F478">
            <v>17.5207032</v>
          </cell>
        </row>
        <row r="489">
          <cell r="F489">
            <v>1515.633536</v>
          </cell>
        </row>
        <row r="497">
          <cell r="F497">
            <v>3091.4</v>
          </cell>
        </row>
        <row r="505">
          <cell r="F505">
            <v>7.6</v>
          </cell>
        </row>
        <row r="511">
          <cell r="F511">
            <v>2</v>
          </cell>
        </row>
        <row r="515">
          <cell r="F515">
            <v>2</v>
          </cell>
        </row>
        <row r="521">
          <cell r="F521">
            <v>2</v>
          </cell>
        </row>
        <row r="527">
          <cell r="F527">
            <v>2</v>
          </cell>
        </row>
        <row r="533">
          <cell r="F533">
            <v>2</v>
          </cell>
        </row>
        <row r="539">
          <cell r="F539">
            <v>1.8259999999999998</v>
          </cell>
        </row>
        <row r="546">
          <cell r="F546">
            <v>4</v>
          </cell>
        </row>
        <row r="554">
          <cell r="F554">
            <v>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Y PTTO"/>
      <sheetName val="AIU"/>
    </sheetNames>
    <sheetDataSet>
      <sheetData sheetId="0">
        <row r="173">
          <cell r="R173">
            <v>0.3</v>
          </cell>
        </row>
        <row r="180">
          <cell r="C180">
            <v>20</v>
          </cell>
        </row>
        <row r="183">
          <cell r="B183">
            <v>1</v>
          </cell>
          <cell r="C183" t="str">
            <v>COLOMBIA</v>
          </cell>
          <cell r="D183" t="str">
            <v>CASCO URBANO</v>
          </cell>
          <cell r="F183">
            <v>3</v>
          </cell>
        </row>
        <row r="184">
          <cell r="B184">
            <v>2</v>
          </cell>
          <cell r="C184" t="str">
            <v>SANTA ANA</v>
          </cell>
          <cell r="D184" t="str">
            <v>COLOMBIA</v>
          </cell>
          <cell r="F184">
            <v>6</v>
          </cell>
        </row>
        <row r="185">
          <cell r="B185">
            <v>3</v>
          </cell>
          <cell r="C185" t="str">
            <v>SAN MARCOS</v>
          </cell>
          <cell r="D185" t="str">
            <v>COLOMBIA</v>
          </cell>
          <cell r="F185">
            <v>5.29</v>
          </cell>
        </row>
        <row r="186">
          <cell r="B186">
            <v>4</v>
          </cell>
          <cell r="C186" t="str">
            <v>MONGUÍ</v>
          </cell>
          <cell r="D186" t="str">
            <v>COLOMBIA</v>
          </cell>
          <cell r="F186">
            <v>6.02</v>
          </cell>
        </row>
        <row r="187">
          <cell r="B187">
            <v>5</v>
          </cell>
          <cell r="C187" t="str">
            <v>BARAYA</v>
          </cell>
          <cell r="D187" t="str">
            <v>CASCO URBANO</v>
          </cell>
          <cell r="F187">
            <v>1.32</v>
          </cell>
        </row>
        <row r="188">
          <cell r="B188">
            <v>6</v>
          </cell>
          <cell r="C188" t="str">
            <v>REGIONAL SOTO - PATÍA</v>
          </cell>
          <cell r="D188" t="str">
            <v>BARAYA</v>
          </cell>
          <cell r="F188">
            <v>2.7</v>
          </cell>
        </row>
        <row r="189">
          <cell r="B189">
            <v>7</v>
          </cell>
          <cell r="C189" t="str">
            <v>LA UNIÓN</v>
          </cell>
          <cell r="D189" t="str">
            <v>BARAYA</v>
          </cell>
          <cell r="F189">
            <v>3.54</v>
          </cell>
        </row>
        <row r="190">
          <cell r="B190">
            <v>8</v>
          </cell>
          <cell r="C190" t="str">
            <v>TELLO</v>
          </cell>
          <cell r="D190" t="str">
            <v>CASCO URBANO</v>
          </cell>
          <cell r="F190">
            <v>0.85</v>
          </cell>
        </row>
        <row r="191">
          <cell r="B191">
            <v>9</v>
          </cell>
          <cell r="C191" t="str">
            <v>SAN ANDRÉS</v>
          </cell>
          <cell r="D191" t="str">
            <v>TELLO</v>
          </cell>
          <cell r="F191">
            <v>2.2200000000000002</v>
          </cell>
        </row>
        <row r="192">
          <cell r="B192">
            <v>10</v>
          </cell>
          <cell r="C192" t="str">
            <v>CEDRAL</v>
          </cell>
          <cell r="D192" t="str">
            <v>TELLO</v>
          </cell>
          <cell r="F192">
            <v>2.38</v>
          </cell>
        </row>
        <row r="193">
          <cell r="B193">
            <v>11</v>
          </cell>
          <cell r="C193" t="str">
            <v>SIERRA DE LA CAÑADA</v>
          </cell>
          <cell r="D193" t="str">
            <v>TELLO</v>
          </cell>
          <cell r="F193">
            <v>1.96</v>
          </cell>
        </row>
        <row r="194">
          <cell r="B194">
            <v>12</v>
          </cell>
          <cell r="C194" t="str">
            <v>VILLA VIEJA</v>
          </cell>
          <cell r="D194" t="str">
            <v>CASCO URBANO</v>
          </cell>
          <cell r="F194">
            <v>1.1100000000000001</v>
          </cell>
        </row>
        <row r="195">
          <cell r="B195">
            <v>13</v>
          </cell>
          <cell r="C195" t="str">
            <v>SAN ALFONSO</v>
          </cell>
          <cell r="D195" t="str">
            <v>VILLA VIEJA</v>
          </cell>
          <cell r="F195">
            <v>3.43</v>
          </cell>
        </row>
        <row r="196">
          <cell r="B196">
            <v>14</v>
          </cell>
          <cell r="C196" t="str">
            <v>POTOSÍ</v>
          </cell>
          <cell r="D196" t="str">
            <v>VILLA VIEJA</v>
          </cell>
          <cell r="F196">
            <v>3.41</v>
          </cell>
        </row>
        <row r="197">
          <cell r="B197">
            <v>15</v>
          </cell>
          <cell r="C197" t="str">
            <v>LA VICTORIA</v>
          </cell>
          <cell r="D197" t="str">
            <v>VILLA VIEJA</v>
          </cell>
          <cell r="F197">
            <v>2.58</v>
          </cell>
        </row>
        <row r="198">
          <cell r="B198">
            <v>16</v>
          </cell>
          <cell r="C198" t="str">
            <v>RIVERA</v>
          </cell>
          <cell r="D198" t="str">
            <v>CASCO URBANO</v>
          </cell>
          <cell r="F198">
            <v>0.7</v>
          </cell>
        </row>
        <row r="199">
          <cell r="B199">
            <v>17</v>
          </cell>
          <cell r="C199" t="str">
            <v>LA ULLOA</v>
          </cell>
          <cell r="D199" t="str">
            <v>RIVERA</v>
          </cell>
          <cell r="F199">
            <v>1.26</v>
          </cell>
        </row>
        <row r="200">
          <cell r="B200">
            <v>18</v>
          </cell>
          <cell r="C200" t="str">
            <v>CAMPOALEGRE</v>
          </cell>
          <cell r="D200" t="str">
            <v>CASCO URBANO</v>
          </cell>
          <cell r="F200">
            <v>0.79</v>
          </cell>
        </row>
        <row r="201">
          <cell r="B201">
            <v>19</v>
          </cell>
          <cell r="C201" t="str">
            <v>ALGECIRAS</v>
          </cell>
          <cell r="D201" t="str">
            <v>CASCO URBANO</v>
          </cell>
          <cell r="F201">
            <v>1.61</v>
          </cell>
        </row>
        <row r="202">
          <cell r="B202">
            <v>20</v>
          </cell>
          <cell r="C202" t="str">
            <v>Escoger Poblado</v>
          </cell>
          <cell r="D202">
            <v>0</v>
          </cell>
          <cell r="F202">
            <v>1</v>
          </cell>
        </row>
        <row r="243">
          <cell r="F243" t="str">
            <v xml:space="preserve"> 3.33 </v>
          </cell>
        </row>
        <row r="244">
          <cell r="F244" t="str">
            <v xml:space="preserve"> 6.55A </v>
          </cell>
        </row>
        <row r="245">
          <cell r="F245" t="str">
            <v xml:space="preserve"> 8.136A </v>
          </cell>
        </row>
        <row r="246">
          <cell r="F246" t="str">
            <v xml:space="preserve"> 8.300A </v>
          </cell>
        </row>
        <row r="247">
          <cell r="F247" t="str">
            <v xml:space="preserve"> 8.699A </v>
          </cell>
        </row>
        <row r="248">
          <cell r="F248" t="str">
            <v xml:space="preserve"> 8.823B </v>
          </cell>
        </row>
        <row r="249">
          <cell r="F249" t="str">
            <v xml:space="preserve"> 8.823C </v>
          </cell>
        </row>
        <row r="250">
          <cell r="F250" t="str">
            <v xml:space="preserve"> 8.1400B </v>
          </cell>
        </row>
        <row r="251">
          <cell r="F251" t="str">
            <v xml:space="preserve"> 8.1400C </v>
          </cell>
        </row>
        <row r="252">
          <cell r="F252" t="str">
            <v>8.1600</v>
          </cell>
        </row>
        <row r="253">
          <cell r="F253" t="str">
            <v>8.1601</v>
          </cell>
        </row>
        <row r="254">
          <cell r="F254" t="str">
            <v>8.1602</v>
          </cell>
        </row>
        <row r="255">
          <cell r="F255" t="str">
            <v xml:space="preserve"> 19.41A </v>
          </cell>
        </row>
        <row r="256">
          <cell r="F256" t="str">
            <v xml:space="preserve"> 19.50A </v>
          </cell>
        </row>
        <row r="257">
          <cell r="F257" t="str">
            <v xml:space="preserve"> 20.57 </v>
          </cell>
        </row>
        <row r="258">
          <cell r="F258" t="str">
            <v xml:space="preserve"> 20.58 </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VC 4&quot; 32,5 "/>
      <sheetName val="PVC  4&quot; 26"/>
      <sheetName val="PVC 3&quot; 32,5"/>
      <sheetName val="PVC 3&quot; 26"/>
      <sheetName val="PVC 3&quot; 21"/>
      <sheetName val="PVC 21,2&quot; 26"/>
      <sheetName val="PVC 2&quot; 26"/>
      <sheetName val="PVC 1 1,2&quot; 21"/>
      <sheetName val="PVC 1 1,4&quot; 21"/>
      <sheetName val="PVC 1&quot; 21"/>
      <sheetName val="PVC 3,4&quot; 21"/>
      <sheetName val="PVC 1,2&quot; 13,5"/>
      <sheetName val="UNION 1 1,2&quot;"/>
      <sheetName val="UNION 1 1,4&quot;"/>
      <sheetName val="UNION 1&quot;"/>
      <sheetName val="UNION 3,4&quot;"/>
      <sheetName val="UNION 1 ,2&quot;"/>
      <sheetName val="REDUCCION 4&quot;3&quot;"/>
      <sheetName val="REDUCCION 3&quot;2 1,2&quot;"/>
      <sheetName val="REDUCCION 2 1,2&quot; 2&quot; "/>
      <sheetName val="BUJES 2&quot; 1 1,2&quot;"/>
      <sheetName val="BUJE 1 1,2&quot; 1 1,4&quot;"/>
      <sheetName val="BUJE 1 1,2&quot; 1&quot;"/>
      <sheetName val="BUJE 1 1,4&quot; 1&quot;"/>
      <sheetName val="BUJE 1 1,4&quot; 3,4&quot;"/>
      <sheetName val="BUJE 1&quot; 3,4&quot;"/>
      <sheetName val="BUJE 1&quot; 1,2&quot;"/>
      <sheetName val="BUJE 3,4&quot; 1,2&quot;"/>
      <sheetName val="TEE 1,2"/>
      <sheetName val="TEE 1 1.2&quot;"/>
      <sheetName val="TEE 1 1.4&quot;"/>
      <sheetName val="TEE 1&quot;"/>
      <sheetName val="TEE 1&quot; 3.4&quot;"/>
      <sheetName val="TEE 3.4&quot; 1.2&quot;"/>
      <sheetName val="VAL CORT 2 1.2&quot;"/>
      <sheetName val="VAL CORT 2&quot;"/>
      <sheetName val="VAL CORT 1 1.2&quot;"/>
      <sheetName val="VAL CORT 1 1.4&quot;"/>
      <sheetName val="COLLAR 4&quot; 1.2&quot;"/>
      <sheetName val="COLLAR 3&quot; 1.2&quot;"/>
      <sheetName val="COLLAR 2 1.2&quot; 1.2&quot;"/>
      <sheetName val="COLLAR 2&quot; 1.2&quot;"/>
      <sheetName val="ENCOFRADO PVC"/>
      <sheetName val="VIADUCTO"/>
      <sheetName val="CAM QUIEB 1,5X1,2X1(1)"/>
      <sheetName val="CAM QUIEB 1,5X1,2X1 (2)"/>
      <sheetName val="CAJILLA VALVULA"/>
    </sheetNames>
    <sheetDataSet>
      <sheetData sheetId="0">
        <row r="1">
          <cell r="A1" t="str">
            <v>REFERENCIA</v>
          </cell>
        </row>
        <row r="5">
          <cell r="F5" t="str">
            <v>OFICIAL</v>
          </cell>
        </row>
        <row r="10">
          <cell r="G10">
            <v>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ZANJA"/>
      <sheetName val="D.DISEÑO"/>
      <sheetName val="CANTIDADES"/>
      <sheetName val="ENTIBADO"/>
      <sheetName val="OTRO"/>
      <sheetName val="CILINDROS"/>
      <sheetName val="RESUMEN"/>
      <sheetName val="RESUMEN CANTIDADES Y PTTO"/>
    </sheetNames>
    <sheetDataSet>
      <sheetData sheetId="0" refreshError="1"/>
      <sheetData sheetId="1">
        <row r="11">
          <cell r="E11" t="str">
            <v>VIA</v>
          </cell>
        </row>
        <row r="12">
          <cell r="E12" t="str">
            <v>NO</v>
          </cell>
        </row>
      </sheetData>
      <sheetData sheetId="2" refreshError="1"/>
      <sheetData sheetId="3" refreshError="1"/>
      <sheetData sheetId="4" refreshError="1"/>
      <sheetData sheetId="5" refreshError="1"/>
      <sheetData sheetId="6" refreshError="1"/>
      <sheetData sheetId="7">
        <row r="8">
          <cell r="D8" t="str">
            <v>UNIDAD</v>
          </cell>
        </row>
      </sheetData>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
      <sheetName val="MATERIALES"/>
      <sheetName val="CONCRETO 3000"/>
      <sheetName val="HIERRO "/>
      <sheetName val="FORMALETA"/>
      <sheetName val="EXCAVACION 1MTS"/>
      <sheetName val="RELLENO DE BRECHAS"/>
      <sheetName val="TUBERIA 3&quot;"/>
      <sheetName val="TUBERÍA 2&quot;"/>
      <sheetName val="UNION 3&quot;"/>
      <sheetName val="UNION 2&quot;"/>
      <sheetName val="BUJE 3X2"/>
      <sheetName val="TEE 4X4X3"/>
      <sheetName val="TEE 3&quot;"/>
      <sheetName val="TEE 2&quot;"/>
      <sheetName val="CODO 3&quot; 90º"/>
      <sheetName val="CODO 2&quot; 90º"/>
      <sheetName val="CRUZ 3X2"/>
      <sheetName val="CRUZ 3X3"/>
      <sheetName val="CRUZ 2X2"/>
      <sheetName val="VALVULA CONTROL 3&quot;"/>
      <sheetName val="VALVULA CONTROL 2&quot;"/>
      <sheetName val="HIDRANTE 3&quot;"/>
      <sheetName val="UNION DE 4&quot;"/>
      <sheetName val="INSTALACION TUB. 2&quot; - 3&quot;"/>
      <sheetName val="CAJILLAS VALVULA ,6X,6"/>
      <sheetName val="TUBERIA 0,5&quot;"/>
      <sheetName val="COLLAR 3&quot;X0,5&quot;"/>
      <sheetName val="COLLAR 2&quot;X0,5&quot;"/>
      <sheetName val="ADAPTADOR MACHO"/>
      <sheetName val="ADAPTADOR HEMBRA"/>
      <sheetName val="VALVULA DE BOLA 0,5"/>
      <sheetName val="MICROMEDIDOR"/>
      <sheetName val="CAJILLA CEMENTO AC"/>
      <sheetName val="TAPA HF CAJILLA"/>
      <sheetName val="CODO HG 0,5"/>
      <sheetName val="UNION HG 0,5"/>
      <sheetName val="BRECHA Y TAPADA"/>
      <sheetName val="INSTALCION 0,5"/>
      <sheetName val="INSTALCION DOMICILIARIA"/>
      <sheetName val="CUADRO RESUMEN2"/>
    </sheetNames>
    <sheetDataSet>
      <sheetData sheetId="0" refreshError="1"/>
      <sheetData sheetId="1">
        <row r="1">
          <cell r="A1" t="str">
            <v>Referencia</v>
          </cell>
        </row>
        <row r="5">
          <cell r="H5">
            <v>0.03</v>
          </cell>
        </row>
        <row r="6">
          <cell r="H6">
            <v>7.0000000000000007E-2</v>
          </cell>
        </row>
        <row r="66">
          <cell r="A66">
            <v>1</v>
          </cell>
          <cell r="B66" t="str">
            <v>Cemento Gris</v>
          </cell>
          <cell r="C66" t="str">
            <v>Saco 50 Kg</v>
          </cell>
        </row>
        <row r="67">
          <cell r="A67">
            <v>2</v>
          </cell>
          <cell r="B67" t="str">
            <v>Arena</v>
          </cell>
          <cell r="C67" t="str">
            <v>m3</v>
          </cell>
        </row>
        <row r="68">
          <cell r="A68">
            <v>3</v>
          </cell>
          <cell r="B68" t="str">
            <v>Grava</v>
          </cell>
          <cell r="C68" t="str">
            <v>m3</v>
          </cell>
        </row>
        <row r="69">
          <cell r="A69">
            <v>4</v>
          </cell>
          <cell r="B69" t="str">
            <v xml:space="preserve">Marerial de Recebo </v>
          </cell>
          <cell r="C69" t="str">
            <v>m3</v>
          </cell>
        </row>
        <row r="70">
          <cell r="A70">
            <v>5</v>
          </cell>
          <cell r="B70" t="str">
            <v>Compactadora (rana)</v>
          </cell>
          <cell r="C70" t="str">
            <v>Hr</v>
          </cell>
        </row>
        <row r="71">
          <cell r="A71">
            <v>6</v>
          </cell>
          <cell r="B71" t="str">
            <v>Compactadora (saltarin)</v>
          </cell>
          <cell r="C71" t="str">
            <v>Hr</v>
          </cell>
        </row>
        <row r="72">
          <cell r="A72">
            <v>7</v>
          </cell>
          <cell r="B72" t="str">
            <v>Hierro D = 1/2"</v>
          </cell>
          <cell r="C72" t="str">
            <v>Kg</v>
          </cell>
        </row>
        <row r="73">
          <cell r="A73">
            <v>8</v>
          </cell>
          <cell r="B73" t="str">
            <v>Hierro D = 3/8"</v>
          </cell>
          <cell r="C73" t="str">
            <v>Kg</v>
          </cell>
        </row>
        <row r="74">
          <cell r="A74">
            <v>9</v>
          </cell>
          <cell r="B74" t="str">
            <v>Hierro D = 1/4"</v>
          </cell>
          <cell r="C74" t="str">
            <v>Kg</v>
          </cell>
        </row>
        <row r="75">
          <cell r="A75">
            <v>10</v>
          </cell>
          <cell r="B75" t="str">
            <v>Agua</v>
          </cell>
          <cell r="C75" t="str">
            <v>Lt</v>
          </cell>
        </row>
        <row r="76">
          <cell r="A76">
            <v>11</v>
          </cell>
          <cell r="B76" t="str">
            <v>Piedra Para Ciclopeo</v>
          </cell>
          <cell r="C76" t="str">
            <v>m3</v>
          </cell>
        </row>
        <row r="77">
          <cell r="A77">
            <v>12</v>
          </cell>
          <cell r="B77" t="str">
            <v>Mezcladora</v>
          </cell>
          <cell r="C77" t="str">
            <v>Hr</v>
          </cell>
        </row>
        <row r="78">
          <cell r="A78">
            <v>13</v>
          </cell>
          <cell r="B78" t="str">
            <v>Vibrador</v>
          </cell>
          <cell r="C78" t="str">
            <v>Hr</v>
          </cell>
        </row>
        <row r="79">
          <cell r="A79">
            <v>14</v>
          </cell>
          <cell r="B79" t="str">
            <v>Limpiador de PVC</v>
          </cell>
          <cell r="C79" t="str">
            <v>Unid.</v>
          </cell>
          <cell r="D79">
            <v>49</v>
          </cell>
        </row>
        <row r="80">
          <cell r="A80">
            <v>15</v>
          </cell>
          <cell r="B80" t="str">
            <v>Soldadura de PVC</v>
          </cell>
          <cell r="C80" t="str">
            <v>Unid.</v>
          </cell>
          <cell r="D80">
            <v>7</v>
          </cell>
        </row>
        <row r="81">
          <cell r="A81">
            <v>16</v>
          </cell>
          <cell r="B81" t="str">
            <v>Tubería PVC  RDE 41 de 3" UM</v>
          </cell>
          <cell r="C81" t="str">
            <v>Ml</v>
          </cell>
          <cell r="D81">
            <v>23</v>
          </cell>
        </row>
        <row r="82">
          <cell r="A82">
            <v>17</v>
          </cell>
          <cell r="B82" t="str">
            <v>Tubería PVC  RDE 41 de 2" UM</v>
          </cell>
          <cell r="C82" t="str">
            <v>Ml</v>
          </cell>
          <cell r="D82">
            <v>11</v>
          </cell>
        </row>
        <row r="83">
          <cell r="A83">
            <v>18</v>
          </cell>
          <cell r="B83" t="str">
            <v>Buje PVC de  3" X 2"  US</v>
          </cell>
          <cell r="C83" t="str">
            <v>Unid.</v>
          </cell>
          <cell r="D83">
            <v>37</v>
          </cell>
        </row>
        <row r="84">
          <cell r="A84">
            <v>19</v>
          </cell>
          <cell r="B84" t="str">
            <v>Tabla burra</v>
          </cell>
          <cell r="C84" t="str">
            <v>Unid.</v>
          </cell>
          <cell r="D84">
            <v>16</v>
          </cell>
        </row>
        <row r="85">
          <cell r="A85">
            <v>20</v>
          </cell>
          <cell r="B85" t="str">
            <v>Codo PVC 3" de 90º US</v>
          </cell>
          <cell r="C85" t="str">
            <v>Unid.</v>
          </cell>
          <cell r="D85">
            <v>73</v>
          </cell>
        </row>
        <row r="86">
          <cell r="A86">
            <v>21</v>
          </cell>
          <cell r="B86" t="str">
            <v>Codo PVC 2" de 90º US</v>
          </cell>
          <cell r="C86" t="str">
            <v>Unid.</v>
          </cell>
          <cell r="D86">
            <v>22</v>
          </cell>
        </row>
        <row r="87">
          <cell r="A87">
            <v>22</v>
          </cell>
          <cell r="B87" t="str">
            <v>Puntilla</v>
          </cell>
          <cell r="C87" t="str">
            <v>Lb</v>
          </cell>
          <cell r="D87">
            <v>4</v>
          </cell>
        </row>
        <row r="88">
          <cell r="A88">
            <v>23</v>
          </cell>
          <cell r="B88" t="str">
            <v>Polin</v>
          </cell>
          <cell r="C88" t="str">
            <v>Unid.</v>
          </cell>
          <cell r="D88">
            <v>14</v>
          </cell>
        </row>
        <row r="89">
          <cell r="A89">
            <v>24</v>
          </cell>
          <cell r="B89" t="str">
            <v>Unión de reparación PVC 3" UM</v>
          </cell>
          <cell r="C89" t="str">
            <v>Unid.</v>
          </cell>
          <cell r="D89">
            <v>72</v>
          </cell>
        </row>
        <row r="90">
          <cell r="A90">
            <v>25</v>
          </cell>
          <cell r="B90" t="str">
            <v>Unión de reparación PVC 2" UM</v>
          </cell>
          <cell r="C90" t="str">
            <v>Unid.</v>
          </cell>
          <cell r="D90">
            <v>44</v>
          </cell>
        </row>
        <row r="91">
          <cell r="A91">
            <v>26</v>
          </cell>
          <cell r="B91" t="str">
            <v>Valvula control de 3" sello de bronce</v>
          </cell>
          <cell r="C91" t="str">
            <v>Unid.</v>
          </cell>
          <cell r="D91">
            <v>1360</v>
          </cell>
        </row>
        <row r="92">
          <cell r="A92">
            <v>27</v>
          </cell>
          <cell r="B92" t="str">
            <v>Valvula control de 2" sello de bronce</v>
          </cell>
          <cell r="C92" t="str">
            <v>Unid.</v>
          </cell>
          <cell r="D92">
            <v>1020</v>
          </cell>
        </row>
        <row r="93">
          <cell r="A93">
            <v>28</v>
          </cell>
          <cell r="B93" t="str">
            <v>Hidrante HF tipo Milan de 3"</v>
          </cell>
          <cell r="C93" t="str">
            <v>Unid.</v>
          </cell>
          <cell r="D93">
            <v>4114</v>
          </cell>
        </row>
        <row r="94">
          <cell r="A94">
            <v>29</v>
          </cell>
          <cell r="B94" t="str">
            <v>Tee PVC de 4"x 4"x 3"  UM</v>
          </cell>
          <cell r="C94" t="str">
            <v>Unid.</v>
          </cell>
          <cell r="D94">
            <v>38</v>
          </cell>
        </row>
        <row r="95">
          <cell r="A95">
            <v>30</v>
          </cell>
          <cell r="B95" t="str">
            <v>Tubería PVC RDE 13,5 de 1/2"</v>
          </cell>
          <cell r="C95" t="str">
            <v>Ml</v>
          </cell>
          <cell r="D95">
            <v>5</v>
          </cell>
        </row>
        <row r="96">
          <cell r="A96">
            <v>31</v>
          </cell>
          <cell r="B96" t="str">
            <v>Adaptador macho PVC de 1/2"</v>
          </cell>
          <cell r="C96" t="str">
            <v>Unid.</v>
          </cell>
          <cell r="D96">
            <v>1</v>
          </cell>
        </row>
        <row r="97">
          <cell r="A97">
            <v>32</v>
          </cell>
          <cell r="B97" t="str">
            <v>Adaptador hembra PVC de 1/2"</v>
          </cell>
          <cell r="C97" t="str">
            <v>Unid.</v>
          </cell>
          <cell r="D97">
            <v>1</v>
          </cell>
        </row>
        <row r="98">
          <cell r="A98">
            <v>33</v>
          </cell>
          <cell r="B98" t="str">
            <v>Valvula de bola de 1/2" TP</v>
          </cell>
          <cell r="C98" t="str">
            <v>Unid.</v>
          </cell>
          <cell r="D98">
            <v>16</v>
          </cell>
        </row>
        <row r="99">
          <cell r="A99">
            <v>34</v>
          </cell>
          <cell r="B99" t="str">
            <v>Micromedidor de velocidad de 1/2"</v>
          </cell>
          <cell r="C99" t="str">
            <v>Unid.</v>
          </cell>
          <cell r="D99">
            <v>188</v>
          </cell>
        </row>
        <row r="100">
          <cell r="A100">
            <v>35</v>
          </cell>
          <cell r="B100" t="str">
            <v>Cajilla de cemento para anden</v>
          </cell>
          <cell r="C100" t="str">
            <v>Unid.</v>
          </cell>
          <cell r="D100">
            <v>30</v>
          </cell>
        </row>
        <row r="101">
          <cell r="A101">
            <v>36</v>
          </cell>
          <cell r="B101" t="str">
            <v xml:space="preserve">Tapa HF para cajilla </v>
          </cell>
          <cell r="C101" t="str">
            <v>Unid.</v>
          </cell>
          <cell r="D101">
            <v>30</v>
          </cell>
        </row>
        <row r="102">
          <cell r="A102">
            <v>37</v>
          </cell>
          <cell r="B102" t="str">
            <v>Tee PVC de 3"  US</v>
          </cell>
          <cell r="C102" t="str">
            <v>Unid.</v>
          </cell>
          <cell r="D102">
            <v>38</v>
          </cell>
        </row>
        <row r="103">
          <cell r="A103">
            <v>38</v>
          </cell>
          <cell r="B103" t="str">
            <v>Tee PVC de 2"  US</v>
          </cell>
          <cell r="C103" t="str">
            <v>Unid.</v>
          </cell>
          <cell r="D103">
            <v>38</v>
          </cell>
        </row>
        <row r="104">
          <cell r="A104">
            <v>39</v>
          </cell>
          <cell r="B104" t="str">
            <v>Codo HG de 1/2" X 90</v>
          </cell>
          <cell r="C104" t="str">
            <v>Unid.</v>
          </cell>
          <cell r="D104">
            <v>1</v>
          </cell>
        </row>
        <row r="105">
          <cell r="A105">
            <v>40</v>
          </cell>
          <cell r="B105" t="str">
            <v>Unión HG de 1/2"</v>
          </cell>
          <cell r="C105" t="str">
            <v>Unid.</v>
          </cell>
          <cell r="D105">
            <v>1</v>
          </cell>
        </row>
        <row r="106">
          <cell r="A106">
            <v>41</v>
          </cell>
          <cell r="B106" t="str">
            <v>Llave terminal metalica de 1/2" TP</v>
          </cell>
          <cell r="C106" t="str">
            <v>Unid.</v>
          </cell>
          <cell r="D106">
            <v>31</v>
          </cell>
        </row>
        <row r="107">
          <cell r="A107">
            <v>42</v>
          </cell>
          <cell r="B107" t="str">
            <v>Collar derivador de PVC 3" X 1/2"</v>
          </cell>
          <cell r="C107" t="str">
            <v>Unid.</v>
          </cell>
          <cell r="D107">
            <v>28</v>
          </cell>
        </row>
        <row r="108">
          <cell r="A108">
            <v>43</v>
          </cell>
          <cell r="B108" t="str">
            <v>Collar derivador de PVC 2" X 1/2"</v>
          </cell>
          <cell r="C108" t="str">
            <v>Unid.</v>
          </cell>
          <cell r="D108">
            <v>14</v>
          </cell>
        </row>
        <row r="109">
          <cell r="A109">
            <v>44</v>
          </cell>
          <cell r="B109" t="str">
            <v>Cruz H.F de 3"x 2"</v>
          </cell>
          <cell r="C109" t="str">
            <v>Unid.</v>
          </cell>
          <cell r="D109">
            <v>282</v>
          </cell>
        </row>
        <row r="110">
          <cell r="A110">
            <v>45</v>
          </cell>
          <cell r="B110" t="str">
            <v>Cruz H.F de 3"x 3"</v>
          </cell>
          <cell r="C110" t="str">
            <v>Unid.</v>
          </cell>
          <cell r="D110">
            <v>343</v>
          </cell>
        </row>
        <row r="111">
          <cell r="A111">
            <v>46</v>
          </cell>
          <cell r="B111" t="str">
            <v>Cruz H.F de 2"x 2"</v>
          </cell>
          <cell r="C111" t="str">
            <v>Unid.</v>
          </cell>
          <cell r="D111">
            <v>194</v>
          </cell>
        </row>
        <row r="112">
          <cell r="A112">
            <v>47</v>
          </cell>
          <cell r="B112" t="str">
            <v>Unión de reparación PVC 4" UM</v>
          </cell>
          <cell r="C112" t="str">
            <v>Unid.</v>
          </cell>
          <cell r="D112">
            <v>111</v>
          </cell>
        </row>
        <row r="113">
          <cell r="A113">
            <v>48</v>
          </cell>
        </row>
        <row r="114">
          <cell r="A114">
            <v>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les y pasamuro"/>
      <sheetName val="OFICIAL"/>
      <sheetName val="AYUDANTE"/>
      <sheetName val="DIBUJANTE"/>
      <sheetName val="CADENERO"/>
      <sheetName val="Listado"/>
      <sheetName val="Listado Base"/>
      <sheetName val="INSUMOS"/>
      <sheetName val="RELACION"/>
      <sheetName val="DATOS"/>
      <sheetName val="LISTA APU"/>
      <sheetName val="PRESUPUESTO CAMPOALEGRE"/>
      <sheetName val="RESUMEN"/>
      <sheetName val="% AIU"/>
      <sheetName val="1,01"/>
      <sheetName val="1,02"/>
      <sheetName val="1,03"/>
      <sheetName val="1,04"/>
      <sheetName val="1,05"/>
      <sheetName val="1,06"/>
      <sheetName val="1,07"/>
      <sheetName val="1,08"/>
      <sheetName val="1,09"/>
      <sheetName val="1,10"/>
      <sheetName val="1,11"/>
      <sheetName val="1,12"/>
      <sheetName val="1,13"/>
      <sheetName val="1,15"/>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8A"/>
      <sheetName val="2,19"/>
      <sheetName val="2,20"/>
      <sheetName val="2,21"/>
      <sheetName val="2,22"/>
      <sheetName val="2,51"/>
      <sheetName val="2,52"/>
      <sheetName val="3,01"/>
      <sheetName val="3,02"/>
      <sheetName val="3,03"/>
      <sheetName val="3,04"/>
      <sheetName val="3,05"/>
      <sheetName val="3,06"/>
      <sheetName val="3,07"/>
      <sheetName val="3,08"/>
      <sheetName val="3,09"/>
      <sheetName val="3,10"/>
      <sheetName val="3,11"/>
      <sheetName val="3,12"/>
      <sheetName val="3,13"/>
      <sheetName val="4,01"/>
      <sheetName val="4,2"/>
      <sheetName val="4,3"/>
      <sheetName val="4,4"/>
      <sheetName val="4,5"/>
      <sheetName val="4,6"/>
      <sheetName val="4,7"/>
      <sheetName val="4,8"/>
      <sheetName val="4,9"/>
      <sheetName val="4,10"/>
      <sheetName val="4,11"/>
      <sheetName val="4,13"/>
      <sheetName val="4,12"/>
      <sheetName val="5,1"/>
      <sheetName val="5,2"/>
      <sheetName val="5,3"/>
      <sheetName val="5,4"/>
      <sheetName val="5,5"/>
      <sheetName val="5,6"/>
      <sheetName val="5,8"/>
      <sheetName val="5,9"/>
      <sheetName val="6,01"/>
      <sheetName val="6,0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7,01"/>
      <sheetName val="7,02"/>
      <sheetName val="7,03"/>
      <sheetName val="7,04"/>
      <sheetName val="7,05"/>
      <sheetName val="7,06"/>
      <sheetName val="7,07"/>
      <sheetName val="7,08"/>
      <sheetName val="7,0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8,95"/>
      <sheetName val="8,96"/>
      <sheetName val="8,97"/>
      <sheetName val="8,98"/>
      <sheetName val="8,99"/>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1"/>
      <sheetName val="8,142"/>
      <sheetName val="8,143"/>
      <sheetName val="8,144"/>
      <sheetName val="8,145"/>
      <sheetName val="8,146"/>
      <sheetName val="8,147"/>
      <sheetName val="8,148"/>
      <sheetName val="8,149"/>
      <sheetName val="8,150"/>
      <sheetName val="8,151"/>
      <sheetName val="8,152"/>
      <sheetName val="8,153"/>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9"/>
      <sheetName val="8,180"/>
      <sheetName val="8,181"/>
      <sheetName val="8,182"/>
      <sheetName val="8,183"/>
      <sheetName val="8,184"/>
      <sheetName val="8,185"/>
      <sheetName val="8,186"/>
      <sheetName val="8,187"/>
      <sheetName val="8,188"/>
      <sheetName val="8,189"/>
      <sheetName val="8,190"/>
      <sheetName val="8,191"/>
      <sheetName val="8,192"/>
      <sheetName val="8,193"/>
      <sheetName val="8,194"/>
      <sheetName val="8,195"/>
      <sheetName val="8,196"/>
      <sheetName val="8,197"/>
      <sheetName val="8,198"/>
      <sheetName val="8,199"/>
      <sheetName val="8,200"/>
      <sheetName val="8,201"/>
      <sheetName val="8,202"/>
      <sheetName val="8,203"/>
      <sheetName val="8,204"/>
      <sheetName val="8,205"/>
      <sheetName val="8,206"/>
      <sheetName val="8,207"/>
      <sheetName val="8,208"/>
      <sheetName val="8,209"/>
      <sheetName val="8,210"/>
      <sheetName val="8,211"/>
      <sheetName val="8,212"/>
      <sheetName val="8,213"/>
      <sheetName val="8,2131"/>
      <sheetName val="8,214"/>
      <sheetName val="8,215"/>
      <sheetName val="8,216"/>
      <sheetName val="8,217"/>
      <sheetName val="8,218"/>
      <sheetName val="8,219"/>
      <sheetName val="8,220"/>
      <sheetName val="8,221"/>
      <sheetName val="8,222"/>
      <sheetName val="8,223"/>
      <sheetName val="8,224"/>
      <sheetName val="8,225"/>
      <sheetName val="8,266"/>
      <sheetName val="8,267"/>
      <sheetName val="8,268"/>
      <sheetName val="8,269"/>
      <sheetName val="8,301"/>
      <sheetName val="8,302"/>
      <sheetName val="8,303"/>
      <sheetName val="8,304"/>
      <sheetName val="8,305"/>
      <sheetName val="8,351"/>
      <sheetName val="8,352"/>
      <sheetName val="8,353"/>
      <sheetName val="8,401"/>
      <sheetName val="8,402"/>
      <sheetName val="8,403"/>
      <sheetName val="8,404"/>
      <sheetName val="8,405"/>
      <sheetName val="8,406"/>
      <sheetName val="8,3008"/>
      <sheetName val="8,407"/>
      <sheetName val="8,408"/>
      <sheetName val="8,409"/>
      <sheetName val="8,1001"/>
      <sheetName val="8,1002"/>
      <sheetName val="8,1003"/>
      <sheetName val="8,1004"/>
      <sheetName val="8,1005"/>
      <sheetName val="8,1006"/>
      <sheetName val="8,1007"/>
      <sheetName val="8,1008"/>
      <sheetName val="8,1009"/>
      <sheetName val="8,1011"/>
      <sheetName val="8,1012"/>
      <sheetName val="8,1013"/>
      <sheetName val="8,2001"/>
      <sheetName val="8,2002"/>
      <sheetName val="8,2003"/>
      <sheetName val="8,2004"/>
      <sheetName val="8,2101"/>
      <sheetName val="8,2102"/>
      <sheetName val="8,2103"/>
      <sheetName val="8,2104"/>
      <sheetName val="8,2105"/>
      <sheetName val="8,2106"/>
      <sheetName val="8,2107"/>
      <sheetName val="8,2108"/>
      <sheetName val="8,2109"/>
      <sheetName val="8,2111"/>
      <sheetName val="8,2112"/>
      <sheetName val="8,3001"/>
      <sheetName val="8,3002"/>
      <sheetName val="8,3003"/>
      <sheetName val="8,3004"/>
      <sheetName val="8,3005"/>
      <sheetName val="8,3006"/>
      <sheetName val="8,3007"/>
      <sheetName val="8,407 (2)"/>
      <sheetName val="8,408 (2)"/>
      <sheetName val="8,1001 (2)"/>
      <sheetName val="8,1002 (2)"/>
      <sheetName val="8,1003 (2)"/>
      <sheetName val="8,1004 (2)"/>
      <sheetName val="8,1005 (2)"/>
      <sheetName val="8,1006 (2)"/>
      <sheetName val="8,1007 (2)"/>
      <sheetName val="8,1008 (2)"/>
      <sheetName val="8,1009 (2)"/>
      <sheetName val="8,3013"/>
      <sheetName val="8,3014"/>
      <sheetName val="8,3015"/>
      <sheetName val="8,3017"/>
      <sheetName val="8,3016"/>
      <sheetName val="8,3018"/>
      <sheetName val="8,3019"/>
      <sheetName val="8,3022"/>
      <sheetName val="8,3021"/>
      <sheetName val="8,3023"/>
      <sheetName val="8,3024"/>
      <sheetName val="8,3025"/>
      <sheetName val="8,3026"/>
      <sheetName val="8,3027"/>
      <sheetName val="8,3028"/>
      <sheetName val="8,3029"/>
      <sheetName val="8,3031"/>
      <sheetName val="8,3033"/>
      <sheetName val="8,3034"/>
      <sheetName val="8,3035"/>
      <sheetName val="9,02"/>
      <sheetName val="9,01"/>
      <sheetName val="9,03"/>
      <sheetName val="10,001"/>
      <sheetName val="10,002"/>
      <sheetName val="10,003"/>
      <sheetName val="10,005"/>
      <sheetName val="10,006"/>
      <sheetName val="10,009"/>
      <sheetName val="10,012"/>
      <sheetName val="10,022"/>
      <sheetName val="10,027"/>
      <sheetName val="10,033"/>
      <sheetName val="10,042"/>
      <sheetName val="10,052"/>
      <sheetName val="10,072"/>
      <sheetName val="10,083"/>
      <sheetName val="10,084"/>
      <sheetName val="10,093"/>
      <sheetName val="10,098"/>
      <sheetName val="10,103"/>
      <sheetName val="10,105"/>
      <sheetName val="10,106"/>
      <sheetName val="10,108"/>
      <sheetName val="10,111"/>
      <sheetName val="10,112"/>
      <sheetName val="10,113"/>
      <sheetName val="10,116"/>
      <sheetName val="10,117"/>
      <sheetName val="10,126"/>
      <sheetName val="10,127"/>
      <sheetName val="11,01"/>
      <sheetName val="11,02"/>
      <sheetName val="11,03"/>
      <sheetName val="11,04"/>
      <sheetName val="11,05"/>
      <sheetName val="11,07"/>
      <sheetName val="11,09"/>
      <sheetName val="11,11"/>
      <sheetName val="11,12"/>
      <sheetName val="11,14"/>
      <sheetName val="11,15"/>
      <sheetName val="11,21"/>
      <sheetName val="11,22"/>
      <sheetName val="11,23"/>
      <sheetName val="11,24"/>
      <sheetName val="11,25"/>
      <sheetName val="11,26"/>
      <sheetName val="11,27"/>
      <sheetName val="11,28"/>
      <sheetName val="11,29"/>
      <sheetName val="11,3"/>
      <sheetName val="11,31"/>
      <sheetName val="11,32"/>
      <sheetName val="11,33"/>
      <sheetName val="11,34"/>
      <sheetName val="11,35"/>
      <sheetName val="13,01"/>
      <sheetName val="13,04"/>
      <sheetName val="14,02"/>
      <sheetName val="14,03"/>
      <sheetName val="14,04"/>
      <sheetName val="14,05"/>
      <sheetName val="14,07"/>
      <sheetName val="14,1"/>
      <sheetName val="14,11"/>
      <sheetName val="14,12"/>
      <sheetName val="14,13"/>
      <sheetName val="14,14"/>
      <sheetName val="14,15"/>
      <sheetName val="14,16"/>
      <sheetName val="14,17"/>
      <sheetName val="14,18"/>
      <sheetName val="14,19"/>
      <sheetName val="16,01"/>
      <sheetName val="16,06"/>
      <sheetName val="16,07"/>
      <sheetName val="16,14"/>
      <sheetName val="16,16"/>
      <sheetName val="16,17"/>
      <sheetName val="16,19"/>
      <sheetName val="16,2"/>
      <sheetName val="16,23"/>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7,03"/>
      <sheetName val="17,04"/>
      <sheetName val="17,06"/>
      <sheetName val="17,09"/>
      <sheetName val="17,12"/>
      <sheetName val="17,13"/>
      <sheetName val="17,14"/>
      <sheetName val="17,15"/>
      <sheetName val="17,16"/>
      <sheetName val="17,17"/>
      <sheetName val="17,18"/>
      <sheetName val="17,19"/>
      <sheetName val="17,2"/>
      <sheetName val="18,02"/>
      <sheetName val="18,03"/>
      <sheetName val="18,08"/>
      <sheetName val="19,03"/>
      <sheetName val="19,04"/>
      <sheetName val="56,9"/>
      <sheetName val="57,1"/>
      <sheetName val="57,2"/>
      <sheetName val="57,4"/>
      <sheetName val="57,5"/>
      <sheetName val="TOTALAPU"/>
    </sheetNames>
    <sheetDataSet>
      <sheetData sheetId="0">
        <row r="22">
          <cell r="A22">
            <v>2</v>
          </cell>
        </row>
      </sheetData>
      <sheetData sheetId="1"/>
      <sheetData sheetId="2"/>
      <sheetData sheetId="3"/>
      <sheetData sheetId="4"/>
      <sheetData sheetId="5"/>
      <sheetData sheetId="6">
        <row r="12">
          <cell r="B12">
            <v>1.01</v>
          </cell>
          <cell r="C12" t="str">
            <v>Localización y replanteo para redes de acueducto</v>
          </cell>
          <cell r="D12" t="str">
            <v>m</v>
          </cell>
        </row>
        <row r="13">
          <cell r="B13">
            <v>1.02</v>
          </cell>
          <cell r="C13" t="str">
            <v>Localización y replanteo para redes de alcantarillado</v>
          </cell>
          <cell r="D13" t="str">
            <v>m</v>
          </cell>
        </row>
        <row r="14">
          <cell r="B14">
            <v>1.03</v>
          </cell>
          <cell r="C14" t="str">
            <v>Localización y replanteo para estructuras hidráulicas</v>
          </cell>
          <cell r="D14" t="str">
            <v>m2</v>
          </cell>
        </row>
        <row r="15">
          <cell r="B15">
            <v>1.04</v>
          </cell>
          <cell r="C15" t="str">
            <v>Desmonte y limpieza en rastrojo</v>
          </cell>
          <cell r="D15" t="str">
            <v>m2</v>
          </cell>
        </row>
        <row r="16">
          <cell r="B16">
            <v>1.05</v>
          </cell>
          <cell r="C16" t="str">
            <v>Descapote manual</v>
          </cell>
          <cell r="D16" t="str">
            <v>m2</v>
          </cell>
        </row>
        <row r="17">
          <cell r="B17">
            <v>1.06</v>
          </cell>
          <cell r="C17" t="str">
            <v>Descapote mecánico</v>
          </cell>
          <cell r="D17" t="str">
            <v>m2</v>
          </cell>
        </row>
        <row r="18">
          <cell r="B18">
            <v>1.07</v>
          </cell>
          <cell r="C18" t="str">
            <v>Ampliación y mejoramiento de vías de acceso con bulldozer</v>
          </cell>
          <cell r="D18" t="str">
            <v>hr</v>
          </cell>
        </row>
        <row r="19">
          <cell r="B19">
            <v>1.08</v>
          </cell>
          <cell r="C19" t="str">
            <v>Control de ríos mediante conformación mecánica de jarillón (inc. retroexcavadora orugada)</v>
          </cell>
          <cell r="D19" t="str">
            <v>hr</v>
          </cell>
        </row>
        <row r="20">
          <cell r="B20">
            <v>1.0900000000000001</v>
          </cell>
          <cell r="C20" t="str">
            <v>Acondicionamiento de superficies para impermeabilización con membranas (limpieza con cepillo metálico y pulidora)</v>
          </cell>
          <cell r="D20" t="str">
            <v>m2</v>
          </cell>
        </row>
        <row r="21">
          <cell r="B21">
            <v>1.1000000000000001</v>
          </cell>
          <cell r="C21" t="str">
            <v>Localización y replanteo para estructuras hidráulicas area menor</v>
          </cell>
          <cell r="D21" t="str">
            <v>un</v>
          </cell>
        </row>
        <row r="22">
          <cell r="B22">
            <v>1.1100000000000001</v>
          </cell>
          <cell r="C22" t="str">
            <v>Control de aguas por métodos manuales</v>
          </cell>
          <cell r="D22" t="str">
            <v>un</v>
          </cell>
        </row>
        <row r="23">
          <cell r="B23">
            <v>1.1200000000000001</v>
          </cell>
          <cell r="C23" t="str">
            <v>Campamento Tabla 18 M2</v>
          </cell>
          <cell r="D23" t="str">
            <v>un</v>
          </cell>
        </row>
        <row r="24">
          <cell r="B24">
            <v>1.1299999999999999</v>
          </cell>
          <cell r="C24" t="str">
            <v>Construcción de ataguias de desvio para const. presa</v>
          </cell>
          <cell r="D24" t="str">
            <v>m2</v>
          </cell>
        </row>
        <row r="25">
          <cell r="B25">
            <v>1.1399999999999999</v>
          </cell>
          <cell r="C25" t="str">
            <v xml:space="preserve">Investigación de Interferencias </v>
          </cell>
          <cell r="D25" t="str">
            <v>m3</v>
          </cell>
        </row>
        <row r="26">
          <cell r="B26">
            <v>1.1499999999999999</v>
          </cell>
          <cell r="C26" t="str">
            <v>Desvío de cauces durante la construcción</v>
          </cell>
          <cell r="D26" t="str">
            <v>glb</v>
          </cell>
        </row>
        <row r="27">
          <cell r="B27">
            <v>2.0099999999999998</v>
          </cell>
          <cell r="C27" t="str">
            <v>Excavación manual en conglomerado h &lt; 1.50m</v>
          </cell>
          <cell r="D27" t="str">
            <v>m3</v>
          </cell>
        </row>
        <row r="28">
          <cell r="B28">
            <v>2.02</v>
          </cell>
          <cell r="C28" t="str">
            <v>Excavación manual en conglomerado 1.50m &lt; h &lt; 3.0m</v>
          </cell>
          <cell r="D28" t="str">
            <v>m3</v>
          </cell>
        </row>
        <row r="29">
          <cell r="B29">
            <v>2.0299999999999998</v>
          </cell>
          <cell r="C29" t="str">
            <v>Excavación manual en conglomerado h &gt; 3.0m</v>
          </cell>
          <cell r="D29" t="str">
            <v>m3</v>
          </cell>
        </row>
        <row r="30">
          <cell r="B30">
            <v>2.04</v>
          </cell>
          <cell r="C30" t="str">
            <v>Excavación manual en conglomerado húmedo h &lt; 1.50m</v>
          </cell>
          <cell r="D30" t="str">
            <v>m3</v>
          </cell>
        </row>
        <row r="31">
          <cell r="B31">
            <v>2.0499999999999998</v>
          </cell>
          <cell r="C31" t="str">
            <v>Excavación manual en roca h&lt;1.5m</v>
          </cell>
          <cell r="D31" t="str">
            <v>m3</v>
          </cell>
        </row>
        <row r="32">
          <cell r="B32">
            <v>2.06</v>
          </cell>
          <cell r="C32" t="str">
            <v>Excavación manual en roca 1.5m &lt; h &lt; 3.0m</v>
          </cell>
          <cell r="D32" t="str">
            <v>m3</v>
          </cell>
        </row>
        <row r="33">
          <cell r="B33">
            <v>2.0699999999999998</v>
          </cell>
          <cell r="C33" t="str">
            <v>Excavación mecánica en conglomerado h &lt; 3.0m</v>
          </cell>
          <cell r="D33" t="str">
            <v>m3</v>
          </cell>
        </row>
        <row r="34">
          <cell r="B34">
            <v>2.08</v>
          </cell>
          <cell r="C34" t="str">
            <v>Excavación mecánica en conglomerado h &gt; 3.0m</v>
          </cell>
          <cell r="D34" t="str">
            <v>m3</v>
          </cell>
        </row>
        <row r="35">
          <cell r="B35">
            <v>2.09</v>
          </cell>
          <cell r="C35" t="str">
            <v>Excavación mecánica en conglomerado húmedo h&lt;3.0m</v>
          </cell>
          <cell r="D35" t="str">
            <v>m3</v>
          </cell>
        </row>
        <row r="36">
          <cell r="B36">
            <v>2.1</v>
          </cell>
          <cell r="C36" t="str">
            <v>Excavación mecánica en conglomerado húmedo h&gt;3.0m</v>
          </cell>
          <cell r="D36" t="str">
            <v>m3</v>
          </cell>
        </row>
        <row r="37">
          <cell r="B37">
            <v>2.11</v>
          </cell>
          <cell r="C37" t="str">
            <v>Excavación mecánica en roca h&lt;3.0m</v>
          </cell>
          <cell r="D37" t="str">
            <v>m3</v>
          </cell>
        </row>
        <row r="38">
          <cell r="B38">
            <v>2.12</v>
          </cell>
          <cell r="C38" t="str">
            <v>Excavación mecánica en roca h&gt;3.0m</v>
          </cell>
          <cell r="D38" t="str">
            <v>m3</v>
          </cell>
        </row>
        <row r="39">
          <cell r="B39">
            <v>2.13</v>
          </cell>
          <cell r="C39" t="str">
            <v>Demolición de roca con agente demoledor no expansivo (incluye perforación con compresor)</v>
          </cell>
          <cell r="D39" t="str">
            <v>m3</v>
          </cell>
        </row>
        <row r="40">
          <cell r="B40">
            <v>2.14</v>
          </cell>
          <cell r="C40" t="str">
            <v>Entibado tipo EC2 (formaleta madera 1/7 utilizaciones)</v>
          </cell>
          <cell r="D40" t="str">
            <v>m2</v>
          </cell>
        </row>
        <row r="41">
          <cell r="B41">
            <v>2.15</v>
          </cell>
          <cell r="C41" t="str">
            <v>Entibado tipo EC3 (formaleta metalica 1/7 utilizaciones)</v>
          </cell>
          <cell r="D41" t="str">
            <v>m2</v>
          </cell>
        </row>
        <row r="42">
          <cell r="B42">
            <v>2.16</v>
          </cell>
          <cell r="C42" t="str">
            <v>Retiro sobrantes de excavación</v>
          </cell>
          <cell r="D42" t="str">
            <v>m3</v>
          </cell>
        </row>
        <row r="43">
          <cell r="B43">
            <v>2.17</v>
          </cell>
          <cell r="C43" t="str">
            <v>Excavación manual en conglomerado húmedo h &gt; 1.50m</v>
          </cell>
          <cell r="D43" t="str">
            <v>m3</v>
          </cell>
        </row>
        <row r="44">
          <cell r="B44">
            <v>2.1800000000000002</v>
          </cell>
          <cell r="C44" t="str">
            <v>Excavación manual en material común h &lt; 1.50m</v>
          </cell>
          <cell r="D44" t="str">
            <v>m3</v>
          </cell>
        </row>
        <row r="45">
          <cell r="B45" t="str">
            <v>2,18A</v>
          </cell>
          <cell r="C45" t="str">
            <v>Excavación manual en material común 1.50m &lt; h &lt; 3.0m</v>
          </cell>
          <cell r="D45" t="str">
            <v>m3</v>
          </cell>
        </row>
        <row r="46">
          <cell r="B46">
            <v>2.19</v>
          </cell>
          <cell r="C46" t="str">
            <v>Excavación manual en material común h &gt; 3.00m</v>
          </cell>
          <cell r="D46" t="str">
            <v>m3</v>
          </cell>
        </row>
        <row r="47">
          <cell r="B47">
            <v>2.2000000000000002</v>
          </cell>
          <cell r="C47" t="str">
            <v>Excavación manual en recebo h &lt; 1.5 m</v>
          </cell>
          <cell r="D47" t="str">
            <v>m3</v>
          </cell>
        </row>
        <row r="48">
          <cell r="B48">
            <v>2.21</v>
          </cell>
          <cell r="C48" t="str">
            <v>Excavación Manual pozos de inspeccion h &lt; 3.0m</v>
          </cell>
          <cell r="D48" t="str">
            <v>m3</v>
          </cell>
        </row>
        <row r="49">
          <cell r="B49">
            <v>2.2200000000000002</v>
          </cell>
          <cell r="C49" t="str">
            <v>Excavación Manual pozos de inspeccion h &gt; 3.0m</v>
          </cell>
          <cell r="D49" t="str">
            <v>m3</v>
          </cell>
        </row>
        <row r="50">
          <cell r="B50">
            <v>2.5099999999999998</v>
          </cell>
          <cell r="C50" t="str">
            <v>Excavación Mecánica en material Común h &lt; 3.0m</v>
          </cell>
          <cell r="D50" t="str">
            <v>m3</v>
          </cell>
        </row>
        <row r="51">
          <cell r="B51">
            <v>2.52</v>
          </cell>
          <cell r="C51" t="str">
            <v>Excavación Mecánica en material Común &gt;3.0 m</v>
          </cell>
          <cell r="D51" t="str">
            <v>m3</v>
          </cell>
        </row>
        <row r="52">
          <cell r="B52">
            <v>0</v>
          </cell>
          <cell r="C52">
            <v>0</v>
          </cell>
          <cell r="D52">
            <v>0</v>
          </cell>
        </row>
        <row r="53">
          <cell r="B53">
            <v>3.01</v>
          </cell>
          <cell r="C53" t="str">
            <v>Arena para base de tubería (incluye extendida y compactada)</v>
          </cell>
          <cell r="D53" t="str">
            <v>m3</v>
          </cell>
        </row>
        <row r="54">
          <cell r="B54">
            <v>3.02</v>
          </cell>
          <cell r="C54" t="str">
            <v>Relleno material seleccionado proveniente de la excavación (incluye compactación c/0.20m)</v>
          </cell>
          <cell r="D54" t="str">
            <v>m3</v>
          </cell>
        </row>
        <row r="55">
          <cell r="B55">
            <v>3.03</v>
          </cell>
          <cell r="C55" t="str">
            <v>Relleno material seleccionado tamaño máximo 3" (incluye explote. cargue. acarreo y conformación)</v>
          </cell>
          <cell r="D55" t="str">
            <v>m3</v>
          </cell>
        </row>
        <row r="56">
          <cell r="B56">
            <v>3.04</v>
          </cell>
          <cell r="C56" t="str">
            <v>Relleno material seleccionado tamaño máximo 2" (incluye explote. cargue. acarreo y conformación)</v>
          </cell>
          <cell r="D56" t="str">
            <v>m3</v>
          </cell>
        </row>
        <row r="57">
          <cell r="B57">
            <v>3.05</v>
          </cell>
          <cell r="C57" t="str">
            <v>Sub-base triturada tamaño máximo 2" (incluye acarreo. conformación y compactación c/0.30m)</v>
          </cell>
          <cell r="D57" t="str">
            <v>m3</v>
          </cell>
        </row>
        <row r="58">
          <cell r="B58">
            <v>3.06</v>
          </cell>
          <cell r="C58" t="str">
            <v>Base triturada tamaño máximo 1 1/2" (incluye acarreo. conformación y compactación c/0.10m)</v>
          </cell>
          <cell r="D58" t="str">
            <v>m3</v>
          </cell>
        </row>
        <row r="59">
          <cell r="B59">
            <v>3.07</v>
          </cell>
          <cell r="C59" t="str">
            <v>Afirmado en material seleccionado tamaño máximo 2" (incluye explote. cargue. acarreo y conformación)</v>
          </cell>
          <cell r="D59" t="str">
            <v>m3</v>
          </cell>
        </row>
        <row r="60">
          <cell r="B60">
            <v>3.08</v>
          </cell>
          <cell r="C60" t="str">
            <v>Rajón o piedra partida (Incluye explote, cargue, acarreo)</v>
          </cell>
          <cell r="D60" t="str">
            <v>m3</v>
          </cell>
        </row>
        <row r="61">
          <cell r="B61">
            <v>3.09</v>
          </cell>
          <cell r="C61" t="str">
            <v>Arena de peña (incluye acarreo)</v>
          </cell>
          <cell r="D61" t="str">
            <v>m3</v>
          </cell>
        </row>
        <row r="62">
          <cell r="B62">
            <v>3.1</v>
          </cell>
          <cell r="C62" t="str">
            <v>Suministro e instalación de geotextil no tejido</v>
          </cell>
          <cell r="D62" t="str">
            <v>m2</v>
          </cell>
        </row>
        <row r="63">
          <cell r="B63">
            <v>3.11</v>
          </cell>
          <cell r="C63" t="str">
            <v>Recebo compactado</v>
          </cell>
          <cell r="D63" t="str">
            <v>m3</v>
          </cell>
        </row>
        <row r="64">
          <cell r="B64">
            <v>3.12</v>
          </cell>
          <cell r="C64" t="str">
            <v>Suministro e instalacion grava para filtro</v>
          </cell>
          <cell r="D64" t="str">
            <v>m3</v>
          </cell>
        </row>
        <row r="65">
          <cell r="B65">
            <v>3.13</v>
          </cell>
          <cell r="C65" t="str">
            <v>Relleno en canto rodado 0,15 &lt; d &lt; 0,30 m</v>
          </cell>
          <cell r="D65" t="str">
            <v>m3</v>
          </cell>
        </row>
        <row r="66">
          <cell r="B66">
            <v>4.01</v>
          </cell>
          <cell r="C66" t="str">
            <v>Corte de pavimento flexible</v>
          </cell>
          <cell r="D66" t="str">
            <v>m</v>
          </cell>
        </row>
        <row r="67">
          <cell r="B67">
            <v>4.0199999999999996</v>
          </cell>
          <cell r="C67" t="str">
            <v>Corte de pavimento rígido</v>
          </cell>
          <cell r="D67" t="str">
            <v>m</v>
          </cell>
        </row>
        <row r="68">
          <cell r="B68">
            <v>4.03</v>
          </cell>
          <cell r="C68" t="str">
            <v>Demolición de pavimento flexible (incluye retiro de escombros)</v>
          </cell>
          <cell r="D68" t="str">
            <v>m2</v>
          </cell>
        </row>
        <row r="69">
          <cell r="B69">
            <v>4.04</v>
          </cell>
          <cell r="C69" t="str">
            <v>Demolición de pavimento rígido (incluye retiro de escombros)</v>
          </cell>
          <cell r="D69" t="str">
            <v>m2</v>
          </cell>
        </row>
        <row r="70">
          <cell r="B70">
            <v>4.05</v>
          </cell>
          <cell r="C70" t="str">
            <v>Demolición manual de pisos y andenes (incluye retiro de escombros)</v>
          </cell>
          <cell r="D70" t="str">
            <v>m2</v>
          </cell>
        </row>
        <row r="71">
          <cell r="B71">
            <v>4.0599999999999996</v>
          </cell>
          <cell r="C71" t="str">
            <v>Demolición de tubería en concreto (incluye retiro de escombros)</v>
          </cell>
          <cell r="D71" t="str">
            <v>m3</v>
          </cell>
        </row>
        <row r="72">
          <cell r="B72">
            <v>4.07</v>
          </cell>
          <cell r="C72" t="str">
            <v>Demolición de concreto reforzado (incluye retiro de escombros)</v>
          </cell>
          <cell r="D72" t="str">
            <v>m3</v>
          </cell>
        </row>
        <row r="73">
          <cell r="B73">
            <v>4.08</v>
          </cell>
          <cell r="C73" t="str">
            <v>Demolición de concreto simple (incluye retiro de escombros)</v>
          </cell>
          <cell r="D73" t="str">
            <v>m3</v>
          </cell>
        </row>
        <row r="74">
          <cell r="B74">
            <v>4.09</v>
          </cell>
          <cell r="C74" t="str">
            <v>Demolición de concreto ciclópeo (incluye retiro de escombros)</v>
          </cell>
          <cell r="D74" t="str">
            <v>m3</v>
          </cell>
        </row>
        <row r="75">
          <cell r="B75">
            <v>4.0999999999999996</v>
          </cell>
          <cell r="C75" t="str">
            <v>Retiro tuberia existente</v>
          </cell>
          <cell r="D75" t="str">
            <v>m</v>
          </cell>
        </row>
        <row r="76">
          <cell r="B76">
            <v>4.1100000000000003</v>
          </cell>
          <cell r="C76" t="str">
            <v>Demolicion Pozos inspeccion h&lt;1,3m</v>
          </cell>
          <cell r="D76" t="str">
            <v>un</v>
          </cell>
        </row>
        <row r="77">
          <cell r="B77">
            <v>4.12</v>
          </cell>
          <cell r="C77" t="str">
            <v>Demolicion Adoquin</v>
          </cell>
          <cell r="D77" t="str">
            <v>m2</v>
          </cell>
        </row>
        <row r="78">
          <cell r="B78">
            <v>4.13</v>
          </cell>
          <cell r="C78" t="str">
            <v>Corte Pavimento en adoquin/escalera</v>
          </cell>
          <cell r="D78" t="str">
            <v>m</v>
          </cell>
        </row>
        <row r="79">
          <cell r="B79">
            <v>5.01</v>
          </cell>
          <cell r="C79" t="str">
            <v>Carpeta asfáltica. e=0.05m (incluye imprimación)</v>
          </cell>
          <cell r="D79" t="str">
            <v>m2</v>
          </cell>
        </row>
        <row r="80">
          <cell r="B80">
            <v>5.0199999999999996</v>
          </cell>
          <cell r="C80" t="str">
            <v>Carpeta asfáltica. e=0.07m (incluye imprimación)</v>
          </cell>
          <cell r="D80" t="str">
            <v>m2</v>
          </cell>
        </row>
        <row r="81">
          <cell r="B81">
            <v>5.03</v>
          </cell>
          <cell r="C81" t="str">
            <v>Carpeta asfáltica. e=0.10m (incluye imprimación)</v>
          </cell>
          <cell r="D81" t="str">
            <v>m2</v>
          </cell>
        </row>
        <row r="82">
          <cell r="B82">
            <v>5.04</v>
          </cell>
          <cell r="C82" t="str">
            <v>Pavimento asfáltico (mezcla en caliente)</v>
          </cell>
          <cell r="D82" t="str">
            <v>m3</v>
          </cell>
        </row>
        <row r="83">
          <cell r="B83">
            <v>5.05</v>
          </cell>
          <cell r="C83" t="str">
            <v>Pavimento rígido. concreto 3000 PSI elab. en obra (e=0.15m)</v>
          </cell>
          <cell r="D83" t="str">
            <v>m2</v>
          </cell>
        </row>
        <row r="84">
          <cell r="B84">
            <v>5.0599999999999996</v>
          </cell>
          <cell r="C84" t="str">
            <v>Pavimento rígido. concreto 3000 PSI elab. en obra (e=0.20m)</v>
          </cell>
          <cell r="D84" t="str">
            <v>m2</v>
          </cell>
        </row>
        <row r="85">
          <cell r="B85">
            <v>5.08</v>
          </cell>
          <cell r="C85" t="str">
            <v>Pavimento Concreto Ciclópeo (60% Piedra 40% Concreto 3000 PSI)</v>
          </cell>
          <cell r="D85" t="str">
            <v>m2</v>
          </cell>
        </row>
        <row r="86">
          <cell r="B86">
            <v>5.09</v>
          </cell>
          <cell r="C86" t="str">
            <v>Suministro e instalacion de Adoquin /escalera</v>
          </cell>
          <cell r="D86" t="str">
            <v>m2</v>
          </cell>
        </row>
        <row r="87">
          <cell r="B87">
            <v>6.01</v>
          </cell>
          <cell r="C87" t="str">
            <v>Suministro e instalación de tubería PVC para
alcantarillados 6" (inc. nivelación de precisión)</v>
          </cell>
          <cell r="D87" t="str">
            <v>m</v>
          </cell>
        </row>
        <row r="88">
          <cell r="B88">
            <v>6.02</v>
          </cell>
          <cell r="C88" t="str">
            <v>Suministro e instalación de tubería PVC para alcantarillados 8" (inc.union, nivelación de precisión)</v>
          </cell>
          <cell r="D88" t="str">
            <v>m</v>
          </cell>
        </row>
        <row r="89">
          <cell r="B89">
            <v>6.03</v>
          </cell>
          <cell r="C89" t="str">
            <v>Suministro e instalación de tubería PVC para alcantarillados 10" (inc.Union, nivelación de precisión)</v>
          </cell>
          <cell r="D89" t="str">
            <v>m</v>
          </cell>
        </row>
        <row r="90">
          <cell r="B90">
            <v>6.04</v>
          </cell>
          <cell r="C90" t="str">
            <v>Suministro e instalación de tubería PVC para alcantarillados 12" (inc. nivelación de precisión)</v>
          </cell>
          <cell r="D90" t="str">
            <v>m</v>
          </cell>
        </row>
        <row r="91">
          <cell r="B91">
            <v>6.05</v>
          </cell>
          <cell r="C91" t="str">
            <v>Suministro e instalación de tubería PVC para alcantarillados 14" (inc.Union, nivelación de precisión)</v>
          </cell>
          <cell r="D91" t="str">
            <v>m</v>
          </cell>
        </row>
        <row r="92">
          <cell r="B92">
            <v>6.06</v>
          </cell>
          <cell r="C92" t="str">
            <v>Suministro e instalación de tubería PVC para alcantarillados 16" (inc. Union nivelación de precisión)</v>
          </cell>
          <cell r="D92" t="str">
            <v>m</v>
          </cell>
        </row>
        <row r="93">
          <cell r="B93">
            <v>6.07</v>
          </cell>
          <cell r="C93" t="str">
            <v>Suministro e instalación de tubería PVC para alcantarillados 18" (inc. Union nivelación de precisión)</v>
          </cell>
          <cell r="D93" t="str">
            <v>m</v>
          </cell>
        </row>
        <row r="94">
          <cell r="B94">
            <v>6.08</v>
          </cell>
          <cell r="C94" t="str">
            <v>Suministro e instalación de tubería PVC para alcantarillados 20" (inc. Union y nivelación de precisión)</v>
          </cell>
          <cell r="D94" t="str">
            <v>m</v>
          </cell>
        </row>
        <row r="95">
          <cell r="B95">
            <v>6.09</v>
          </cell>
          <cell r="C95" t="str">
            <v>Suministro e instalación de tubería PVC para alcantarillados d=24" (inc. unión y nivelación de precisión)</v>
          </cell>
          <cell r="D95" t="str">
            <v>m</v>
          </cell>
        </row>
        <row r="96">
          <cell r="B96">
            <v>6.1</v>
          </cell>
          <cell r="C96" t="str">
            <v>Suministro e instalación de tubería PVC para alcantarillados d=27" (inc. unión y nivelación de precisión)</v>
          </cell>
          <cell r="D96" t="str">
            <v>m</v>
          </cell>
        </row>
        <row r="97">
          <cell r="B97">
            <v>6.11</v>
          </cell>
          <cell r="C97" t="str">
            <v>Suministro e instalación de tubería PVC para alcantarillados d=30" (inc. unión y nivelación de precisión)</v>
          </cell>
          <cell r="D97" t="str">
            <v>m</v>
          </cell>
        </row>
        <row r="98">
          <cell r="B98">
            <v>6.12</v>
          </cell>
          <cell r="C98" t="str">
            <v>Suministro e instalación de tubería PVC para alcantarillados d=33" (inc. unión y nivelación de precisión)</v>
          </cell>
          <cell r="D98" t="str">
            <v>m</v>
          </cell>
        </row>
        <row r="99">
          <cell r="B99">
            <v>6.13</v>
          </cell>
          <cell r="C99" t="str">
            <v>Suministro e instalación de tubería PVC para alcantarillados d=36" (inc. unión y nivelación de precisión)</v>
          </cell>
          <cell r="D99" t="str">
            <v>m</v>
          </cell>
        </row>
        <row r="100">
          <cell r="B100">
            <v>6.14</v>
          </cell>
          <cell r="C100" t="str">
            <v>Suministro e instalación de tubería PVC para alcantarillados d=39" (inc. unión y nivelación de precisión)</v>
          </cell>
          <cell r="D100" t="str">
            <v>m</v>
          </cell>
        </row>
        <row r="101">
          <cell r="B101">
            <v>6.15</v>
          </cell>
          <cell r="C101" t="str">
            <v>Suministro e instalación de tubería PVC para alcantarillados d=42" (inc. unión y nivelación de precisión)</v>
          </cell>
          <cell r="D101" t="str">
            <v>m</v>
          </cell>
        </row>
        <row r="102">
          <cell r="B102">
            <v>6.16</v>
          </cell>
          <cell r="C102" t="str">
            <v>Suministro e instalación de tubería PVC para alcantarillados d=45" (inc. unión y nivelación de precisión)</v>
          </cell>
          <cell r="D102" t="str">
            <v>m</v>
          </cell>
        </row>
        <row r="103">
          <cell r="B103">
            <v>6.17</v>
          </cell>
          <cell r="C103" t="str">
            <v>Suministro e instalación de tubería PVC para alcantarillados d=48" (inc. unión y nivelación de precisión)</v>
          </cell>
          <cell r="D103" t="str">
            <v>m</v>
          </cell>
        </row>
        <row r="104">
          <cell r="B104">
            <v>6.18</v>
          </cell>
          <cell r="C104" t="str">
            <v>Suministro e instalación de tubería PVC para alcantarillados d=51" (inc. unión y nivelación de precisión)</v>
          </cell>
          <cell r="D104" t="str">
            <v>m</v>
          </cell>
        </row>
        <row r="105">
          <cell r="B105">
            <v>6.19</v>
          </cell>
          <cell r="C105" t="str">
            <v>Suministro e instalación de tubería PVC para alcantarillados d=54" (inc. unión y nivelación de precisión)</v>
          </cell>
          <cell r="D105" t="str">
            <v>m</v>
          </cell>
        </row>
        <row r="106">
          <cell r="B106">
            <v>6.2</v>
          </cell>
          <cell r="C106" t="str">
            <v>Suministro e instalación de tubería PVC para alcantarillados d=57" (inc. unión y nivelación de precisión)</v>
          </cell>
          <cell r="D106" t="str">
            <v>m</v>
          </cell>
        </row>
        <row r="107">
          <cell r="B107">
            <v>6.21</v>
          </cell>
          <cell r="C107" t="str">
            <v>Suministro e instalación de tubería PVC para alcantarillados d=60" (inc. unión y nivelación de precisión)</v>
          </cell>
          <cell r="D107" t="str">
            <v>m</v>
          </cell>
        </row>
        <row r="108">
          <cell r="B108">
            <v>6.22</v>
          </cell>
          <cell r="C108" t="str">
            <v>Suministro e instalación de tubería en concreto sin refuerzo para alcantarillados d=8" (inc. unión y nivelación de precisión)</v>
          </cell>
          <cell r="D108" t="str">
            <v>m</v>
          </cell>
        </row>
        <row r="109">
          <cell r="B109">
            <v>6.23</v>
          </cell>
          <cell r="C109" t="str">
            <v>Suministro e instalación de tubería PVC para
alcantarillados 4" (inc. nivelación de precisión)</v>
          </cell>
          <cell r="D109" t="str">
            <v>m</v>
          </cell>
        </row>
        <row r="110">
          <cell r="B110">
            <v>6.24</v>
          </cell>
          <cell r="C110" t="str">
            <v>Suministro e instalación de tubería PVC para
alcantarillados 6" CON ORIFICIOS DE 2" CADA 30 CM(inc. nivelación de precisión)</v>
          </cell>
          <cell r="D110" t="str">
            <v>m</v>
          </cell>
        </row>
        <row r="111">
          <cell r="B111">
            <v>6.25</v>
          </cell>
          <cell r="C111" t="str">
            <v>Suministro e instalacion TEE-pvc union mecanica 6x6x6"</v>
          </cell>
          <cell r="D111" t="str">
            <v>un</v>
          </cell>
        </row>
        <row r="112">
          <cell r="B112">
            <v>6.26</v>
          </cell>
          <cell r="C112" t="str">
            <v>Suministro e instalación de tubería PVC para
alcantarillados 6" CON ORIFICIOS DE 1 1/2" CADA 30 CM(inc. nivelación de precisión)</v>
          </cell>
          <cell r="D112" t="str">
            <v>m</v>
          </cell>
        </row>
        <row r="113">
          <cell r="B113">
            <v>6.27</v>
          </cell>
          <cell r="C113" t="str">
            <v>Suministro e instalación de tubería PVC para
alcantarillados 4" CON ORIFICIOS DE 1 1/4" CADA 60 CM(inc. nivelación de precisión)</v>
          </cell>
          <cell r="D113" t="str">
            <v>m</v>
          </cell>
        </row>
        <row r="114">
          <cell r="B114">
            <v>6.28</v>
          </cell>
          <cell r="C114" t="str">
            <v>Suministro e instalación de tubería PVC para
alcantarillados 4" CON ORIFICIOS DE 3/8" CADA 30 CM(inc. nivelación de precisión)</v>
          </cell>
          <cell r="D114" t="str">
            <v>m</v>
          </cell>
        </row>
        <row r="115">
          <cell r="B115">
            <v>6.29</v>
          </cell>
          <cell r="C115" t="str">
            <v>Suministro e instalación de tubería PVC para alcantarillados 4" CON ORIFICIOS DE 3mm</v>
          </cell>
          <cell r="D115" t="str">
            <v>m</v>
          </cell>
        </row>
        <row r="116">
          <cell r="B116">
            <v>6.3</v>
          </cell>
          <cell r="C116" t="str">
            <v>Suministro e instalación de Codo 45° PVC para Alcantarillado de 4"</v>
          </cell>
          <cell r="D116" t="str">
            <v>un</v>
          </cell>
        </row>
        <row r="117">
          <cell r="B117">
            <v>6.31</v>
          </cell>
          <cell r="C117" t="str">
            <v>Suministro e instalación de Codo 90° PVC para Alcantarillado de 4"</v>
          </cell>
          <cell r="D117" t="str">
            <v>un</v>
          </cell>
        </row>
        <row r="118">
          <cell r="B118">
            <v>6.32</v>
          </cell>
          <cell r="C118" t="str">
            <v>Suministro e instalación de TEE PVC para Alcantarillado de 4"</v>
          </cell>
          <cell r="D118" t="str">
            <v>un</v>
          </cell>
        </row>
        <row r="119">
          <cell r="B119">
            <v>7.01</v>
          </cell>
          <cell r="C119" t="str">
            <v>Caja inspección 0.50x0.50m. concreto ref. 3000 PSI elab.en obra. h=0.70m . e=0.07m (inc. excavación. formaleta 1/3 usos)</v>
          </cell>
          <cell r="D119" t="str">
            <v>un</v>
          </cell>
        </row>
        <row r="120">
          <cell r="B120">
            <v>7.02</v>
          </cell>
          <cell r="C120" t="str">
            <v>Caja inspección 0.70x0.70m. concreto ref. 3000 PSI elab.en obra. h=0.70m . e=0.07m (inc. excavación. formaleta 1/3 usos)</v>
          </cell>
          <cell r="D120" t="str">
            <v>un</v>
          </cell>
        </row>
        <row r="121">
          <cell r="B121">
            <v>7.03</v>
          </cell>
          <cell r="C121" t="str">
            <v>Caja inspección 0.90x0.90m. concreto ref. 3000 PSI elab.en obra. h=0.90m . e=0.10m (inc. excavación. formaleta
1/3 usos)</v>
          </cell>
          <cell r="D121" t="str">
            <v>un</v>
          </cell>
        </row>
        <row r="122">
          <cell r="B122">
            <v>7.04</v>
          </cell>
          <cell r="C122" t="str">
            <v>Caja inspección 0.50x0.50m. concreto ref. 3000 PSI elab. planta. h=0.70m . e=0.07m (inc. excavación. formaleta 1/3
usos)</v>
          </cell>
          <cell r="D122" t="str">
            <v>un</v>
          </cell>
        </row>
        <row r="123">
          <cell r="B123">
            <v>7.05</v>
          </cell>
          <cell r="C123" t="str">
            <v>Suministro e instalación de Kit Silla Tee 8 x 4" de PVC para alcantarillados (incluye acondicionador y adhesivo)</v>
          </cell>
          <cell r="D123" t="str">
            <v>un</v>
          </cell>
        </row>
        <row r="124">
          <cell r="B124">
            <v>7.06</v>
          </cell>
          <cell r="C124" t="str">
            <v>Suministro e instalación de Kit Silla Tee 8 x 6" de PVC para alcantarillados (incluye acondicionador y adhesivo)</v>
          </cell>
          <cell r="D124" t="str">
            <v>un</v>
          </cell>
        </row>
        <row r="125">
          <cell r="B125">
            <v>7.07</v>
          </cell>
          <cell r="C125" t="str">
            <v>Suministro e instalación de Kit Silla Tee 10 x 4" de PVC para alcantarillados (incluye acondicionador y adhesivo)</v>
          </cell>
          <cell r="D125" t="str">
            <v>un</v>
          </cell>
        </row>
        <row r="126">
          <cell r="B126">
            <v>7.08</v>
          </cell>
          <cell r="C126" t="str">
            <v>Suministro e instalación de Kit Silla Tee 10 x 6" de PVC para alcantarillados (incluye acondicionador y adhesivo)</v>
          </cell>
          <cell r="D126" t="str">
            <v>un</v>
          </cell>
        </row>
        <row r="127">
          <cell r="B127">
            <v>7.09</v>
          </cell>
          <cell r="C127" t="str">
            <v>Suministro e instalación de Kit Silla Tee 12 x 4" de PVC para alcantarillados (incluye acondicionador y adhesivo)</v>
          </cell>
          <cell r="D127" t="str">
            <v>un</v>
          </cell>
        </row>
        <row r="128">
          <cell r="B128">
            <v>7.1</v>
          </cell>
          <cell r="C128" t="str">
            <v>Suministro e instalación de Kit Silla Tee 12 x 6" de PVC para alcantarillados (incluye acondicionador y adhesivo)</v>
          </cell>
          <cell r="D128" t="str">
            <v>un</v>
          </cell>
        </row>
        <row r="129">
          <cell r="B129">
            <v>7.11</v>
          </cell>
          <cell r="C129" t="str">
            <v>Suministro e instalación de Silla Tee 16 x 4" de PVC para alcantarillados (incluye acondicionador y adhesivo)</v>
          </cell>
          <cell r="D129" t="str">
            <v>un</v>
          </cell>
        </row>
        <row r="130">
          <cell r="B130">
            <v>7.12</v>
          </cell>
          <cell r="C130" t="str">
            <v>Suministro e instalación de Silla Tee 16 x 6" de PVC para alcantarillados (incluye acondicionador y adhesivo)</v>
          </cell>
          <cell r="D130" t="str">
            <v>un</v>
          </cell>
        </row>
        <row r="131">
          <cell r="B131">
            <v>7.13</v>
          </cell>
          <cell r="C131" t="str">
            <v>Suministro e instalación de Silla Tee 18 x 6" de PVC para alcantarillados (incluye acondicionador y adhesivo)</v>
          </cell>
          <cell r="D131" t="str">
            <v>un</v>
          </cell>
        </row>
        <row r="132">
          <cell r="B132">
            <v>7.14</v>
          </cell>
          <cell r="C132" t="str">
            <v>Suministro e instalación de Silla Tee 20 x 6" de PVC para alcantarillados (incluye acondicionador y adhesivo)</v>
          </cell>
          <cell r="D132" t="str">
            <v>un</v>
          </cell>
        </row>
        <row r="133">
          <cell r="B133">
            <v>7.15</v>
          </cell>
          <cell r="C133" t="str">
            <v>Suministro e instalación de Kit Silla Yee 8 x 4" de PVC para alcantarillados (incluye acondicionador y adhesivo)</v>
          </cell>
          <cell r="D133" t="str">
            <v>un</v>
          </cell>
        </row>
        <row r="134">
          <cell r="B134">
            <v>7.16</v>
          </cell>
          <cell r="C134" t="str">
            <v>Suministro e instalación de Kit Silla Yee 8 x 6" de PVC para alcantarillados (incluye acondicionador y adhesivo)</v>
          </cell>
          <cell r="D134" t="str">
            <v>un</v>
          </cell>
        </row>
        <row r="135">
          <cell r="B135">
            <v>7.17</v>
          </cell>
          <cell r="C135" t="str">
            <v>Suministro e instalación de Kit Silla Yee 10 x 4" de PVC para alcantarillados (incluye acondicionador y adhesivo)</v>
          </cell>
          <cell r="D135" t="str">
            <v>un</v>
          </cell>
        </row>
        <row r="136">
          <cell r="B136">
            <v>7.18</v>
          </cell>
          <cell r="C136" t="str">
            <v>Suministro e instalación de Kit Silla Yee 10 x 6" de PVC para alcantarillados (incluye acondicionador y adhesivo)</v>
          </cell>
          <cell r="D136" t="str">
            <v>un</v>
          </cell>
        </row>
        <row r="137">
          <cell r="B137">
            <v>7.19</v>
          </cell>
          <cell r="C137" t="str">
            <v>Suministro e instalación de Kit Silla Yee 12 x 4" de PVC para alcantarillados (incluye acondicionador y adhesivo)</v>
          </cell>
          <cell r="D137" t="str">
            <v>un</v>
          </cell>
        </row>
        <row r="138">
          <cell r="B138">
            <v>7.2</v>
          </cell>
          <cell r="C138" t="str">
            <v>Suministro e instalación de Kit Silla Yee 12 x 6" de PVC para alcantarillados (incluye acondicionador y adhesivo)</v>
          </cell>
          <cell r="D138" t="str">
            <v>un</v>
          </cell>
        </row>
        <row r="139">
          <cell r="B139">
            <v>7.21</v>
          </cell>
          <cell r="C139" t="str">
            <v>Suministro e instalación de Silla Yee 16 x 4" de PVC para alcantarillados (incluye acondicionador y adhesivo)</v>
          </cell>
          <cell r="D139" t="str">
            <v>un</v>
          </cell>
        </row>
        <row r="140">
          <cell r="B140">
            <v>7.22</v>
          </cell>
          <cell r="C140" t="str">
            <v>Suministro e instalación de Silla Yee 16 x 6" de PVC para alcantarillados (incluye acondicionador y adhesivo)</v>
          </cell>
          <cell r="D140" t="str">
            <v>un</v>
          </cell>
        </row>
        <row r="141">
          <cell r="B141">
            <v>7.23</v>
          </cell>
          <cell r="C141" t="str">
            <v>Suministro e instalación de Silla Yee 18 x 6" de PVC para alcantarillados (incluye acondicionador y adhesivo)</v>
          </cell>
          <cell r="D141" t="str">
            <v>un</v>
          </cell>
        </row>
        <row r="142">
          <cell r="B142">
            <v>7.24</v>
          </cell>
          <cell r="C142" t="str">
            <v>Suministro e instalación de Silla Yee 20 x 6" de PVC para alcantarillados (incluye acondicionador y adhesivo)</v>
          </cell>
          <cell r="D142" t="str">
            <v>un</v>
          </cell>
        </row>
        <row r="143">
          <cell r="B143">
            <v>7.25</v>
          </cell>
          <cell r="C143" t="str">
            <v>Caja inspección 0.60x0.60m. concreto ref. 3000 PSI elab.en obra. h=0.70m . e=0.07m (inc. excavación. formaleta 1/3 usos)</v>
          </cell>
          <cell r="D143" t="str">
            <v>un</v>
          </cell>
        </row>
        <row r="144">
          <cell r="B144">
            <v>7.26</v>
          </cell>
          <cell r="C144" t="str">
            <v>Caja inspección 0.50x0.50m. Ladrillo tolete, elab.en obra. h=0.70m .(inc. excavación.)</v>
          </cell>
          <cell r="D144" t="str">
            <v>un</v>
          </cell>
        </row>
        <row r="145">
          <cell r="B145">
            <v>8.0009999999999994</v>
          </cell>
          <cell r="C145" t="str">
            <v>Suministro e instal. tubería PVC unión mecánica para acueductos -Presión Trabajo 200PSI- 2" (incluye instal. accesorios)</v>
          </cell>
          <cell r="D145" t="str">
            <v>m</v>
          </cell>
        </row>
        <row r="146">
          <cell r="B146">
            <v>8.0020000000000007</v>
          </cell>
          <cell r="C146" t="str">
            <v>Suministro e instal. tubería PVC unión mecánica para acueductos -Presión Trabajo 200PSI- 2 1/2" (incluye instal. acces.)</v>
          </cell>
          <cell r="D146" t="str">
            <v>m</v>
          </cell>
        </row>
        <row r="147">
          <cell r="B147">
            <v>8.0030000000000001</v>
          </cell>
          <cell r="C147" t="str">
            <v>Suministro e instal. tubería PVC unión mecánica para acueductos -Presión Trabajo 200PSI- 3" (incluye instal. accesorios)</v>
          </cell>
          <cell r="D147" t="str">
            <v>m</v>
          </cell>
        </row>
        <row r="148">
          <cell r="B148">
            <v>8.0039999999999996</v>
          </cell>
          <cell r="C148" t="str">
            <v>Suministro e instal. tubería PVC unión mecánica para acueductos -Presión Trabajo 200PSI- 4" (incluye instal. accesorios)</v>
          </cell>
          <cell r="D148" t="str">
            <v>m</v>
          </cell>
        </row>
        <row r="149">
          <cell r="B149">
            <v>8.0050000000000008</v>
          </cell>
          <cell r="C149" t="str">
            <v>Suministro e instal. tubería PVC unión mecánica para acueductos -Presión Trabajo 200PSI- 6" (incluye instal. accesorios)</v>
          </cell>
          <cell r="D149" t="str">
            <v>m</v>
          </cell>
        </row>
        <row r="150">
          <cell r="B150">
            <v>8.0060000000000002</v>
          </cell>
          <cell r="C150" t="str">
            <v>Suministro e instal. tubería PVC unión mecánica para acueductos -Presión Trabajo 200PSI- 8" (incluye instal. accesorios)</v>
          </cell>
          <cell r="D150" t="str">
            <v>m</v>
          </cell>
        </row>
        <row r="151">
          <cell r="B151">
            <v>8.0069999999999997</v>
          </cell>
          <cell r="C151" t="str">
            <v>Suministro e instal. tubería PVC unión mecánica para acueductos -Presión Trabajo 200PSI- 10" (incluye instal accesorios)</v>
          </cell>
          <cell r="D151" t="str">
            <v>m</v>
          </cell>
        </row>
        <row r="152">
          <cell r="B152">
            <v>8.0079999999999991</v>
          </cell>
          <cell r="C152" t="str">
            <v>Suministro e instal. tubería PVC unión mecánica para acueductos -Presión Trabajo 200PSI- 12" (incluye instal accesorios)</v>
          </cell>
          <cell r="D152" t="str">
            <v>m</v>
          </cell>
        </row>
        <row r="153">
          <cell r="B153">
            <v>8.0090000000000003</v>
          </cell>
          <cell r="C153" t="str">
            <v>Suministro e instal. tubería PVC unión mecánica para acueductos -Presión Trabajo 200PSI- 14" (incluye instal accesorios)</v>
          </cell>
          <cell r="D153" t="str">
            <v>m</v>
          </cell>
        </row>
        <row r="154">
          <cell r="B154">
            <v>8.01</v>
          </cell>
          <cell r="C154" t="str">
            <v>Suministro e instal. tubería PVC unión mecánica para acueductos -Presión Trabajo 200PSI- 16" (incluye instal accesorios)</v>
          </cell>
          <cell r="D154" t="str">
            <v>m</v>
          </cell>
        </row>
        <row r="155">
          <cell r="B155">
            <v>8.0109999999999992</v>
          </cell>
          <cell r="C155" t="str">
            <v>Suministro e instal. tubería PVC unión mecánica para acueductos -Presión Trabajo 200PSI- 18" (incluye instal accesorios)</v>
          </cell>
          <cell r="D155" t="str">
            <v>m</v>
          </cell>
        </row>
        <row r="156">
          <cell r="B156">
            <v>8.0120000000000005</v>
          </cell>
          <cell r="C156" t="str">
            <v>Suministro e instal. tubería PVC unión mecánica para acueductos -Presión Trabajo 200PSI- 20" (incluye instal accesorios)</v>
          </cell>
          <cell r="D156" t="str">
            <v>m</v>
          </cell>
        </row>
        <row r="157">
          <cell r="B157">
            <v>8.0129999999999999</v>
          </cell>
          <cell r="C157" t="str">
            <v>Suministro e instal. tubería PVC unión mecánica para acueductos -Presión Trabajo 160PSI- 2" (incluye instal. accesorios)</v>
          </cell>
          <cell r="D157" t="str">
            <v>m</v>
          </cell>
        </row>
        <row r="158">
          <cell r="B158">
            <v>8.0139999999999993</v>
          </cell>
          <cell r="C158" t="str">
            <v>Suministro e instal. tubería PVC unión mecánica para acueductos -Presión Trabajo 160PSI- 2 1/2" (incluye instal. acces.)</v>
          </cell>
          <cell r="D158" t="str">
            <v>m</v>
          </cell>
        </row>
        <row r="159">
          <cell r="B159">
            <v>8.0150000000000006</v>
          </cell>
          <cell r="C159" t="str">
            <v>Suministro e instal. tubería PVC unión mecánica para acueductos -Presión Trabajo 160PSI- 3" (incluye instal. accesorios)</v>
          </cell>
          <cell r="D159" t="str">
            <v>m</v>
          </cell>
        </row>
        <row r="160">
          <cell r="B160">
            <v>8.016</v>
          </cell>
          <cell r="C160" t="str">
            <v>Suministro e instal. tubería PVC unión mecánica para acueductos -Presión Trabajo 160PSI- 4" (incluye instal. accesorios)</v>
          </cell>
          <cell r="D160" t="str">
            <v>m</v>
          </cell>
        </row>
        <row r="161">
          <cell r="B161">
            <v>8.0169999999999995</v>
          </cell>
          <cell r="C161" t="str">
            <v>Suministro e instal. tubería PVC unión mecánica para acueductos -Presión Trabajo 160PSI- 6" (incluye instal. accesorios)</v>
          </cell>
          <cell r="D161" t="str">
            <v>m</v>
          </cell>
        </row>
        <row r="162">
          <cell r="B162">
            <v>8.0180000000000007</v>
          </cell>
          <cell r="C162" t="str">
            <v>Suministro e instal. tubería PVC unión mecánica para acueductos -Presión Trabajo 160PSI- 8" (incluye instal. accesorios)</v>
          </cell>
          <cell r="D162" t="str">
            <v>m</v>
          </cell>
        </row>
        <row r="163">
          <cell r="B163">
            <v>8.0190000000000001</v>
          </cell>
          <cell r="C163" t="str">
            <v>Suministro e instal. tubería PVC unión mecánica para acueductos -Presión Trabajo 160PSI- 10" (incluye instal accesorios)</v>
          </cell>
          <cell r="D163" t="str">
            <v>m</v>
          </cell>
        </row>
        <row r="164">
          <cell r="B164">
            <v>8.02</v>
          </cell>
          <cell r="C164" t="str">
            <v>Suministro e instal. tubería PVC unión mecánica para acueductos -Presión Trabajo 160PSI- 12" (incluye instal accesorios)</v>
          </cell>
          <cell r="D164" t="str">
            <v>m</v>
          </cell>
        </row>
        <row r="165">
          <cell r="B165">
            <v>8.0210000000000008</v>
          </cell>
          <cell r="C165" t="str">
            <v>Suministro e instal. tubería PVC unión mecánica para acueductos -Presión Trabajo 160PSI- 14" (incluye instal accesorios)</v>
          </cell>
          <cell r="D165" t="str">
            <v>m</v>
          </cell>
        </row>
        <row r="166">
          <cell r="B166">
            <v>8.0220000000000002</v>
          </cell>
          <cell r="C166" t="str">
            <v>Suministro e instal. tubería PVC unión mecánica para acueductos -Presión Trabajo 160PSI- 16" (incluye instal accesorios</v>
          </cell>
          <cell r="D166" t="str">
            <v>m</v>
          </cell>
        </row>
        <row r="167">
          <cell r="B167">
            <v>8.0229999999999997</v>
          </cell>
          <cell r="C167" t="str">
            <v>Suministro e instal. tubería PVC unión mecánica para acueductos -Presión Trabajo 160PSI- 18" (incluye instal accesorios)</v>
          </cell>
          <cell r="D167" t="str">
            <v>m</v>
          </cell>
        </row>
        <row r="168">
          <cell r="B168">
            <v>8.0239999999999991</v>
          </cell>
          <cell r="C168" t="str">
            <v>Suministro e instal. tubería PVC unión mecánica para acueductos -Presión Trabajo 160PSI- 20" (incluye instal accesorios)</v>
          </cell>
          <cell r="D168" t="str">
            <v>m</v>
          </cell>
        </row>
        <row r="169">
          <cell r="B169">
            <v>8.0250000000000004</v>
          </cell>
          <cell r="C169" t="str">
            <v>Suministro e instal. tubería PVC unión mecánica para acueductos -Presión Trabajo 125PSI- 3" (incluye instal. accesorios)</v>
          </cell>
          <cell r="D169" t="str">
            <v>m</v>
          </cell>
        </row>
        <row r="170">
          <cell r="B170">
            <v>8.0259999999999998</v>
          </cell>
          <cell r="C170" t="str">
            <v>Suministro e instal. tubería PVC unión mecánica para acueductos -Presión Trabajo 125PSI- 4" (incluye instal. accesorios)</v>
          </cell>
          <cell r="D170" t="str">
            <v>m</v>
          </cell>
        </row>
        <row r="171">
          <cell r="B171">
            <v>8.0269999999999992</v>
          </cell>
          <cell r="C171" t="str">
            <v>Suministro e instal. tubería PVC unión mecánica para acueductos -Presión Trabajo 125PSI- 6" (incluye instal. accesorios)</v>
          </cell>
          <cell r="D171" t="str">
            <v>m</v>
          </cell>
        </row>
        <row r="172">
          <cell r="B172">
            <v>8.0280000000000005</v>
          </cell>
          <cell r="C172" t="str">
            <v>Suministro e instal. tubería PVC unión mecánica para acueductos -Presión Trabajo 125PSI- 8" (incluye instal. accesorios)</v>
          </cell>
          <cell r="D172" t="str">
            <v>m</v>
          </cell>
        </row>
        <row r="173">
          <cell r="B173">
            <v>8.0289999999999999</v>
          </cell>
          <cell r="C173" t="str">
            <v>Suministro e instal. tubería PVC unión mecánica para acueductos -Presión Trabajo 125PSI- 10" (incluye instal accesorios)</v>
          </cell>
          <cell r="D173" t="str">
            <v>m</v>
          </cell>
        </row>
        <row r="174">
          <cell r="B174">
            <v>8.0299999999999994</v>
          </cell>
          <cell r="C174" t="str">
            <v>Suministro e instal. tubería PVC unión mecánica para acueductos -Presión Trabajo 125PSI- 12" (incluye instal accesorios)</v>
          </cell>
          <cell r="D174" t="str">
            <v>m</v>
          </cell>
        </row>
        <row r="175">
          <cell r="B175">
            <v>8.0310000000000006</v>
          </cell>
          <cell r="C175" t="str">
            <v>Suministro e instal. tubería PVC unión mecánica para acueductos -Presión Trabajo 125PSI- 14" (incluye instal accesorios)</v>
          </cell>
          <cell r="D175" t="str">
            <v>m</v>
          </cell>
        </row>
        <row r="176">
          <cell r="B176">
            <v>8.032</v>
          </cell>
          <cell r="C176" t="str">
            <v>Suministro e instal. tubería PVC unión mecánica para acueductos -Presión Trabajo 125PSI- 16" (incluye instal accesorios)</v>
          </cell>
          <cell r="D176" t="str">
            <v>m</v>
          </cell>
        </row>
        <row r="177">
          <cell r="B177">
            <v>8.0329999999999995</v>
          </cell>
          <cell r="C177" t="str">
            <v>Suministro e instal. tubería PVC unión mecánica para acueductos -Presión Trabajo 125PSI- 18" (incluye instal accesorios)</v>
          </cell>
          <cell r="D177" t="str">
            <v>m</v>
          </cell>
        </row>
        <row r="178">
          <cell r="B178">
            <v>8.0340000000000007</v>
          </cell>
          <cell r="C178" t="str">
            <v>Suministro e instal. tubería PVC unión mecánica para acueductos -Presión Trabajo 125PSI- 20" (incluye instal accesorios)</v>
          </cell>
          <cell r="D178" t="str">
            <v>m</v>
          </cell>
        </row>
        <row r="179">
          <cell r="B179">
            <v>8.0350000000000001</v>
          </cell>
          <cell r="C179" t="str">
            <v>Suministro e instal. tubería PVC unión mecánica para acueductos -Presión Trabajo 100PSI- 4" (incluye instal. accesorios)</v>
          </cell>
          <cell r="D179" t="str">
            <v>m</v>
          </cell>
        </row>
        <row r="180">
          <cell r="B180">
            <v>8.0359999999999996</v>
          </cell>
          <cell r="C180" t="str">
            <v>Suministro e instal. tubería PVC unión mecánica para acueductos -Presión Trabajo 100PSI- 6" (incluye instal. accesorios)</v>
          </cell>
          <cell r="D180" t="str">
            <v>m</v>
          </cell>
        </row>
        <row r="181">
          <cell r="B181">
            <v>8.0370000000000008</v>
          </cell>
          <cell r="C181" t="str">
            <v>Suministro e instal. tubería PVC unión mecánica para acueductos -Presión Trabajo 100PSI- 8" (incluye instal. accesorios)</v>
          </cell>
          <cell r="D181" t="str">
            <v>m</v>
          </cell>
        </row>
        <row r="182">
          <cell r="B182">
            <v>8.0380000000000003</v>
          </cell>
          <cell r="C182" t="str">
            <v>Suministro e instal. tubería PVC unión mecánica para acueductos -Presión Trabajo 100PSI- 10" (incluye instal accesorios)</v>
          </cell>
          <cell r="D182" t="str">
            <v>m</v>
          </cell>
        </row>
        <row r="183">
          <cell r="B183">
            <v>8.0389999999999997</v>
          </cell>
          <cell r="C183" t="str">
            <v>Suministro e instal. tubería PVC unión mecánica para acueductos -Presión Trabajo 100PSI- 12" (incluye instal accesorios)</v>
          </cell>
          <cell r="D183" t="str">
            <v>m</v>
          </cell>
        </row>
        <row r="184">
          <cell r="B184">
            <v>8.0399999999999991</v>
          </cell>
          <cell r="C184" t="str">
            <v>Suministro e instal. tubería PVC unión mecánica para acueductos -Presión Trabajo 100PSI- 14" (incluye instal accesorios)</v>
          </cell>
          <cell r="D184" t="str">
            <v>m</v>
          </cell>
        </row>
        <row r="185">
          <cell r="B185">
            <v>8.0410000000000004</v>
          </cell>
          <cell r="C185" t="str">
            <v>Suministro e instal. tubería PVC unión mecánica para acueductos -Presión Trabajo 100PSI- 16" (incluye instal accesorios)</v>
          </cell>
          <cell r="D185" t="str">
            <v>m</v>
          </cell>
        </row>
        <row r="186">
          <cell r="B186">
            <v>8.0419999999999998</v>
          </cell>
          <cell r="C186" t="str">
            <v>Suministro e instal. tubería PVC unión mecánica para acueductos -Presión Trabajo 100PSI- 18" (incluye instal accesorios)</v>
          </cell>
          <cell r="D186" t="str">
            <v>m</v>
          </cell>
        </row>
        <row r="187">
          <cell r="B187">
            <v>8.0429999999999993</v>
          </cell>
          <cell r="C187" t="str">
            <v>Suministro e instal. tubería PVC unión mecánica para acueductos -Presión Trabajo 100PSI- 20" (incluye instal accesorios)</v>
          </cell>
          <cell r="D187" t="str">
            <v>m</v>
          </cell>
        </row>
        <row r="188">
          <cell r="B188">
            <v>8.0440000000000005</v>
          </cell>
          <cell r="C188" t="str">
            <v>Suministro e instal. tubería PVC extremos lisos para acueductos -Presión Trab. 500PSI- 1/2" (Inc. unión e instal acces.)</v>
          </cell>
          <cell r="D188" t="str">
            <v>m</v>
          </cell>
        </row>
        <row r="189">
          <cell r="B189">
            <v>8.0449999999999999</v>
          </cell>
          <cell r="C189" t="str">
            <v>Suministro e instal. tubería PVC extremos lisos para acueductos -Presión Trab. 400PSI- 3/4" (Inc. unión e instal acces.)</v>
          </cell>
          <cell r="D189" t="str">
            <v>m</v>
          </cell>
        </row>
        <row r="190">
          <cell r="B190">
            <v>8.0459999999999994</v>
          </cell>
          <cell r="C190" t="str">
            <v>Suministro e instal. tubería PVC extremos lisos para acueductos -Presión Trab. 315PSI- 1/2" (Inc. unión e instal acces.)</v>
          </cell>
          <cell r="D190" t="str">
            <v>m</v>
          </cell>
        </row>
        <row r="191">
          <cell r="B191">
            <v>8.0470000000000006</v>
          </cell>
          <cell r="C191" t="str">
            <v>Suministro e instal. tubería PVC extremos lisos para acueductos -Presión Trab. 315PSI- 1" (Inc. unión e instal acces.)</v>
          </cell>
          <cell r="D191" t="str">
            <v>m</v>
          </cell>
        </row>
        <row r="192">
          <cell r="B192">
            <v>8.048</v>
          </cell>
          <cell r="C192" t="str">
            <v>Suministro e instal. tubería PVC extremos lisos para acueductos -Presión Trab. 200PSI- 3/4" (Inc. unión e instal acces.)</v>
          </cell>
          <cell r="D192" t="str">
            <v>m</v>
          </cell>
        </row>
        <row r="193">
          <cell r="B193">
            <v>8.0489999999999995</v>
          </cell>
          <cell r="C193" t="str">
            <v>Suministro e instal. tubería PVC extremos lisos para acueductos -Presión Trab. 200PSI- 1" (Inc. unión e instal acces.)</v>
          </cell>
          <cell r="D193" t="str">
            <v>m</v>
          </cell>
        </row>
        <row r="194">
          <cell r="B194">
            <v>8.0500000000000007</v>
          </cell>
          <cell r="C194" t="str">
            <v>Suministro e instal. tubería PVC extremos lisos para acueducto -Presión Trab. 200PSI- 1 1/4" (Inc. unión e instal acces)</v>
          </cell>
          <cell r="D194" t="str">
            <v>m</v>
          </cell>
        </row>
        <row r="195">
          <cell r="B195">
            <v>8.0510000000000002</v>
          </cell>
          <cell r="C195" t="str">
            <v>Suministro e instal. tubería PVC extremos lisos para acueducto -Presión Trab. 200PSI- 1 1/2" (Inc. unión e instal acces)</v>
          </cell>
          <cell r="D195" t="str">
            <v>m</v>
          </cell>
        </row>
        <row r="196">
          <cell r="B196">
            <v>8.0519999999999996</v>
          </cell>
          <cell r="C196" t="str">
            <v>Suministro e instal. tubería PVC extremos lisos para acueductos -Presión Trab. 200PSI- 2" (Inc. unión e instal acces.)</v>
          </cell>
          <cell r="D196" t="str">
            <v>m</v>
          </cell>
        </row>
        <row r="197">
          <cell r="B197">
            <v>8.0530000000000008</v>
          </cell>
          <cell r="C197" t="str">
            <v>Suministro e instal. tubería PVC extremos lisos para acueducto -Presión Trab. 200PSI- 2 1/2" (Inc. unión e instal acces)</v>
          </cell>
          <cell r="D197" t="str">
            <v>m</v>
          </cell>
        </row>
        <row r="198">
          <cell r="B198">
            <v>8.0540000000000003</v>
          </cell>
          <cell r="C198" t="str">
            <v>Suministro e instal. tubería PVC extremos lisos para acueductos -Presión Trab. 200PSI- 3" (Inc. unión e instal acces.)</v>
          </cell>
          <cell r="D198" t="str">
            <v>m</v>
          </cell>
        </row>
        <row r="199">
          <cell r="B199">
            <v>8.0549999999999997</v>
          </cell>
          <cell r="C199" t="str">
            <v>Suministro e instal. tubería PVC extremos lisos para acueductos -Presión Trab. 200PSI- 4" (Inc. unión e instal acces.)</v>
          </cell>
          <cell r="D199" t="str">
            <v>m</v>
          </cell>
        </row>
        <row r="200">
          <cell r="B200">
            <v>8.0559999999999992</v>
          </cell>
          <cell r="C200" t="str">
            <v>Suministro e instal. tubería PVC extremos lisos para acueductos -Presión Trab. 160PSI- 2" (Inc. unión e instal acces.)</v>
          </cell>
          <cell r="D200" t="str">
            <v>m</v>
          </cell>
        </row>
        <row r="201">
          <cell r="B201">
            <v>8.0570000000000004</v>
          </cell>
          <cell r="C201" t="str">
            <v>Suministro e instal. tubería PVC extremos lisos para acueducto -Presión Trab. 160PSI- 2 1/2" (Inc. unión e instal acces)</v>
          </cell>
          <cell r="D201" t="str">
            <v>m</v>
          </cell>
        </row>
        <row r="202">
          <cell r="B202">
            <v>8.0579999999999998</v>
          </cell>
          <cell r="C202" t="str">
            <v>Suministro e instal. tubería PVC extremos lisos para acueductos -Presión Trab. 160PSI- 3" (Inc. unión e instal acces.)</v>
          </cell>
          <cell r="D202" t="str">
            <v>m</v>
          </cell>
        </row>
        <row r="203">
          <cell r="B203">
            <v>8.0589999999999993</v>
          </cell>
          <cell r="C203" t="str">
            <v>Suministro e instal. tubería PVC extremos lisos para acueductos -Presión Trab. 160PSI- 4" (Inc. unión e instal acces.)</v>
          </cell>
          <cell r="D203" t="str">
            <v>m</v>
          </cell>
        </row>
        <row r="204">
          <cell r="B204">
            <v>8.06</v>
          </cell>
          <cell r="C204" t="str">
            <v>Suministro e instal. tubería PVC extremos lisos para acueductos -Presión Trab. 125PSI- 3" (Inc. unión e instal acces.)</v>
          </cell>
          <cell r="D204" t="str">
            <v>m</v>
          </cell>
        </row>
        <row r="205">
          <cell r="B205">
            <v>8.0609999999999999</v>
          </cell>
          <cell r="C205" t="str">
            <v>Suministro e instal. tubería PVC extremos lisos para acueductos -Presión Trab. 125PSI- 4" (Inc. unión e instal acces.)</v>
          </cell>
          <cell r="D205" t="str">
            <v>m</v>
          </cell>
        </row>
        <row r="206">
          <cell r="B206">
            <v>8.0619999999999994</v>
          </cell>
          <cell r="C206" t="str">
            <v>Suministro e instal. tubería PVC extremos lisos para acueductos -Presión Trab. 100PSI- 4" (Inc. unión e instal acces.)</v>
          </cell>
          <cell r="D206" t="str">
            <v>m</v>
          </cell>
        </row>
        <row r="207">
          <cell r="B207">
            <v>8.0630000000000006</v>
          </cell>
          <cell r="C207" t="str">
            <v>Codo Gran Radio 90° PVC -Presión Trabajo 200PSI- extremos unión mecanica x liso (2")</v>
          </cell>
          <cell r="D207" t="str">
            <v>un</v>
          </cell>
        </row>
        <row r="208">
          <cell r="B208">
            <v>8.0640000000000001</v>
          </cell>
          <cell r="C208" t="str">
            <v>Codo Gran Radio 90° PVC -Presión Trabajo 200PSI- extremos unión mecanica x liso (2 1/2")</v>
          </cell>
          <cell r="D208" t="str">
            <v>un</v>
          </cell>
        </row>
        <row r="209">
          <cell r="B209">
            <v>8.0649999999999995</v>
          </cell>
          <cell r="C209" t="str">
            <v>Codo Gran Radio 90° PVC -Presión Trabajo 200PSI- extremos unión mecanica x liso (3")</v>
          </cell>
          <cell r="D209" t="str">
            <v>un</v>
          </cell>
        </row>
        <row r="210">
          <cell r="B210">
            <v>8.0660000000000007</v>
          </cell>
          <cell r="C210" t="str">
            <v>Codo Gran Radio 90° PVC -Presión Trabajo 200PSI- extremos unión mecanica x liso (4")</v>
          </cell>
          <cell r="D210" t="str">
            <v>un</v>
          </cell>
        </row>
        <row r="211">
          <cell r="B211">
            <v>8.0670000000000002</v>
          </cell>
          <cell r="C211" t="str">
            <v>Codo Gran Radio 90° PVC -Presión Trabajo 200PSI- extremos unión mecanica x liso (6")</v>
          </cell>
          <cell r="D211" t="str">
            <v>un</v>
          </cell>
        </row>
        <row r="212">
          <cell r="B212">
            <v>8.0679999999999996</v>
          </cell>
          <cell r="C212" t="str">
            <v>Codo Gran Radio 90° PVC -Presión Trabajo 200PSI- 
extremos unión mecanica x liso (8")</v>
          </cell>
          <cell r="D212" t="str">
            <v>un</v>
          </cell>
        </row>
        <row r="213">
          <cell r="B213">
            <v>8.0690000000000008</v>
          </cell>
          <cell r="C213" t="str">
            <v>Codo Gran Radio 90° PVC -Presión Trabajo 200PSI- extremos unión mecanica x liso (10")</v>
          </cell>
          <cell r="D213" t="str">
            <v>un</v>
          </cell>
        </row>
        <row r="214">
          <cell r="B214">
            <v>8.07</v>
          </cell>
          <cell r="C214" t="str">
            <v>Codo Gran Radio 90° PVC -Presión Trabajo 200PSI- extremos unión mecanica x liso (12")</v>
          </cell>
          <cell r="D214" t="str">
            <v>un</v>
          </cell>
        </row>
        <row r="215">
          <cell r="B215">
            <v>8.0709999999999997</v>
          </cell>
          <cell r="C215" t="str">
            <v>Codo Gran Radio 45° PVC -Presión Trabajo 200PSI- extremos unión mecanica x liso (2")</v>
          </cell>
          <cell r="D215" t="str">
            <v>un</v>
          </cell>
        </row>
        <row r="216">
          <cell r="B216">
            <v>8.0719999999999992</v>
          </cell>
          <cell r="C216" t="str">
            <v>Codo Gran Radio 45° PVC -Presión Trabajo 200PSI- extremos unión mecanica x liso (2 1/2")</v>
          </cell>
          <cell r="D216" t="str">
            <v>un</v>
          </cell>
        </row>
        <row r="217">
          <cell r="B217">
            <v>8.0730000000000004</v>
          </cell>
          <cell r="C217" t="str">
            <v>Codo Gran Radio 45° PVC -Presión Trabajo 200PSI- extremos unión mecanica x liso (3")</v>
          </cell>
          <cell r="D217" t="str">
            <v>un</v>
          </cell>
        </row>
        <row r="218">
          <cell r="B218">
            <v>8.0739999999999998</v>
          </cell>
          <cell r="C218" t="str">
            <v>Codo Gran Radio 45° PVC -Presión Trabajo 200PSI- extremos unión mecanica x liso (4")</v>
          </cell>
          <cell r="D218" t="str">
            <v>un</v>
          </cell>
        </row>
        <row r="219">
          <cell r="B219">
            <v>8.0749999999999993</v>
          </cell>
          <cell r="C219" t="str">
            <v>Codo Gran Radio 45° PVC -Presión Trabajo 200PSI- extremos unión mecanica x liso (6")</v>
          </cell>
          <cell r="D219" t="str">
            <v>un</v>
          </cell>
        </row>
        <row r="220">
          <cell r="B220">
            <v>8.0760000000000005</v>
          </cell>
          <cell r="C220" t="str">
            <v>Codo Gran Radio 45° PVC -Presión Trabajo 200PSI- extremos unión mecanica x liso (8")</v>
          </cell>
          <cell r="D220" t="str">
            <v>un</v>
          </cell>
        </row>
        <row r="221">
          <cell r="B221">
            <v>8.077</v>
          </cell>
          <cell r="C221" t="str">
            <v>Codo Gran Radio 45° PVC -Presión Trabajo 200PSI- extremos unión mecanica x liso (10")</v>
          </cell>
          <cell r="D221" t="str">
            <v>un</v>
          </cell>
        </row>
        <row r="222">
          <cell r="B222">
            <v>8.0779999999999994</v>
          </cell>
          <cell r="C222" t="str">
            <v>Codo Gran Radio 45° PVC -Presión Trabajo 200PSI- extremos unión mecanica x liso (12")</v>
          </cell>
          <cell r="D222" t="str">
            <v>un</v>
          </cell>
        </row>
        <row r="223">
          <cell r="B223">
            <v>8.0790000000000006</v>
          </cell>
          <cell r="C223" t="str">
            <v>Codo Gran Radio 22.5° PVC -Presión Trabajo 200PSI- extremos unión mecanica x liso (2")</v>
          </cell>
          <cell r="D223" t="str">
            <v>un</v>
          </cell>
        </row>
        <row r="224">
          <cell r="B224">
            <v>8.08</v>
          </cell>
          <cell r="C224" t="str">
            <v>Codo Gran Radio 22.5° PVC -Presión Trabajo 200PSI- extremos unión mecanica x liso (2 1/2")</v>
          </cell>
          <cell r="D224" t="str">
            <v>un</v>
          </cell>
        </row>
        <row r="225">
          <cell r="B225">
            <v>8.0809999999999995</v>
          </cell>
          <cell r="C225" t="str">
            <v>Codo Gran Radio 22.5° PVC -Presión Trabajo 200PSI- extremos unión mecanica x liso (3")</v>
          </cell>
          <cell r="D225" t="str">
            <v>un</v>
          </cell>
        </row>
        <row r="226">
          <cell r="B226">
            <v>8.0820000000000007</v>
          </cell>
          <cell r="C226" t="str">
            <v>Codo Gran Radio 22.5° PVC -Presión Trabajo 200PSI- extremos unión mecanica x liso (4")</v>
          </cell>
          <cell r="D226" t="str">
            <v>un</v>
          </cell>
        </row>
        <row r="227">
          <cell r="B227">
            <v>8.0830000000000002</v>
          </cell>
          <cell r="C227" t="str">
            <v>Codo Gran Radio 22.5° PVC -Presión Trabajo 200PSI- extremos unión mecanica x liso (6")</v>
          </cell>
          <cell r="D227" t="str">
            <v>un</v>
          </cell>
        </row>
        <row r="228">
          <cell r="B228">
            <v>8.0839999999999996</v>
          </cell>
          <cell r="C228" t="str">
            <v>Codo Gran Radio 22.5° PVC -Presión Trabajo 200PSI- extremos unión mecanica x liso (8")</v>
          </cell>
          <cell r="D228" t="str">
            <v>un</v>
          </cell>
        </row>
        <row r="229">
          <cell r="B229">
            <v>8.0850000000000009</v>
          </cell>
          <cell r="C229" t="str">
            <v>Codo Gran Radio 22.5° PVC -Presión Trabajo 200PSI- extremos unión mecanica x liso (10")</v>
          </cell>
          <cell r="D229" t="str">
            <v>un</v>
          </cell>
        </row>
        <row r="230">
          <cell r="B230">
            <v>8.0860000000000003</v>
          </cell>
          <cell r="C230" t="str">
            <v>Codo Gran Radio 22.5° PVC -Presión Trabajo 200PSI- extremos unión mecanica x liso (12")</v>
          </cell>
          <cell r="D230" t="str">
            <v>un</v>
          </cell>
        </row>
        <row r="231">
          <cell r="B231">
            <v>8.0869999999999997</v>
          </cell>
          <cell r="C231" t="str">
            <v>Codo Gran Radio 11.25° PVC -Presión Trabajo 200PSI- extremos unión mecanica x liso (2")</v>
          </cell>
          <cell r="D231" t="str">
            <v>un</v>
          </cell>
        </row>
        <row r="232">
          <cell r="B232">
            <v>8.0879999999999992</v>
          </cell>
          <cell r="C232" t="str">
            <v>Codo Gran Radio 11.25° PVC -Presión Trabajo 200PSI- extremos unión mecanica x liso (2 1/2")</v>
          </cell>
          <cell r="D232" t="str">
            <v>un</v>
          </cell>
        </row>
        <row r="233">
          <cell r="B233">
            <v>8.0890000000000004</v>
          </cell>
          <cell r="C233" t="str">
            <v>Codo Gran Radio 11.25° PVC -Presión Trabajo 200PSI- extremos unión mecanica x liso (3")</v>
          </cell>
          <cell r="D233" t="str">
            <v>un</v>
          </cell>
        </row>
        <row r="234">
          <cell r="B234">
            <v>8.09</v>
          </cell>
          <cell r="C234" t="str">
            <v>Codo Gran Radio 11.25° PVC -Presión Trabajo 200PSI- extremos unión mecanica x liso (4")</v>
          </cell>
          <cell r="D234" t="str">
            <v>un</v>
          </cell>
        </row>
        <row r="235">
          <cell r="B235">
            <v>8.0909999999999993</v>
          </cell>
          <cell r="C235" t="str">
            <v>Codo Gran Radio 11.25° PVC -Presión Trabajo 200PSI- extremos unión mecanica x liso (6")</v>
          </cell>
          <cell r="D235" t="str">
            <v>un</v>
          </cell>
        </row>
        <row r="236">
          <cell r="B236">
            <v>8.0920000000000005</v>
          </cell>
          <cell r="C236" t="str">
            <v>Codo Gran Radio 11.25° PVC -Presión Trabajo 200PSI- extremos unión mecanica x liso (8")</v>
          </cell>
          <cell r="D236" t="str">
            <v>un</v>
          </cell>
        </row>
        <row r="237">
          <cell r="B237">
            <v>8.093</v>
          </cell>
          <cell r="C237" t="str">
            <v>Codo Gran Radio 11.25° PVC -Presión Trabajo 200PSI- extremos unión mecanica x liso (10")</v>
          </cell>
          <cell r="D237" t="str">
            <v>un</v>
          </cell>
        </row>
        <row r="238">
          <cell r="B238">
            <v>8.0939999999999994</v>
          </cell>
          <cell r="C238" t="str">
            <v>Codo Gran Radio 11.25° PVC -Presión Trabajo 200PSI- extremos unión mecanica x liso (12")</v>
          </cell>
          <cell r="D238" t="str">
            <v>un</v>
          </cell>
        </row>
        <row r="239">
          <cell r="B239">
            <v>8.0950000000000006</v>
          </cell>
          <cell r="C239" t="str">
            <v>Codo Radio Corto 90° PVC -Presión Trabajo 200PSI- extremos unión mecanica x liso (2")</v>
          </cell>
          <cell r="D239" t="str">
            <v>un</v>
          </cell>
        </row>
        <row r="240">
          <cell r="B240">
            <v>8.0960000000000001</v>
          </cell>
          <cell r="C240" t="str">
            <v>Codo Radio Corto 90° PVC -Presión Trabajo 200PSI- extremos unión mecanica x liso (3")</v>
          </cell>
          <cell r="D240" t="str">
            <v>un</v>
          </cell>
        </row>
        <row r="241">
          <cell r="B241">
            <v>8.0969999999999995</v>
          </cell>
          <cell r="C241" t="str">
            <v>Codo Radio Corto 90° PVC -Presión Trabajo 200PSI- extremos unión mecanica x liso (4")</v>
          </cell>
          <cell r="D241" t="str">
            <v>un</v>
          </cell>
        </row>
        <row r="242">
          <cell r="B242">
            <v>8.0980000000000008</v>
          </cell>
          <cell r="C242" t="str">
            <v>Codo Radio Corto 90° PVC -Presión Trabajo 200PSI- extremos unión mecanica x liso (6")</v>
          </cell>
          <cell r="D242" t="str">
            <v>un</v>
          </cell>
        </row>
        <row r="243">
          <cell r="B243">
            <v>8.0990000000000002</v>
          </cell>
          <cell r="C243" t="str">
            <v>Codo Radio Corto 90° PVC -Presión Trabajo 200PSI- extremos unión mecanica x liso (8")</v>
          </cell>
          <cell r="D243" t="str">
            <v>un</v>
          </cell>
        </row>
        <row r="244">
          <cell r="B244">
            <v>8.1</v>
          </cell>
          <cell r="C244" t="str">
            <v>Codo Radio Corto 45° PVC -Presión Trabajo 200PSI- extremos unión mecanica x liso (3")</v>
          </cell>
          <cell r="D244" t="str">
            <v>un</v>
          </cell>
        </row>
        <row r="245">
          <cell r="B245">
            <v>8.1010000000000009</v>
          </cell>
          <cell r="C245" t="str">
            <v>Codo Radio Corto 45° PVC -Presión Trabajo 200PSI- extremos unión mecanica x liso (4")</v>
          </cell>
          <cell r="D245" t="str">
            <v>un</v>
          </cell>
        </row>
        <row r="246">
          <cell r="B246">
            <v>8.1020000000000003</v>
          </cell>
          <cell r="C246" t="str">
            <v>Codo Radio Corto 45° PVC -Presión Trabajo 200PSI- extremos unión mecanica x liso (6")</v>
          </cell>
          <cell r="D246" t="str">
            <v>un</v>
          </cell>
        </row>
        <row r="247">
          <cell r="B247">
            <v>8.1029999999999998</v>
          </cell>
          <cell r="C247" t="str">
            <v>Codo Radio Corto 45° PVC -Presión Trabajo 200PSI- extremos unión mecanica x liso (8")</v>
          </cell>
          <cell r="D247" t="str">
            <v>un</v>
          </cell>
        </row>
        <row r="248">
          <cell r="B248">
            <v>8.1039999999999992</v>
          </cell>
          <cell r="C248" t="str">
            <v>Codo 90° en HD. -Presión Trabajo 250PSI- extremo lisos para PVC/AC (2")</v>
          </cell>
          <cell r="D248" t="str">
            <v>un</v>
          </cell>
        </row>
        <row r="249">
          <cell r="B249">
            <v>8.1050000000000004</v>
          </cell>
          <cell r="C249" t="str">
            <v>Codo 90° en HD. -Presión Trabajo 250PSI- extremo lisos para PVC/AC (3")</v>
          </cell>
          <cell r="D249" t="str">
            <v>un</v>
          </cell>
        </row>
        <row r="250">
          <cell r="B250">
            <v>8.1059999999999999</v>
          </cell>
          <cell r="C250" t="str">
            <v>Codo 90° en HD. -Presión Trabajo 250PSI- extremo lisos para PVC/AC (4")</v>
          </cell>
          <cell r="D250" t="str">
            <v>un</v>
          </cell>
        </row>
        <row r="251">
          <cell r="B251">
            <v>8.1069999999999993</v>
          </cell>
          <cell r="C251" t="str">
            <v>Codo 90° en HD. -Presión Trabajo 250PSI- extremo lisos para PVC/AC (6")</v>
          </cell>
          <cell r="D251" t="str">
            <v>un</v>
          </cell>
        </row>
        <row r="252">
          <cell r="B252">
            <v>8.1080000000000005</v>
          </cell>
          <cell r="C252" t="str">
            <v>Codo 90° en HD. -Presión Trabajo 250PSI- extremo lisos para PVC/AC (8")</v>
          </cell>
          <cell r="D252" t="str">
            <v>un</v>
          </cell>
        </row>
        <row r="253">
          <cell r="B253">
            <v>8.109</v>
          </cell>
          <cell r="C253" t="str">
            <v>Codo 90° en HD. -Presión Trabajo 250PSI- extremo lisos para PVC/AC (10")</v>
          </cell>
          <cell r="D253" t="str">
            <v>un</v>
          </cell>
        </row>
        <row r="254">
          <cell r="B254" t="str">
            <v>8,110</v>
          </cell>
          <cell r="C254" t="str">
            <v>Codo 90° en HD. -Presión Trabajo 250PSI- extremo lisos para PVC/AC (12")</v>
          </cell>
          <cell r="D254" t="str">
            <v>un</v>
          </cell>
        </row>
        <row r="255">
          <cell r="B255">
            <v>8.1110000000000007</v>
          </cell>
          <cell r="C255" t="str">
            <v>Codo 90° en HD. -Presión Trabajo 250PSI- extremo lisos para PVC/AC (14")</v>
          </cell>
          <cell r="D255" t="str">
            <v>un</v>
          </cell>
        </row>
        <row r="256">
          <cell r="B256">
            <v>8.1120000000000001</v>
          </cell>
          <cell r="C256" t="str">
            <v>Codo 90° en HD. -Presión Trabajo 250PSI- extremo lisos para PVC/AC (16")</v>
          </cell>
          <cell r="D256" t="str">
            <v>un</v>
          </cell>
        </row>
        <row r="257">
          <cell r="B257">
            <v>8.1129999999999995</v>
          </cell>
          <cell r="C257" t="str">
            <v>Codo 90° en HD. -Presión Trabajo 250PSI- extremo lisos para PVC/AC (18")</v>
          </cell>
          <cell r="D257" t="str">
            <v>un</v>
          </cell>
        </row>
        <row r="258">
          <cell r="B258">
            <v>8.1140000000000008</v>
          </cell>
          <cell r="C258" t="str">
            <v>Codo 90° en HD. -Presión Trabajo 250PSI- extremo lisos para PVC/AC (20")</v>
          </cell>
          <cell r="D258" t="str">
            <v>un</v>
          </cell>
        </row>
        <row r="259">
          <cell r="B259">
            <v>8.1150000000000002</v>
          </cell>
          <cell r="C259" t="str">
            <v>Codo 90° en HD. -Presión Trabajo 250PSI- extremo lisos para PVC/AC (24")</v>
          </cell>
          <cell r="D259" t="str">
            <v>un</v>
          </cell>
        </row>
        <row r="260">
          <cell r="B260">
            <v>8.1159999999999997</v>
          </cell>
          <cell r="C260" t="str">
            <v>Codo 45° en HD. -Presión Trabajo 250PSI- extremo lisos para PVC/AC (2")</v>
          </cell>
          <cell r="D260" t="str">
            <v>un</v>
          </cell>
        </row>
        <row r="261">
          <cell r="B261">
            <v>8.1170000000000009</v>
          </cell>
          <cell r="C261" t="str">
            <v>Codo 45° en HD. -Presión Trabajo 250PSI- extremo lisos para PVC/AC (3")</v>
          </cell>
          <cell r="D261" t="str">
            <v>un</v>
          </cell>
        </row>
        <row r="262">
          <cell r="B262">
            <v>8.1180000000000003</v>
          </cell>
          <cell r="C262" t="str">
            <v>Codo 45° en HD. -Presión Trabajo 250PSI- extremo lisos para PVC/AC (4")</v>
          </cell>
          <cell r="D262" t="str">
            <v>un</v>
          </cell>
        </row>
        <row r="263">
          <cell r="B263">
            <v>8.1189999999999998</v>
          </cell>
          <cell r="C263" t="str">
            <v>Codo 45° en HD. -Presión Trabajo 250PSI- extremo lisos para PVC/AC (6")</v>
          </cell>
          <cell r="D263" t="str">
            <v>un</v>
          </cell>
        </row>
        <row r="264">
          <cell r="B264">
            <v>8.1199999999999992</v>
          </cell>
          <cell r="C264" t="str">
            <v>Codo 45° en HD. -Presión Trabajo 250PSI- extremo lisos para PVC/AC (8")</v>
          </cell>
          <cell r="D264" t="str">
            <v>un</v>
          </cell>
        </row>
        <row r="265">
          <cell r="B265">
            <v>8.1210000000000004</v>
          </cell>
          <cell r="C265" t="str">
            <v>Codo 45° en HD. -Presión Trabajo 250PSI- extremo lisos para PVC/AC (10")</v>
          </cell>
          <cell r="D265" t="str">
            <v>un</v>
          </cell>
        </row>
        <row r="266">
          <cell r="B266">
            <v>8.1219999999999999</v>
          </cell>
          <cell r="C266" t="str">
            <v>Codo 45° en HD. -Presión Trabajo 250PSI- extremo lisos para PVC/AC (12")</v>
          </cell>
          <cell r="D266" t="str">
            <v>un</v>
          </cell>
        </row>
        <row r="267">
          <cell r="B267">
            <v>8.1229999999999993</v>
          </cell>
          <cell r="C267" t="str">
            <v>Codo 45° en HD. -Presión Trabajo 250PSI- extremo lisos para PVC/AC (14")</v>
          </cell>
          <cell r="D267" t="str">
            <v>un</v>
          </cell>
        </row>
        <row r="268">
          <cell r="B268">
            <v>8.1240000000000006</v>
          </cell>
          <cell r="C268" t="str">
            <v>Codo 45° en HD. -Presión Trabajo 250PSI- extremo lisos para PVC/AC (16")</v>
          </cell>
          <cell r="D268" t="str">
            <v>un</v>
          </cell>
        </row>
        <row r="269">
          <cell r="B269">
            <v>8.125</v>
          </cell>
          <cell r="C269" t="str">
            <v>Codo 45° en HD. -Presión Trabajo 250PSI- extremo lisos para PVC/AC (18")</v>
          </cell>
          <cell r="D269" t="str">
            <v>un</v>
          </cell>
        </row>
        <row r="270">
          <cell r="B270">
            <v>8.1259999999999994</v>
          </cell>
          <cell r="C270" t="str">
            <v>Codo 45° en HD. -Presión Trabajo 250PSI- extremo lisos para PVC/AC (20")</v>
          </cell>
          <cell r="D270" t="str">
            <v>un</v>
          </cell>
        </row>
        <row r="271">
          <cell r="B271">
            <v>8.1270000000000007</v>
          </cell>
          <cell r="C271" t="str">
            <v>Codo 45° en HD. -Presión Trabajo 250PSI- extremo lisos para PVC/AC (24")</v>
          </cell>
          <cell r="D271" t="str">
            <v>un</v>
          </cell>
        </row>
        <row r="272">
          <cell r="B272">
            <v>8.1280000000000001</v>
          </cell>
          <cell r="C272" t="str">
            <v>Codo 22.5° en HD. -Presión Trabajo 250PSI- extremo lisos para PVC/AC (2")</v>
          </cell>
          <cell r="D272" t="str">
            <v>un</v>
          </cell>
        </row>
        <row r="273">
          <cell r="B273">
            <v>8.1289999999999996</v>
          </cell>
          <cell r="C273" t="str">
            <v>Codo 22.5° en HD. -Presión Trabajo 250PSI- extremo lisos para PVC/AC (3")</v>
          </cell>
          <cell r="D273" t="str">
            <v>un</v>
          </cell>
        </row>
        <row r="274">
          <cell r="B274">
            <v>8.1300000000000008</v>
          </cell>
          <cell r="C274" t="str">
            <v>Codo 22.5° en HD. -Presión Trabajo 250PSI- extremo lisos para PVC/AC (4")</v>
          </cell>
          <cell r="D274" t="str">
            <v>un</v>
          </cell>
        </row>
        <row r="275">
          <cell r="B275">
            <v>8.1310000000000002</v>
          </cell>
          <cell r="C275" t="str">
            <v>Codo 22.5° en HD. -Presión Trabajo 250PSI- extremo lisos para PVC/AC (6")</v>
          </cell>
          <cell r="D275" t="str">
            <v>un</v>
          </cell>
        </row>
        <row r="276">
          <cell r="B276">
            <v>8.1319999999999997</v>
          </cell>
          <cell r="C276" t="str">
            <v>Codo 22.5° en HD. -Presión Trabajo 250PSI- extremo lisos para PVC/AC (8")</v>
          </cell>
          <cell r="D276" t="str">
            <v>un</v>
          </cell>
        </row>
        <row r="277">
          <cell r="B277">
            <v>8.1329999999999991</v>
          </cell>
          <cell r="C277" t="str">
            <v>Codo 22.5° en HD. -Presión Trabajo 250PSI- extremo lisos para PVC/AC (10")</v>
          </cell>
          <cell r="D277" t="str">
            <v>un</v>
          </cell>
        </row>
        <row r="278">
          <cell r="B278">
            <v>8.1340000000000003</v>
          </cell>
          <cell r="C278" t="str">
            <v>Codo 22.5° en HD. -Presión Trabajo 250PSI- extremo lisos para PVC/AC (12")</v>
          </cell>
          <cell r="D278" t="str">
            <v>un</v>
          </cell>
        </row>
        <row r="279">
          <cell r="B279">
            <v>8.1349999999999998</v>
          </cell>
          <cell r="C279" t="str">
            <v>Codo 22.5° en HD. -Presión Trabajo 250PSI- extremo lisos para PVC/AC (14")</v>
          </cell>
          <cell r="D279" t="str">
            <v>un</v>
          </cell>
        </row>
        <row r="280">
          <cell r="B280">
            <v>8.1359999999999992</v>
          </cell>
          <cell r="C280" t="str">
            <v>Codo 22.5° en HD. -Presión Trabajo 250PSI- extremo lisos para PVC/AC (16")</v>
          </cell>
          <cell r="D280" t="str">
            <v>un</v>
          </cell>
        </row>
        <row r="281">
          <cell r="B281">
            <v>8.1370000000000005</v>
          </cell>
          <cell r="C281" t="str">
            <v>Codo 22.5° en HD. -Presión Trabajo 250PSI- extremo lisos para PVC/AC (18")</v>
          </cell>
          <cell r="D281" t="str">
            <v>un</v>
          </cell>
        </row>
        <row r="282">
          <cell r="B282">
            <v>8.1379999999999999</v>
          </cell>
          <cell r="C282" t="str">
            <v>Codo 22.5° en HD. -Presión Trabajo 250PSI- extremo lisos para PVC/AC (20")</v>
          </cell>
          <cell r="D282" t="str">
            <v>un</v>
          </cell>
        </row>
        <row r="283">
          <cell r="B283">
            <v>8.1389999999999993</v>
          </cell>
          <cell r="C283" t="str">
            <v>Codo 22.5° en HD. -Presión Trabajo 250PSI- extremo lisos para PVC/AC (24")</v>
          </cell>
          <cell r="D283" t="str">
            <v>un</v>
          </cell>
        </row>
        <row r="284">
          <cell r="B284">
            <v>8.14</v>
          </cell>
          <cell r="C284" t="str">
            <v>Codo 11.25° en HD. -Presión Trabajo 250PSI- extremo lisos para PVC/AC (2")</v>
          </cell>
          <cell r="D284" t="str">
            <v>un</v>
          </cell>
        </row>
        <row r="285">
          <cell r="B285">
            <v>8.141</v>
          </cell>
          <cell r="C285" t="str">
            <v>Codo 11.25° en HD. -Presión Trabajo 250PSI- extremo lisos para PVC/AC (3")</v>
          </cell>
          <cell r="D285" t="str">
            <v>un</v>
          </cell>
        </row>
        <row r="286">
          <cell r="B286">
            <v>8.1419999999999995</v>
          </cell>
          <cell r="C286" t="str">
            <v>Codo 11.25° en HD. -Presión Trabajo 250PSI- extremo lisos para PVC/AC (4")</v>
          </cell>
          <cell r="D286" t="str">
            <v>un</v>
          </cell>
        </row>
        <row r="287">
          <cell r="B287">
            <v>8.1430000000000007</v>
          </cell>
          <cell r="C287" t="str">
            <v>Codo 11.25° en HD. -Presión Trabajo 250PSI- extremo lisos para PVC/AC (6")</v>
          </cell>
          <cell r="D287" t="str">
            <v>un</v>
          </cell>
        </row>
        <row r="288">
          <cell r="B288">
            <v>8.1440000000000001</v>
          </cell>
          <cell r="C288" t="str">
            <v>Codo 11.25° en HD. -Presión Trabajo 250PSI- extremo lisos para PVC/AC (8")</v>
          </cell>
          <cell r="D288" t="str">
            <v>un</v>
          </cell>
        </row>
        <row r="289">
          <cell r="B289">
            <v>8.1449999999999996</v>
          </cell>
          <cell r="C289" t="str">
            <v>Codo 11.25° en HD. -Presión Trabajo 250PSI- extremo lisos para PVC/AC (10")</v>
          </cell>
          <cell r="D289" t="str">
            <v>un</v>
          </cell>
        </row>
        <row r="290">
          <cell r="B290">
            <v>8.1460000000000008</v>
          </cell>
          <cell r="C290" t="str">
            <v>Codo 11.25° en HD. -Presión Trabajo 250PSI- extremo lisos para PVC/AC (12")</v>
          </cell>
          <cell r="D290" t="str">
            <v>un</v>
          </cell>
        </row>
        <row r="291">
          <cell r="B291">
            <v>8.1470000000000002</v>
          </cell>
          <cell r="C291" t="str">
            <v>Codo 11.25° en HD. -Presión Trabajo 250PSI- extremo lisos para PVC/AC (14")</v>
          </cell>
          <cell r="D291" t="str">
            <v>un</v>
          </cell>
        </row>
        <row r="292">
          <cell r="B292">
            <v>8.1479999999999997</v>
          </cell>
          <cell r="C292" t="str">
            <v>Codo 11.25° en HD. -Presión Trabajo 250PSI- extremo lisos para PVC/AC (16")</v>
          </cell>
          <cell r="D292" t="str">
            <v>un</v>
          </cell>
        </row>
        <row r="293">
          <cell r="B293">
            <v>8.1489999999999991</v>
          </cell>
          <cell r="C293" t="str">
            <v>Codo 11.25° en HD. -Presión Trabajo 250PSI- extremo lisos para PVC/AC (18")</v>
          </cell>
          <cell r="D293" t="str">
            <v>un</v>
          </cell>
        </row>
        <row r="294">
          <cell r="B294">
            <v>8.15</v>
          </cell>
          <cell r="C294" t="str">
            <v>Codo 11.25° en HD. -Presión Trabajo 250PSI- extremo lisos para PVC/AC (20")</v>
          </cell>
          <cell r="D294" t="str">
            <v>un</v>
          </cell>
        </row>
        <row r="295">
          <cell r="B295">
            <v>8.1509999999999998</v>
          </cell>
          <cell r="C295" t="str">
            <v>Codo 11.25° en HD. -Presión Trabajo 250PSI- extremo lisos para PVC/AC (24")</v>
          </cell>
          <cell r="D295" t="str">
            <v>un</v>
          </cell>
        </row>
        <row r="296">
          <cell r="B296">
            <v>8.1519999999999992</v>
          </cell>
          <cell r="C296" t="str">
            <v>Unión de reparación PVC -Presión Trabajo 200PSI- extremos unión mecánica x liso (2")</v>
          </cell>
          <cell r="D296" t="str">
            <v>un</v>
          </cell>
        </row>
        <row r="297">
          <cell r="B297">
            <v>8.1530000000000005</v>
          </cell>
          <cell r="C297" t="str">
            <v>Unión de reparación PVC -Presión Trabajo 200PSI- extremos unión mecánica x liso (3")</v>
          </cell>
          <cell r="D297" t="str">
            <v>un</v>
          </cell>
        </row>
        <row r="298">
          <cell r="B298">
            <v>8.1539999999999999</v>
          </cell>
          <cell r="C298" t="str">
            <v>Unión de reparación PVC -Presión Trabajo 200PSI- extremos unión mecánica x liso (4")</v>
          </cell>
          <cell r="D298" t="str">
            <v>un</v>
          </cell>
        </row>
        <row r="299">
          <cell r="B299">
            <v>8.1549999999999994</v>
          </cell>
          <cell r="C299" t="str">
            <v>Unión de reparación PVC -Presión Trabajo 200PSI- extremos unión mecánica x liso (6")</v>
          </cell>
          <cell r="D299" t="str">
            <v>un</v>
          </cell>
        </row>
        <row r="300">
          <cell r="B300">
            <v>8.1560000000000006</v>
          </cell>
          <cell r="C300" t="str">
            <v>Unión de reparación PVC -Presión Trabajo 200PSI- extremos unión mecánica x liso (8")</v>
          </cell>
          <cell r="D300" t="str">
            <v>un</v>
          </cell>
        </row>
        <row r="301">
          <cell r="B301">
            <v>8.157</v>
          </cell>
          <cell r="C301" t="str">
            <v>Unión de reparación PVC -Presión Trabajo 200PSI- extremos unión mecánica x liso (10")</v>
          </cell>
          <cell r="D301" t="str">
            <v>un</v>
          </cell>
        </row>
        <row r="302">
          <cell r="B302">
            <v>8.1579999999999995</v>
          </cell>
          <cell r="C302" t="str">
            <v>Tee PVC -Presión Trabajo 200PSI- extremos unión mecanica x liso (2x2x2")</v>
          </cell>
          <cell r="D302" t="str">
            <v>un</v>
          </cell>
        </row>
        <row r="303">
          <cell r="B303">
            <v>8.1590000000000007</v>
          </cell>
          <cell r="C303" t="str">
            <v>Tee PVC -Presión Trabajo 200PSI- extremos unión mecanica x liso (3x2x2")</v>
          </cell>
          <cell r="D303" t="str">
            <v>un</v>
          </cell>
        </row>
        <row r="304">
          <cell r="B304">
            <v>8.16</v>
          </cell>
          <cell r="C304" t="str">
            <v>Tee PVC -Presión Trabajo 200PSI- extremos unión mecanica x liso (3x2x3")</v>
          </cell>
          <cell r="D304" t="str">
            <v>un</v>
          </cell>
        </row>
        <row r="305">
          <cell r="B305">
            <v>8.1609999999999996</v>
          </cell>
          <cell r="C305" t="str">
            <v>Tee PVC -Presión Trabajo 200PSI- extremos unión mecanica x liso (3x3x3")</v>
          </cell>
          <cell r="D305" t="str">
            <v>un</v>
          </cell>
        </row>
        <row r="306">
          <cell r="B306">
            <v>8.1620000000000008</v>
          </cell>
          <cell r="C306" t="str">
            <v>Tee PVC -Presión Trabajo 200PSI- extremos unión mecanica x liso (4x2x4")</v>
          </cell>
          <cell r="D306" t="str">
            <v>un</v>
          </cell>
        </row>
        <row r="307">
          <cell r="B307">
            <v>8.1630000000000003</v>
          </cell>
          <cell r="C307" t="str">
            <v>Tee HD -Presión Trabajo 250PSI- extremos lisos para PVC/AC (6x3")</v>
          </cell>
          <cell r="D307" t="str">
            <v>un</v>
          </cell>
        </row>
        <row r="308">
          <cell r="B308">
            <v>8.1639999999999997</v>
          </cell>
          <cell r="C308" t="str">
            <v>Tee HD -Presión Trabajo 250PSI- extremos lisos para PVC/AC (6x4")</v>
          </cell>
          <cell r="D308" t="str">
            <v>un</v>
          </cell>
        </row>
        <row r="309">
          <cell r="B309">
            <v>8.1649999999999991</v>
          </cell>
          <cell r="C309" t="str">
            <v>Tee HD -Presión Trabajo 250PSI- extremos lisos para PVC/AC (6x6")</v>
          </cell>
          <cell r="D309" t="str">
            <v>un</v>
          </cell>
        </row>
        <row r="310">
          <cell r="B310">
            <v>8.1660000000000004</v>
          </cell>
          <cell r="C310" t="str">
            <v>Tee HD -Presión Trabajo 250PSI- extremos lisos para PVC/AC (8x3")</v>
          </cell>
          <cell r="D310" t="str">
            <v>un</v>
          </cell>
        </row>
        <row r="311">
          <cell r="B311">
            <v>8.1669999999999998</v>
          </cell>
          <cell r="C311" t="str">
            <v>Tee HD -Presión Trabajo 250PSI- extremos lisos para PVC/AC (8x4")</v>
          </cell>
          <cell r="D311" t="str">
            <v>un</v>
          </cell>
        </row>
        <row r="312">
          <cell r="B312">
            <v>8.1679999999999993</v>
          </cell>
          <cell r="C312" t="str">
            <v>Tee HD -Presión Trabajo 250PSI- extremos lisos para PVC/AC (8x6")</v>
          </cell>
          <cell r="D312" t="str">
            <v>un</v>
          </cell>
        </row>
        <row r="313">
          <cell r="B313">
            <v>8.1690000000000005</v>
          </cell>
          <cell r="C313" t="str">
            <v>Tee HD -Presión Trabajo 250PSI- extremos lisos para PVC/AC (8x8")</v>
          </cell>
          <cell r="D313" t="str">
            <v>un</v>
          </cell>
        </row>
        <row r="314">
          <cell r="B314">
            <v>8.17</v>
          </cell>
          <cell r="C314" t="str">
            <v>Tee HD -Presión Trabajo 250PSI- extremos lisos para PVC/AC (10x2")</v>
          </cell>
          <cell r="D314" t="str">
            <v>un</v>
          </cell>
        </row>
        <row r="315">
          <cell r="B315">
            <v>8.1709999999999994</v>
          </cell>
          <cell r="C315" t="str">
            <v>Tee HD -Presión Trabajo 250PSI- extremos lisos para PVC/AC (10x6")</v>
          </cell>
          <cell r="D315" t="str">
            <v>un</v>
          </cell>
        </row>
        <row r="316">
          <cell r="B316">
            <v>8.1720000000000006</v>
          </cell>
          <cell r="C316" t="str">
            <v>Tee HD -Presión Trabajo 250PSI- extremos lisos para PVC/AC (10x10")</v>
          </cell>
          <cell r="D316" t="str">
            <v>un</v>
          </cell>
        </row>
        <row r="317">
          <cell r="B317">
            <v>8.173</v>
          </cell>
          <cell r="C317" t="str">
            <v>Tee HD -Presión Trabajo 250PSI- extremos lisos para PVC/AC (16x6")</v>
          </cell>
          <cell r="D317" t="str">
            <v>un</v>
          </cell>
        </row>
        <row r="318">
          <cell r="B318">
            <v>8.1739999999999995</v>
          </cell>
          <cell r="C318" t="str">
            <v>Tee HD -Presión Trabajo 250PSI- extremos lisos para PVC/AC (16x10")</v>
          </cell>
          <cell r="D318" t="str">
            <v>un</v>
          </cell>
        </row>
        <row r="319">
          <cell r="B319">
            <v>8.1750000000000007</v>
          </cell>
          <cell r="C319" t="str">
            <v>Tapón en HD. -Presión Trabajo 250PSI- para PVC/AC (2")</v>
          </cell>
          <cell r="D319" t="str">
            <v>un</v>
          </cell>
        </row>
        <row r="320">
          <cell r="B320">
            <v>8.1760000000000002</v>
          </cell>
          <cell r="C320" t="str">
            <v>Tapón en HD. -Presión Trabajo 250PSI- para PVC/AC (3")</v>
          </cell>
          <cell r="D320" t="str">
            <v>un</v>
          </cell>
        </row>
        <row r="321">
          <cell r="B321">
            <v>8.1769999999999996</v>
          </cell>
          <cell r="C321" t="str">
            <v>Tapón en HD. -Presión Trabajo 250PSI- para PVC/AC (6")</v>
          </cell>
          <cell r="D321" t="str">
            <v>un</v>
          </cell>
        </row>
        <row r="322">
          <cell r="B322">
            <v>8.1780000000000008</v>
          </cell>
          <cell r="C322" t="str">
            <v>Cruceta en HD. -Presión Trabajo 250PSI- extremo lisos para PVC/AC (2x2")</v>
          </cell>
          <cell r="D322" t="str">
            <v>un</v>
          </cell>
        </row>
        <row r="323">
          <cell r="B323">
            <v>8.1790000000000003</v>
          </cell>
          <cell r="C323" t="str">
            <v>Cruceta en HD. -Presión Trabajo 250PSI- extremo lisos para PVC/AC (3x2")</v>
          </cell>
          <cell r="D323" t="str">
            <v>un</v>
          </cell>
        </row>
        <row r="324">
          <cell r="B324">
            <v>8.18</v>
          </cell>
          <cell r="C324" t="str">
            <v>Cruceta en HD. -Presión Trabajo 250PSI- extremo lisos para PVC/AC (3x3")</v>
          </cell>
          <cell r="D324" t="str">
            <v>un</v>
          </cell>
        </row>
        <row r="325">
          <cell r="B325">
            <v>8.1809999999999992</v>
          </cell>
          <cell r="C325" t="str">
            <v>Reducción en HD. -Presión Trabajo 250PSI- extremo lisos para PVC/AC (3x2")</v>
          </cell>
          <cell r="D325" t="str">
            <v>un</v>
          </cell>
        </row>
        <row r="326">
          <cell r="B326">
            <v>8.1820000000000004</v>
          </cell>
          <cell r="C326" t="str">
            <v>Reducción en HD. -Presión Trabajo 250PSI- extremo lisos para PVC/AC (4x2")</v>
          </cell>
          <cell r="D326" t="str">
            <v>un</v>
          </cell>
        </row>
        <row r="327">
          <cell r="B327">
            <v>8.1829999999999998</v>
          </cell>
          <cell r="C327" t="str">
            <v>Reducción en HD. -Presión Trabajo 250PSI- extremo lisos para PVC/AC (4x3")</v>
          </cell>
          <cell r="D327" t="str">
            <v>un</v>
          </cell>
        </row>
        <row r="328">
          <cell r="B328">
            <v>8.1839999999999993</v>
          </cell>
          <cell r="C328" t="str">
            <v>Reducción en HD. -Presión Trabajo 250PSI- extremo lisos para PVC/AC (6x4")</v>
          </cell>
          <cell r="D328" t="str">
            <v>un</v>
          </cell>
        </row>
        <row r="329">
          <cell r="B329">
            <v>8.1850000000000005</v>
          </cell>
          <cell r="C329" t="str">
            <v>Reducción en HD. -Presión Trabajo 250PSI- extremo lisos para PVC/AC (8x6")</v>
          </cell>
          <cell r="D329" t="str">
            <v>un</v>
          </cell>
        </row>
        <row r="330">
          <cell r="B330">
            <v>8.1859999999999999</v>
          </cell>
          <cell r="C330" t="str">
            <v>Suministro e instalación de válvula compuerta elástica en HD. 2" (incluye caja valv. y anclaje en concreto)</v>
          </cell>
          <cell r="D330" t="str">
            <v>un</v>
          </cell>
        </row>
        <row r="331">
          <cell r="B331">
            <v>8.1869999999999994</v>
          </cell>
          <cell r="C331" t="str">
            <v>Suministro e instalación de válvula compuerta elástica en HD. 3" (incluye caja valv. y anclaje en concreto)</v>
          </cell>
          <cell r="D331" t="str">
            <v>un</v>
          </cell>
        </row>
        <row r="332">
          <cell r="B332">
            <v>8.1880000000000006</v>
          </cell>
          <cell r="C332" t="str">
            <v>Suministro e instalación de válvula compuerta elástica en HD. 4" (incluye caja valv. y anclaje en concreto)</v>
          </cell>
          <cell r="D332" t="str">
            <v>un</v>
          </cell>
        </row>
        <row r="333">
          <cell r="B333">
            <v>8.1890000000000001</v>
          </cell>
          <cell r="C333" t="str">
            <v>Suministro e instalación de válvula compuerta elástica en HD. 6" (incluye caja valv. y anclaje en concreto)</v>
          </cell>
          <cell r="D333" t="str">
            <v>un</v>
          </cell>
        </row>
        <row r="334">
          <cell r="B334">
            <v>8.19</v>
          </cell>
          <cell r="C334" t="str">
            <v>Suministro e instalación de válvula compuerta elástica en HD. 8" (incluye caja valv. y anclaje en concreto)</v>
          </cell>
          <cell r="D334" t="str">
            <v>un</v>
          </cell>
        </row>
        <row r="335">
          <cell r="B335">
            <v>8.1910000000000007</v>
          </cell>
          <cell r="C335" t="str">
            <v>Suministro e instalación de válvula compuerta elástica en HD. 10" (incluye caja valv. y anclaje en concreto)</v>
          </cell>
          <cell r="D335" t="str">
            <v>un</v>
          </cell>
        </row>
        <row r="336">
          <cell r="B336">
            <v>8.1920000000000002</v>
          </cell>
          <cell r="C336" t="str">
            <v>Suministro e instal. de válvula compuerta elástica HD. 3" (inc. rueda de manejo)</v>
          </cell>
          <cell r="D336" t="str">
            <v>un</v>
          </cell>
        </row>
        <row r="337">
          <cell r="B337">
            <v>8.1929999999999996</v>
          </cell>
          <cell r="C337" t="str">
            <v>Suministro e instal. de válvula compuerta elástica HD. 4" (inc. rueda de manejo)</v>
          </cell>
          <cell r="D337" t="str">
            <v>un</v>
          </cell>
        </row>
        <row r="338">
          <cell r="B338">
            <v>8.1940000000000008</v>
          </cell>
          <cell r="C338" t="str">
            <v>Suministro e instal. de válvula compuerta elástica HD. 6" (inc. rueda de manejo)</v>
          </cell>
          <cell r="D338" t="str">
            <v>un</v>
          </cell>
        </row>
        <row r="339">
          <cell r="B339">
            <v>8.1950000000000003</v>
          </cell>
          <cell r="C339" t="str">
            <v>Suministro e instal. de válvula compuerta elástica HD. 8" (inc. rueda de manejo</v>
          </cell>
          <cell r="D339" t="str">
            <v>un</v>
          </cell>
        </row>
        <row r="340">
          <cell r="B340">
            <v>8.1959999999999997</v>
          </cell>
          <cell r="C340" t="str">
            <v>Suministro e instal. de válvula compuerta elástica HD. 10" (inc. rueda manejo)</v>
          </cell>
          <cell r="D340" t="str">
            <v>un</v>
          </cell>
        </row>
        <row r="341">
          <cell r="B341">
            <v>8.1969999999999992</v>
          </cell>
          <cell r="C341" t="str">
            <v>Suministro e instalación de compuerta lateral deslizante HD. 10" (inc. tornillería. vástago y rueda de manejo)</v>
          </cell>
          <cell r="D341" t="str">
            <v>un</v>
          </cell>
        </row>
        <row r="342">
          <cell r="B342">
            <v>8.1980000000000004</v>
          </cell>
          <cell r="C342" t="str">
            <v>Suministro e instalación de compuerta lateral deslizante HD. 14" (inc. tornillería)</v>
          </cell>
          <cell r="D342" t="str">
            <v>un</v>
          </cell>
        </row>
        <row r="343">
          <cell r="B343">
            <v>8.1989999999999998</v>
          </cell>
          <cell r="C343" t="str">
            <v>Suministro e instalación de compuerta lateral deslizante HD. 16" (inc. tornillería. vástago y rueda de manejo)</v>
          </cell>
          <cell r="D343" t="str">
            <v>un</v>
          </cell>
        </row>
        <row r="344">
          <cell r="B344">
            <v>8.1999999999999993</v>
          </cell>
          <cell r="C344" t="str">
            <v>Suministro e instalación de sistema de purga 2" (incluye tee 3X2". codo. adapt. brida univ.. válvula compuerta elástica)</v>
          </cell>
          <cell r="D344" t="str">
            <v>un</v>
          </cell>
        </row>
        <row r="345">
          <cell r="B345">
            <v>8.2010000000000005</v>
          </cell>
          <cell r="C345" t="str">
            <v>Suministro e instalación de sistema de purga 3" (incluye tee 4X3". codo. adapt. brida univ.. válvula compuerta elástica)</v>
          </cell>
          <cell r="D345" t="str">
            <v>un</v>
          </cell>
        </row>
        <row r="346">
          <cell r="B346">
            <v>8.202</v>
          </cell>
          <cell r="C346" t="str">
            <v>Suministro e instalación de sistema de purga 3" (incluye tee 6X3". codo. adapt. brida univ.. válvula compuerta elástica)</v>
          </cell>
          <cell r="D346" t="str">
            <v>un</v>
          </cell>
        </row>
        <row r="347">
          <cell r="B347">
            <v>8.2029999999999994</v>
          </cell>
          <cell r="C347" t="str">
            <v>Suministro e instalación de sistema de purga 3" (incluye tee 8X3". codo. adapt. brida univ.. válvula compuerta elástica)</v>
          </cell>
          <cell r="D347" t="str">
            <v>un</v>
          </cell>
        </row>
        <row r="348">
          <cell r="B348">
            <v>8.2040000000000006</v>
          </cell>
          <cell r="C348" t="str">
            <v>Suministro e instalación de sistema de ventosa 2" (incluye tee 3x2. vávula de compuerta de elástica y caja válvula)</v>
          </cell>
          <cell r="D348" t="str">
            <v>un</v>
          </cell>
        </row>
        <row r="349">
          <cell r="B349">
            <v>8.2050000000000001</v>
          </cell>
          <cell r="C349" t="str">
            <v>Suministro e instalación de sistema de ventosa 2" (incluye tee 4x3". vávula de compuerta de elástica y caja válvula)</v>
          </cell>
          <cell r="D349" t="str">
            <v>un</v>
          </cell>
        </row>
        <row r="350">
          <cell r="B350">
            <v>8.2059999999999995</v>
          </cell>
          <cell r="C350" t="str">
            <v>Suministro e instalación de macromedidor mecánico de turbina tipo Woltman PN16 DN 100 (4")</v>
          </cell>
          <cell r="D350" t="str">
            <v>un</v>
          </cell>
        </row>
        <row r="351">
          <cell r="B351">
            <v>8.2070000000000007</v>
          </cell>
          <cell r="C351" t="str">
            <v>Suministro e instalación de macromedidor mecánico de turbina tipo Woltman PN16 DN 150 (6")</v>
          </cell>
          <cell r="D351" t="str">
            <v>un</v>
          </cell>
        </row>
        <row r="352">
          <cell r="B352">
            <v>8.2080000000000002</v>
          </cell>
          <cell r="C352" t="str">
            <v>Suministro e instalación de macromedidor mecánico de turbina tipo Woltman PN16 DN 200 (8")</v>
          </cell>
          <cell r="D352" t="str">
            <v>un</v>
          </cell>
        </row>
        <row r="353">
          <cell r="B353">
            <v>8.2089999999999996</v>
          </cell>
          <cell r="C353" t="str">
            <v>Suministro e instalación de macromedidor mecánico de turbina tipo Woltman PN16 DN 250 (10")</v>
          </cell>
          <cell r="D353" t="str">
            <v>un</v>
          </cell>
        </row>
        <row r="354">
          <cell r="B354">
            <v>8.2100000000000009</v>
          </cell>
          <cell r="C354" t="str">
            <v>Suministro e instalación de hidrante tipo Milán 3" (incluye accesorios, tee 3x3x3)</v>
          </cell>
          <cell r="D354" t="str">
            <v>un</v>
          </cell>
        </row>
        <row r="355">
          <cell r="B355">
            <v>8.2110000000000003</v>
          </cell>
          <cell r="C355" t="str">
            <v>Suministro e instalación de hidrante tipo Milán 3" (incluye accesorios, tee 4x4x3)</v>
          </cell>
          <cell r="D355" t="str">
            <v>un</v>
          </cell>
        </row>
        <row r="356">
          <cell r="B356">
            <v>8.2119999999999997</v>
          </cell>
          <cell r="C356" t="str">
            <v>Rejilla  para bocatoma, hierro D=1/2" E=1/2" ;  1,5 x 0,4 m</v>
          </cell>
          <cell r="D356" t="str">
            <v>un</v>
          </cell>
        </row>
        <row r="357">
          <cell r="B357">
            <v>8.2129999999999992</v>
          </cell>
          <cell r="C357" t="str">
            <v>Rejilla  para bocatoma, hierro D=1/2" E=1/2" ;  1,0 x 0,3 m</v>
          </cell>
          <cell r="D357" t="str">
            <v>un</v>
          </cell>
        </row>
        <row r="358">
          <cell r="B358">
            <v>8.2131000000000007</v>
          </cell>
          <cell r="C358" t="str">
            <v xml:space="preserve">Suministro e instalaciòn de Rejilla de captación de dos módulos de 1.71 x 0.60m, marco en ángulo 2" x 2" x 3/16" y varillas de acero liso de 1" </v>
          </cell>
          <cell r="D358" t="str">
            <v>un</v>
          </cell>
        </row>
        <row r="359">
          <cell r="B359">
            <v>8.2140000000000004</v>
          </cell>
          <cell r="C359" t="str">
            <v>Codo Gran Radio 6° PVC -Presión Trabajo 200PSI- extremos unión mecanica x liso (10")</v>
          </cell>
          <cell r="D359" t="str">
            <v>un</v>
          </cell>
        </row>
        <row r="360">
          <cell r="B360">
            <v>8.2149999999999999</v>
          </cell>
          <cell r="C360" t="str">
            <v>Suministro e instalación de sistema para purga en tubería de PVC de 125 psi. Incluye Tee  10"x3" de HD con extremos 10" lisos para PVC y extremo 3" roscado, Codo en HD 3"de  45° con extremos roscados, válvula de compuerta en HD de D=3" roscada  y niple D=</v>
          </cell>
          <cell r="D360" t="str">
            <v>un</v>
          </cell>
        </row>
        <row r="361">
          <cell r="B361">
            <v>8.2159999999999993</v>
          </cell>
          <cell r="C361" t="str">
            <v>Suministro e instalación de sistema para purga en tubería de PVC de 125 psi. Incluye Tee  10"x2" de HD con extremos 10" lisos para PVC y extremo 2" roscado, Codo en HD 2"de  45° con extremos roscados, válvula de compuerta en HD de D=2" roscada  y niple  L</v>
          </cell>
          <cell r="D361" t="str">
            <v>un</v>
          </cell>
        </row>
        <row r="362">
          <cell r="B362">
            <v>8.2170000000000005</v>
          </cell>
          <cell r="C362" t="str">
            <v>Suministro e instalación de sistema para ventosa en tubería de PVC de 125 psi. Incluye collar de derivación sobre tubería D=10" , registro roscado de 1" y válvula de ventosa de 1".</v>
          </cell>
          <cell r="D362" t="str">
            <v>un</v>
          </cell>
        </row>
        <row r="363">
          <cell r="B363">
            <v>8.218</v>
          </cell>
          <cell r="C363" t="str">
            <v>Suministro e instalación de sistema para ventosa en tubería de PVC de 125 psi. Incluye Tee 10" x 3" , válvula compuerta elástica roscada de 3" y válvula de ventosa de 3".</v>
          </cell>
          <cell r="D363" t="str">
            <v>un</v>
          </cell>
        </row>
        <row r="364">
          <cell r="B364">
            <v>8.2189999999999994</v>
          </cell>
          <cell r="C364" t="str">
            <v>Suministro e instalación de sistema para ventosa en tubería de PVC de 125 psi. Incluye Tee 6" x 2" , válvula compuerta elástica roscada de 3" y válvula de ventosa de 2".</v>
          </cell>
          <cell r="D364" t="str">
            <v>un</v>
          </cell>
        </row>
        <row r="365">
          <cell r="B365">
            <v>8.2200000000000006</v>
          </cell>
          <cell r="C365" t="str">
            <v>Paso elevado tuberia PVC (incluye cercha, protección superior en lámina)</v>
          </cell>
          <cell r="D365" t="str">
            <v>m</v>
          </cell>
        </row>
        <row r="366">
          <cell r="B366">
            <v>8.2210000000000001</v>
          </cell>
          <cell r="C366" t="str">
            <v>Suministro e instal. tubería PVC unión mecánica para acueductos -Presión Trabajo 125PSI- 2" (incluye instal. accesorios)</v>
          </cell>
          <cell r="D366" t="str">
            <v>m</v>
          </cell>
        </row>
        <row r="367">
          <cell r="B367">
            <v>8.2219999999999995</v>
          </cell>
          <cell r="C367" t="str">
            <v>Suministro e instalación válvula tipo globo 4"</v>
          </cell>
          <cell r="D367" t="str">
            <v>un</v>
          </cell>
        </row>
        <row r="368">
          <cell r="B368">
            <v>8.2230000000000008</v>
          </cell>
          <cell r="C368" t="str">
            <v>Suministro e instalación válvula tipo globo 2"</v>
          </cell>
          <cell r="D368" t="str">
            <v>un</v>
          </cell>
        </row>
        <row r="369">
          <cell r="B369">
            <v>8.2240000000000002</v>
          </cell>
          <cell r="C369" t="str">
            <v>Suministro e Instalación Tee HD 8x8" BxB</v>
          </cell>
          <cell r="D369" t="str">
            <v>un</v>
          </cell>
        </row>
        <row r="370">
          <cell r="B370">
            <v>8.2249999999999996</v>
          </cell>
          <cell r="C370" t="str">
            <v>Suministro e Instalación Tee HD 12x12" BxB</v>
          </cell>
          <cell r="D370" t="str">
            <v>un</v>
          </cell>
        </row>
        <row r="371">
          <cell r="B371">
            <v>8.2260000000000009</v>
          </cell>
          <cell r="C371" t="str">
            <v xml:space="preserve">Suministro e Instalación Pasamuro HD Ø 8" - B x E ; L= 630 mm. - Z = 150 mm.   </v>
          </cell>
          <cell r="D371" t="str">
            <v>un</v>
          </cell>
        </row>
        <row r="372">
          <cell r="B372">
            <v>8.2270000000000003</v>
          </cell>
          <cell r="C372" t="str">
            <v xml:space="preserve">Suministro e Instalación Niple HD Ø 8" - B x B ; L= 450 mm. </v>
          </cell>
          <cell r="D372" t="str">
            <v>un</v>
          </cell>
        </row>
        <row r="373">
          <cell r="B373">
            <v>8.2279999999999998</v>
          </cell>
          <cell r="C373" t="str">
            <v xml:space="preserve">Suministro e Instalación Niple HD Ø 8" - B x B ; L= 2880 mm. </v>
          </cell>
          <cell r="D373" t="str">
            <v>un</v>
          </cell>
        </row>
        <row r="374">
          <cell r="B374">
            <v>8.2289999999999992</v>
          </cell>
          <cell r="C374" t="str">
            <v xml:space="preserve">Suministro e Instalación Niple HD Ø 8" - B x B ; L= 2650 mm. </v>
          </cell>
          <cell r="D374" t="str">
            <v>un</v>
          </cell>
        </row>
        <row r="375">
          <cell r="B375">
            <v>8.23</v>
          </cell>
          <cell r="C375" t="str">
            <v xml:space="preserve">Suministro e Instalación Niple HD Ø 8" - B x E ; L= 630 mm. </v>
          </cell>
          <cell r="D375" t="str">
            <v>un</v>
          </cell>
        </row>
        <row r="376">
          <cell r="B376">
            <v>8.2309999999999999</v>
          </cell>
          <cell r="C376" t="str">
            <v xml:space="preserve">Suministro e Instalación Niple HD Ø 8" - B x B ; L= 4400 mm. </v>
          </cell>
          <cell r="D376" t="str">
            <v>un</v>
          </cell>
        </row>
        <row r="377">
          <cell r="B377">
            <v>8.2319999999999993</v>
          </cell>
          <cell r="C377" t="str">
            <v xml:space="preserve">Suministro e Instalación Niple HD Ø 8" - B x B ; L= 1010 mm. </v>
          </cell>
          <cell r="D377" t="str">
            <v>un</v>
          </cell>
        </row>
        <row r="378">
          <cell r="B378">
            <v>8.2330000000000005</v>
          </cell>
          <cell r="C378" t="str">
            <v xml:space="preserve">Suministro e Instalación Niple HD Ø 8" - B x B ; L= 5150 mm. </v>
          </cell>
          <cell r="D378" t="str">
            <v>un</v>
          </cell>
        </row>
        <row r="379">
          <cell r="B379">
            <v>8.234</v>
          </cell>
          <cell r="C379" t="str">
            <v xml:space="preserve">Suministro e Instalación Niple HD Ø 8" - B x B ; L= 1790 mm. </v>
          </cell>
          <cell r="D379" t="str">
            <v>un</v>
          </cell>
        </row>
        <row r="380">
          <cell r="B380">
            <v>8.2349999999999994</v>
          </cell>
          <cell r="C380" t="str">
            <v xml:space="preserve">Suministro e Instalación Niple HD Ø 8" - B x B ; L= 3590 mm. </v>
          </cell>
          <cell r="D380" t="str">
            <v>un</v>
          </cell>
        </row>
        <row r="381">
          <cell r="B381">
            <v>8.2360000000000007</v>
          </cell>
          <cell r="C381" t="str">
            <v xml:space="preserve">Suministro e Instalación Niple HD Ø 8" - B x B ; L= 970 mm. </v>
          </cell>
          <cell r="D381" t="str">
            <v>un</v>
          </cell>
        </row>
        <row r="382">
          <cell r="B382">
            <v>8.2370000000000001</v>
          </cell>
          <cell r="C382" t="str">
            <v xml:space="preserve">Suministro e Instalación Niple HD Ø 8" - B x B ; L= 400 mm. </v>
          </cell>
          <cell r="D382" t="str">
            <v>un</v>
          </cell>
        </row>
        <row r="383">
          <cell r="B383">
            <v>8.2379999999999995</v>
          </cell>
          <cell r="C383" t="str">
            <v xml:space="preserve">Suministro e Instalación Niple HD Ø 8" - B x B ; L= 1360 mm. </v>
          </cell>
          <cell r="D383" t="str">
            <v>un</v>
          </cell>
        </row>
        <row r="384">
          <cell r="B384">
            <v>8.2390000000000008</v>
          </cell>
          <cell r="C384" t="str">
            <v xml:space="preserve">Suministro e Instalación Niple HD Ø 8" - B x E ; L= 1000 mm. </v>
          </cell>
          <cell r="D384" t="str">
            <v>un</v>
          </cell>
        </row>
        <row r="385">
          <cell r="B385">
            <v>8.24</v>
          </cell>
          <cell r="C385" t="str">
            <v xml:space="preserve">Suministro e Instalación Tee HD Ø 8"x 8"  - Bx B   </v>
          </cell>
          <cell r="D385" t="str">
            <v>un</v>
          </cell>
        </row>
        <row r="386">
          <cell r="B386">
            <v>8.2409999999999997</v>
          </cell>
          <cell r="C386" t="str">
            <v xml:space="preserve">Suministro e Instalación Codo HD Ø 6"x 90  - Bx B   </v>
          </cell>
          <cell r="D386" t="str">
            <v>un</v>
          </cell>
        </row>
        <row r="387">
          <cell r="B387">
            <v>8.2420000000000009</v>
          </cell>
          <cell r="C387" t="str">
            <v xml:space="preserve">Suministro e Instalación Codo HD Ø 8"x 90  - Bx B   </v>
          </cell>
          <cell r="D387" t="str">
            <v>un</v>
          </cell>
        </row>
        <row r="388">
          <cell r="B388">
            <v>8.2430000000000003</v>
          </cell>
          <cell r="C388" t="str">
            <v xml:space="preserve">Suministro e Instalación Codo HD Ø 8"x 45  - Bx B   </v>
          </cell>
          <cell r="D388" t="str">
            <v>un</v>
          </cell>
        </row>
        <row r="389">
          <cell r="B389">
            <v>8.2439999999999998</v>
          </cell>
          <cell r="C389" t="str">
            <v xml:space="preserve">Suministro e Instalación Adaptador HD Ø 8" - B x E (Extremo para PVC)   </v>
          </cell>
          <cell r="D389" t="str">
            <v>un</v>
          </cell>
        </row>
        <row r="390">
          <cell r="B390">
            <v>8.2469999999999999</v>
          </cell>
          <cell r="C390" t="str">
            <v>Suministro e Instalación Válvula de Cortina HD Ø 8" B x B  Operación Manual</v>
          </cell>
          <cell r="D390" t="str">
            <v>un</v>
          </cell>
        </row>
        <row r="391">
          <cell r="B391">
            <v>8.2479999999999993</v>
          </cell>
          <cell r="C391" t="str">
            <v>Suministro e Instalación Válvula de Compuerta HD Ø 8" CRM y Vástago de extención  L= 2,84 Mts en Acero Inoxidable.</v>
          </cell>
          <cell r="D391" t="str">
            <v>un</v>
          </cell>
        </row>
        <row r="392">
          <cell r="B392">
            <v>8.2490000000000006</v>
          </cell>
          <cell r="C392" t="str">
            <v>Suministro e Instalación válvula de cheque bola HICB de 4"</v>
          </cell>
          <cell r="D392" t="str">
            <v>un</v>
          </cell>
        </row>
        <row r="393">
          <cell r="B393">
            <v>8.25</v>
          </cell>
          <cell r="C393" t="str">
            <v>Caja para macromedidor 3,15m x 1m x 1m</v>
          </cell>
          <cell r="D393" t="str">
            <v>un</v>
          </cell>
        </row>
        <row r="394">
          <cell r="B394">
            <v>8.2509999999999994</v>
          </cell>
          <cell r="C394" t="str">
            <v>Suministro adaptador brida 6"</v>
          </cell>
          <cell r="D394" t="str">
            <v>un</v>
          </cell>
        </row>
        <row r="395">
          <cell r="B395">
            <v>8.2520000000000007</v>
          </cell>
          <cell r="C395" t="str">
            <v>Suministro adaptador brida 8"</v>
          </cell>
          <cell r="D395" t="str">
            <v>un</v>
          </cell>
        </row>
        <row r="396">
          <cell r="B396">
            <v>8.2530000000000001</v>
          </cell>
          <cell r="C396" t="str">
            <v>Suministro  brida 6"</v>
          </cell>
          <cell r="D396" t="str">
            <v>un</v>
          </cell>
        </row>
        <row r="397">
          <cell r="B397">
            <v>8.2539999999999996</v>
          </cell>
          <cell r="C397" t="str">
            <v>Suministro  brida 8"</v>
          </cell>
          <cell r="D397" t="str">
            <v>un</v>
          </cell>
        </row>
        <row r="398">
          <cell r="B398">
            <v>8.2550000000000008</v>
          </cell>
          <cell r="C398" t="str">
            <v>Niple HD 6" brida x extremo liso</v>
          </cell>
          <cell r="D398" t="str">
            <v>un</v>
          </cell>
        </row>
        <row r="399">
          <cell r="B399">
            <v>8.2560000000000002</v>
          </cell>
          <cell r="C399" t="str">
            <v>Suministro filtro para red de acueducto tipo Y 6"</v>
          </cell>
          <cell r="D399" t="str">
            <v>un</v>
          </cell>
        </row>
        <row r="400">
          <cell r="B400">
            <v>8.2569999999999997</v>
          </cell>
          <cell r="C400" t="str">
            <v>Suministro filtro para red de acueducto tipo Y 8"</v>
          </cell>
          <cell r="D400" t="str">
            <v>un</v>
          </cell>
        </row>
        <row r="401">
          <cell r="B401">
            <v>8.2579999999999991</v>
          </cell>
          <cell r="C401" t="str">
            <v>Unión Tipo Dresser de 6"</v>
          </cell>
          <cell r="D401" t="str">
            <v>un</v>
          </cell>
        </row>
        <row r="402">
          <cell r="B402">
            <v>8.2590000000000003</v>
          </cell>
          <cell r="C402" t="str">
            <v>Unión Tipo Dresser de 8"</v>
          </cell>
          <cell r="D402" t="str">
            <v>un</v>
          </cell>
        </row>
        <row r="403">
          <cell r="B403">
            <v>8.26</v>
          </cell>
          <cell r="C403" t="str">
            <v>Niple HD L=0,5m Brida x extremo liso 6"</v>
          </cell>
          <cell r="D403" t="str">
            <v>un</v>
          </cell>
        </row>
        <row r="404">
          <cell r="B404">
            <v>8.2609999999999992</v>
          </cell>
          <cell r="C404" t="str">
            <v>Niple HD L=0,5m Brida x extremo liso 8"</v>
          </cell>
          <cell r="D404" t="str">
            <v>un</v>
          </cell>
        </row>
        <row r="405">
          <cell r="B405">
            <v>8.2620000000000005</v>
          </cell>
          <cell r="C405" t="str">
            <v xml:space="preserve">Estación reductora de presión </v>
          </cell>
          <cell r="D405" t="str">
            <v>un</v>
          </cell>
        </row>
        <row r="406">
          <cell r="B406">
            <v>8.2629999999999999</v>
          </cell>
          <cell r="C406" t="str">
            <v>Estación reguladora de caudal</v>
          </cell>
          <cell r="D406" t="str">
            <v>un</v>
          </cell>
        </row>
        <row r="407">
          <cell r="B407">
            <v>8.2639999999999993</v>
          </cell>
          <cell r="C407" t="str">
            <v>Tuberia en HD 4"</v>
          </cell>
          <cell r="D407" t="str">
            <v>un</v>
          </cell>
        </row>
        <row r="408">
          <cell r="B408">
            <v>8.2650000000000006</v>
          </cell>
          <cell r="C408" t="str">
            <v>Tuberia en HD 6"</v>
          </cell>
          <cell r="D408" t="str">
            <v>un</v>
          </cell>
        </row>
        <row r="409">
          <cell r="B409">
            <v>8.266</v>
          </cell>
          <cell r="C409" t="str">
            <v>Tee PVC-S Union mecanica (4x4x4")</v>
          </cell>
          <cell r="D409" t="str">
            <v>un</v>
          </cell>
        </row>
        <row r="410">
          <cell r="B410">
            <v>8.2669999999999995</v>
          </cell>
          <cell r="C410" t="str">
            <v>Tee PVC-S Union mecanica (6x6x6")</v>
          </cell>
          <cell r="D410" t="str">
            <v>un</v>
          </cell>
        </row>
        <row r="411">
          <cell r="B411">
            <v>8.2680000000000007</v>
          </cell>
          <cell r="C411" t="str">
            <v>Suministro e instal. de válvula compuerta HD. 12"</v>
          </cell>
          <cell r="D411" t="str">
            <v>un</v>
          </cell>
        </row>
        <row r="412">
          <cell r="B412">
            <v>8.2690000000000001</v>
          </cell>
          <cell r="C412" t="str">
            <v>Codo 45° en HD BXB 12"</v>
          </cell>
          <cell r="D412" t="str">
            <v>un</v>
          </cell>
        </row>
        <row r="413">
          <cell r="B413">
            <v>8.3010000000000002</v>
          </cell>
          <cell r="C413" t="str">
            <v>Suminsitro e instalación Codo HD ∅4"x90 BxB</v>
          </cell>
          <cell r="D413" t="str">
            <v>un</v>
          </cell>
        </row>
        <row r="414">
          <cell r="B414">
            <v>8.3019999999999996</v>
          </cell>
          <cell r="C414" t="str">
            <v>Suministro e instalación Codo HD ∅4"x45 BxB</v>
          </cell>
          <cell r="D414" t="str">
            <v>un</v>
          </cell>
        </row>
        <row r="415">
          <cell r="B415">
            <v>8.3030000000000008</v>
          </cell>
          <cell r="C415" t="str">
            <v>Suminsitro e instalación Codo HD ∅3"x90 BxB</v>
          </cell>
          <cell r="D415" t="str">
            <v>un</v>
          </cell>
        </row>
        <row r="416">
          <cell r="B416">
            <v>8.3040000000000003</v>
          </cell>
          <cell r="C416" t="str">
            <v>Suministro e instalación Codo HD ∅3"x45 BxB</v>
          </cell>
          <cell r="D416" t="str">
            <v>un</v>
          </cell>
        </row>
        <row r="417">
          <cell r="B417">
            <v>8.3049999999999997</v>
          </cell>
          <cell r="C417" t="str">
            <v xml:space="preserve">Suministro e instalación de Codo HD </v>
          </cell>
          <cell r="D417" t="str">
            <v>un</v>
          </cell>
        </row>
        <row r="418">
          <cell r="B418">
            <v>8.3510000000000009</v>
          </cell>
          <cell r="C418" t="str">
            <v>Suministro e instalación brida ciega HD ∅4"</v>
          </cell>
          <cell r="D418" t="str">
            <v>un</v>
          </cell>
        </row>
        <row r="419">
          <cell r="B419">
            <v>8.3520000000000003</v>
          </cell>
          <cell r="C419" t="str">
            <v xml:space="preserve">Suministro e instalación brida ciega HD ∅8"  </v>
          </cell>
          <cell r="D419" t="str">
            <v>un</v>
          </cell>
        </row>
        <row r="420">
          <cell r="B420">
            <v>8.3529999999999998</v>
          </cell>
          <cell r="C420" t="str">
            <v xml:space="preserve">Suministro e instalación brida ciega HD ∅10"   </v>
          </cell>
          <cell r="D420" t="str">
            <v>un</v>
          </cell>
        </row>
        <row r="421">
          <cell r="B421">
            <v>8.4009999999999998</v>
          </cell>
          <cell r="C421" t="str">
            <v xml:space="preserve">Suministro e instalación pasamuro HD ∅2" BxE l=0.35 m - z=0.23 m  </v>
          </cell>
          <cell r="D421" t="str">
            <v>un</v>
          </cell>
        </row>
        <row r="422">
          <cell r="B422">
            <v>8.4019999999999992</v>
          </cell>
          <cell r="C422" t="str">
            <v>Suministro e instalación pasamuro HD ∅3" BxE L=0.35 m - z=0.23 m</v>
          </cell>
          <cell r="D422" t="str">
            <v>un</v>
          </cell>
        </row>
        <row r="423">
          <cell r="B423">
            <v>8.4030000000000005</v>
          </cell>
          <cell r="C423" t="str">
            <v>Suministro e instalación pasamuro HD∅4" BxE L=0.34 m - z=0.22 m</v>
          </cell>
          <cell r="D423" t="str">
            <v>un</v>
          </cell>
        </row>
        <row r="424">
          <cell r="B424">
            <v>8.4039999999999999</v>
          </cell>
          <cell r="C424" t="str">
            <v>Suministro e instalación pasamuro HD ∅4" BxE L=0.35 m - z=0.23 m</v>
          </cell>
          <cell r="D424" t="str">
            <v>un</v>
          </cell>
        </row>
        <row r="425">
          <cell r="B425">
            <v>8.4049999999999994</v>
          </cell>
          <cell r="C425" t="str">
            <v>Suministro e instalación pasamuro HD ∅4" BxE L=0.40 m - z=0.28 m</v>
          </cell>
          <cell r="D425" t="str">
            <v>un</v>
          </cell>
        </row>
        <row r="426">
          <cell r="B426">
            <v>8.4060000000000006</v>
          </cell>
          <cell r="C426" t="str">
            <v>Suministro e instalación pasamuro HD ∅4" BxE L=0.71 m - z=0.58 m</v>
          </cell>
          <cell r="D426" t="str">
            <v>un</v>
          </cell>
        </row>
        <row r="427">
          <cell r="B427">
            <v>8.407</v>
          </cell>
          <cell r="C427" t="str">
            <v>Suministro e instalación pasamuro HD ∅8" BxE L=0.35 m - z=0.23 m</v>
          </cell>
          <cell r="D427" t="str">
            <v>un</v>
          </cell>
        </row>
        <row r="428">
          <cell r="B428">
            <v>8.4079999999999995</v>
          </cell>
          <cell r="C428" t="str">
            <v>Suministro e instalación pasamuro HD ∅10" BxE L=0.44 m - z=0.32 m</v>
          </cell>
          <cell r="D428" t="str">
            <v>un</v>
          </cell>
        </row>
        <row r="429">
          <cell r="B429">
            <v>8.4090000000000007</v>
          </cell>
          <cell r="C429" t="str">
            <v xml:space="preserve">Suministro e instalación pasamuro HD ∅6" BxE L=0.30 m </v>
          </cell>
          <cell r="D429" t="str">
            <v>un</v>
          </cell>
        </row>
        <row r="430">
          <cell r="B430">
            <v>8.1000999999999994</v>
          </cell>
          <cell r="C430" t="str">
            <v>Suministro e instalación Niple HD ∅3" BxE L=0.20 m</v>
          </cell>
          <cell r="D430" t="str">
            <v>un</v>
          </cell>
        </row>
        <row r="431">
          <cell r="B431">
            <v>8.1001999999999992</v>
          </cell>
          <cell r="C431" t="str">
            <v>Suministro e instalación Niple  HD ∅3" BxE  L=0.30 m</v>
          </cell>
          <cell r="D431" t="str">
            <v>un</v>
          </cell>
        </row>
        <row r="432">
          <cell r="B432">
            <v>8.1003000000000007</v>
          </cell>
          <cell r="C432" t="str">
            <v>Suministro e instalación Niple HD ∅3" BxB L=0.32 m</v>
          </cell>
          <cell r="D432" t="str">
            <v>un</v>
          </cell>
        </row>
        <row r="433">
          <cell r="B433">
            <v>8.1004000000000005</v>
          </cell>
          <cell r="C433" t="str">
            <v xml:space="preserve">Suministro e instalación Niple HD ∅4" BxB L=0.46 m </v>
          </cell>
          <cell r="D433" t="str">
            <v>un</v>
          </cell>
        </row>
        <row r="434">
          <cell r="B434">
            <v>8.1005000000000003</v>
          </cell>
          <cell r="C434" t="str">
            <v xml:space="preserve">Suministro e instalación Niple HD ∅4" ExE L=2.09 m z= 0.10 m </v>
          </cell>
          <cell r="D434" t="str">
            <v>un</v>
          </cell>
        </row>
        <row r="435">
          <cell r="B435">
            <v>8.1006</v>
          </cell>
          <cell r="C435" t="str">
            <v>Suministro e instalación Niple HD ∅4" BxE L=0.65 m</v>
          </cell>
          <cell r="D435" t="str">
            <v>un</v>
          </cell>
        </row>
        <row r="436">
          <cell r="B436">
            <v>8.1006999999999998</v>
          </cell>
          <cell r="C436" t="str">
            <v>Suministro e Instalación Niple HD ∅8" BxB L=0.40 m</v>
          </cell>
          <cell r="D436" t="str">
            <v>un</v>
          </cell>
        </row>
        <row r="437">
          <cell r="B437">
            <v>8.1007999999999996</v>
          </cell>
          <cell r="C437" t="str">
            <v xml:space="preserve">Suministro e instalación Niple HD ∅8" BxE L=0.60 m </v>
          </cell>
          <cell r="D437" t="str">
            <v>un</v>
          </cell>
        </row>
        <row r="438">
          <cell r="B438">
            <v>8.1008999999999993</v>
          </cell>
          <cell r="C438" t="str">
            <v xml:space="preserve">Suministro e instalación Niple hd ∅8" BXB L=0.90 m 
</v>
          </cell>
          <cell r="D438" t="str">
            <v>un</v>
          </cell>
        </row>
        <row r="439">
          <cell r="B439">
            <v>8.1011000000000006</v>
          </cell>
          <cell r="C439" t="str">
            <v>Suministro e instalación Niple HD ø 12" BxE L=0.80 m</v>
          </cell>
          <cell r="D439" t="str">
            <v>un</v>
          </cell>
        </row>
        <row r="440">
          <cell r="B440">
            <v>8.1012000000000004</v>
          </cell>
          <cell r="C440" t="str">
            <v>Suministro e instalacion NipleHD ∅2" L=0.20 m</v>
          </cell>
          <cell r="D440" t="str">
            <v>un</v>
          </cell>
        </row>
        <row r="441">
          <cell r="B441">
            <v>8.1013000000000002</v>
          </cell>
          <cell r="C441" t="str">
            <v>Suministro e instalacion NipleHD ∅2" L=0.10 m</v>
          </cell>
          <cell r="D441" t="str">
            <v>un</v>
          </cell>
        </row>
        <row r="442">
          <cell r="B442">
            <v>8.2001000000000008</v>
          </cell>
          <cell r="C442" t="str">
            <v xml:space="preserve">Suministro e instalación ducto  HD ∅ 4" BxB L= 1.35 m con 7 orificios ∅1"
en la parte superior (1 cada 0.20 m) ver detalle </v>
          </cell>
          <cell r="D442" t="str">
            <v>un</v>
          </cell>
        </row>
        <row r="443">
          <cell r="B443">
            <v>8.2002000000000006</v>
          </cell>
          <cell r="C443" t="str">
            <v xml:space="preserve">Suministro e instalación ducto  HD ∅ 8" BxB l= 3.28 m con 7 orificios ∅2"
en la parte superior (1 cada 0.34 m) ver detalle </v>
          </cell>
          <cell r="D443" t="str">
            <v>un</v>
          </cell>
        </row>
        <row r="444">
          <cell r="B444">
            <v>8.2003000000000004</v>
          </cell>
          <cell r="C444" t="str">
            <v xml:space="preserve">Suministro e instalación ducto  HD ∅ 10" BXB L= 2.03 m con 2 hileras de 15
orificios ∅2" (1 cada 0.11 m) ver detalle)   </v>
          </cell>
          <cell r="D444" t="str">
            <v>un</v>
          </cell>
        </row>
        <row r="445">
          <cell r="B445">
            <v>8.2004000000000001</v>
          </cell>
          <cell r="C445" t="str">
            <v>Suministro e inst de compuerta en madera de cedromacho 0,5*1,0*0,05</v>
          </cell>
          <cell r="D445" t="str">
            <v xml:space="preserve">un </v>
          </cell>
        </row>
        <row r="446">
          <cell r="B446">
            <v>8.2101000000000006</v>
          </cell>
          <cell r="C446" t="str">
            <v>Suministro e instalación compuerta lateral ∅ 3" HD con vastago de extensión (acero inoxidable) L=3.65 m al centro- columna de maniobra y rueda de manejo</v>
          </cell>
          <cell r="D446" t="str">
            <v>un</v>
          </cell>
        </row>
        <row r="447">
          <cell r="B447">
            <v>8.2102000000000004</v>
          </cell>
          <cell r="C447" t="str">
            <v>Suministro e instalación compuerta lateral ∅ 4" HD con vastago de extension (acero inoxidable) l=4.00 m al centro- columna de maniobra y rueda de manejo</v>
          </cell>
          <cell r="D447" t="str">
            <v>un</v>
          </cell>
        </row>
        <row r="448">
          <cell r="B448">
            <v>8.2103000000000002</v>
          </cell>
          <cell r="C448" t="str">
            <v>Suministro e instalación compuerta lateral ∅ 4" HD con vastago de extension (acero inoxidable) L=2.05 m al centro- columna de maniobra y rueda de manejo</v>
          </cell>
          <cell r="D448" t="str">
            <v>un</v>
          </cell>
        </row>
        <row r="449">
          <cell r="B449">
            <v>8.2103999999999999</v>
          </cell>
          <cell r="C449" t="str">
            <v>Suministro e instalación de compuerta lateral deslizante HD. 8" (inc. tornillería. vástago y rueda de manejo)</v>
          </cell>
          <cell r="D449" t="str">
            <v>un</v>
          </cell>
        </row>
        <row r="450">
          <cell r="B450">
            <v>8.2104999999999997</v>
          </cell>
          <cell r="C450" t="str">
            <v xml:space="preserve">Suministro e instalación Brida por acople universal HD ∅8"  </v>
          </cell>
          <cell r="D450" t="str">
            <v>un</v>
          </cell>
        </row>
        <row r="451">
          <cell r="B451">
            <v>8.2105999999999995</v>
          </cell>
          <cell r="C451" t="str">
            <v xml:space="preserve">Suministro e instalación Brida por acople universal HD ∅12"  </v>
          </cell>
          <cell r="D451" t="str">
            <v>un</v>
          </cell>
        </row>
        <row r="452">
          <cell r="B452">
            <v>8.2106999999999992</v>
          </cell>
          <cell r="C452" t="str">
            <v>Suministro e instalación de Pasamuro HD ∅12'' BxE L = 0,4 m z = 0,25 m</v>
          </cell>
          <cell r="D452" t="str">
            <v>un</v>
          </cell>
        </row>
        <row r="453">
          <cell r="B453">
            <v>8.2108000000000008</v>
          </cell>
          <cell r="C453" t="str">
            <v>Suministro e instalación de Pasamuro HD ∅12'' BxB L = 0,3 m z = 0,15 m</v>
          </cell>
          <cell r="D453" t="str">
            <v>un</v>
          </cell>
        </row>
        <row r="454">
          <cell r="B454">
            <v>8.2109000000000005</v>
          </cell>
          <cell r="C454" t="str">
            <v>Suministro e instalación de Pasamuro HD ∅6'' BxE L = 0,23 m z = 0,08 m</v>
          </cell>
          <cell r="D454" t="str">
            <v>un</v>
          </cell>
        </row>
        <row r="455">
          <cell r="B455">
            <v>8.2111000000000001</v>
          </cell>
          <cell r="C455" t="str">
            <v>Suministro e instalación de Pasamuro HD ∅8'' BxE L = 0,7 m z = 0,58 m</v>
          </cell>
          <cell r="D455" t="str">
            <v>un</v>
          </cell>
        </row>
        <row r="456">
          <cell r="B456">
            <v>8.2111999999999998</v>
          </cell>
          <cell r="C456" t="str">
            <v>Suministro e instalación de Pasamuro HD ∅10'' BxE L = 0,2 m z = 0,1 m</v>
          </cell>
          <cell r="D456" t="str">
            <v>un</v>
          </cell>
        </row>
        <row r="457">
          <cell r="B457">
            <v>8.3001000000000005</v>
          </cell>
          <cell r="C457" t="str">
            <v xml:space="preserve">Suministro e instalación valvula de cortina HD ∅4" BxB, de operacion manual </v>
          </cell>
          <cell r="D457" t="str">
            <v>un</v>
          </cell>
        </row>
        <row r="458">
          <cell r="B458">
            <v>8.3002000000000002</v>
          </cell>
          <cell r="C458" t="str">
            <v>Suministro e instalación valvula de mariposa HD ∅8" BxB, con vastago de extension (acero inoxidable) l=3.50 m manipulacion exterior de la caja</v>
          </cell>
          <cell r="D458" t="str">
            <v>un</v>
          </cell>
        </row>
        <row r="459">
          <cell r="B459">
            <v>8.3003</v>
          </cell>
          <cell r="C459" t="str">
            <v>Suministro e instalación valvula de mariposa HD ∅2" BxB, de operacion manual</v>
          </cell>
          <cell r="D459" t="str">
            <v>un</v>
          </cell>
        </row>
        <row r="460">
          <cell r="B460">
            <v>8.3003999999999998</v>
          </cell>
          <cell r="C460" t="str">
            <v>Suministro e instalación de Niple HD ∅12'' BxB L = 0,5 m</v>
          </cell>
          <cell r="D460" t="str">
            <v>un</v>
          </cell>
        </row>
        <row r="461">
          <cell r="B461">
            <v>8.3004999999999995</v>
          </cell>
          <cell r="C461" t="str">
            <v>Suministro e instalación de Niple HD ∅12'' BxB L = 0,38 m</v>
          </cell>
          <cell r="D461" t="str">
            <v>un</v>
          </cell>
        </row>
        <row r="462">
          <cell r="B462">
            <v>8.3005999999999993</v>
          </cell>
          <cell r="C462" t="e">
            <v>#REF!</v>
          </cell>
          <cell r="D462" t="str">
            <v>un</v>
          </cell>
        </row>
        <row r="463">
          <cell r="B463">
            <v>8.3007000000000009</v>
          </cell>
          <cell r="C463" t="str">
            <v>Suministro e instalación Rejilla  metalica, hierro D=1/2" E=1/2" ;  1,0 x 1,0 m</v>
          </cell>
          <cell r="D463" t="str">
            <v>un</v>
          </cell>
        </row>
        <row r="464">
          <cell r="B464">
            <v>8.3008000000000006</v>
          </cell>
          <cell r="C464" t="str">
            <v>Suministro e instalación válvula de pie con coladera d=8"</v>
          </cell>
          <cell r="D464" t="str">
            <v>un</v>
          </cell>
        </row>
        <row r="465">
          <cell r="B465">
            <v>8.3009000000000004</v>
          </cell>
          <cell r="C465" t="str">
            <v>Turbina vertical multietapa d=8" HD bridas</v>
          </cell>
          <cell r="D465" t="str">
            <v>un</v>
          </cell>
        </row>
        <row r="466">
          <cell r="B466">
            <v>8.3010999999999999</v>
          </cell>
          <cell r="C466" t="str">
            <v>Extensión de Bomba de turbina vertical  d=250mm HD bridas L=3,00 m</v>
          </cell>
          <cell r="D466" t="str">
            <v>un</v>
          </cell>
        </row>
        <row r="467">
          <cell r="B467">
            <v>8.3011999999999997</v>
          </cell>
          <cell r="C467" t="str">
            <v>Extensión de Bomba de turbina vertical  d=250mm HD bridas L=1,78 m</v>
          </cell>
          <cell r="D467" t="str">
            <v>un</v>
          </cell>
        </row>
        <row r="468">
          <cell r="B468">
            <v>8.3012999999999995</v>
          </cell>
          <cell r="C468" t="str">
            <v>Suministro e instalación Niple HD ∅6" BxB L=0.42 m</v>
          </cell>
          <cell r="D468" t="str">
            <v>un</v>
          </cell>
        </row>
        <row r="469">
          <cell r="B469">
            <v>8.3013999999999992</v>
          </cell>
          <cell r="C469" t="str">
            <v>Suministro e instalación Niple HD ∅6" BxB L=0.15 m</v>
          </cell>
          <cell r="D469" t="str">
            <v>un</v>
          </cell>
        </row>
        <row r="470">
          <cell r="B470">
            <v>8.3015000000000008</v>
          </cell>
          <cell r="C470" t="str">
            <v>Suministro e instalación Niple HD ∅6" BxB L=2.07 m</v>
          </cell>
          <cell r="D470" t="str">
            <v>un</v>
          </cell>
        </row>
        <row r="471">
          <cell r="B471">
            <v>8.3016000000000005</v>
          </cell>
          <cell r="C471" t="str">
            <v>Suministro e instalación Niple HD ∅6" BxE L=1,20 m</v>
          </cell>
          <cell r="D471" t="str">
            <v>un</v>
          </cell>
        </row>
        <row r="472">
          <cell r="B472">
            <v>8.3017000000000003</v>
          </cell>
          <cell r="C472" t="str">
            <v>Suministro e instalación Niple PVC ∅3" L=1,20 m</v>
          </cell>
          <cell r="D472" t="str">
            <v>un</v>
          </cell>
        </row>
        <row r="473">
          <cell r="B473">
            <v>8.3018000000000001</v>
          </cell>
          <cell r="C473" t="str">
            <v>Suministro e instalación Niple PVC ∅3" L=0,6 m</v>
          </cell>
          <cell r="D473" t="str">
            <v>un</v>
          </cell>
        </row>
        <row r="474">
          <cell r="B474">
            <v>8.3018999999999998</v>
          </cell>
          <cell r="C474" t="str">
            <v>Suministro e instalación Niple PVC ∅6" L=0,65 m</v>
          </cell>
          <cell r="D474" t="str">
            <v>un</v>
          </cell>
        </row>
        <row r="475">
          <cell r="B475">
            <v>8.3020999999999994</v>
          </cell>
          <cell r="C475" t="str">
            <v>Suministro e instalación Niple PVC ∅6" L=1,35 m</v>
          </cell>
          <cell r="D475" t="str">
            <v>un</v>
          </cell>
        </row>
        <row r="476">
          <cell r="B476">
            <v>8.3021999999999991</v>
          </cell>
          <cell r="C476" t="str">
            <v>Suministro e instalación Niple PVC ∅6" L=1,15 m</v>
          </cell>
          <cell r="D476" t="str">
            <v>un</v>
          </cell>
        </row>
        <row r="477">
          <cell r="B477">
            <v>8.3023000000000007</v>
          </cell>
          <cell r="C477" t="str">
            <v>Suministro e instalación Niple PVC ∅6" L=0,30 m</v>
          </cell>
          <cell r="D477" t="str">
            <v>un</v>
          </cell>
        </row>
        <row r="478">
          <cell r="B478">
            <v>8.3024000000000004</v>
          </cell>
          <cell r="C478" t="str">
            <v>Suministro e instalación Niple PVC ∅6" L=0,15 m</v>
          </cell>
          <cell r="D478" t="str">
            <v>un</v>
          </cell>
        </row>
        <row r="479">
          <cell r="B479">
            <v>8.3025000000000002</v>
          </cell>
          <cell r="C479" t="str">
            <v>Suministro e instalación válvula de retención (cheque) 6"</v>
          </cell>
          <cell r="D479" t="str">
            <v>un</v>
          </cell>
        </row>
        <row r="480">
          <cell r="B480">
            <v>8.3026</v>
          </cell>
          <cell r="C480" t="str">
            <v>Suministro e instalación unión de desmontaje autoportante 6" HD</v>
          </cell>
          <cell r="D480" t="str">
            <v>un</v>
          </cell>
        </row>
        <row r="481">
          <cell r="B481">
            <v>8.3026999999999997</v>
          </cell>
          <cell r="C481" t="str">
            <v>Suministro e instalación válvula de mariposa 6" HD</v>
          </cell>
          <cell r="D481" t="str">
            <v>un</v>
          </cell>
        </row>
        <row r="482">
          <cell r="B482">
            <v>8.3027999999999995</v>
          </cell>
          <cell r="C482" t="str">
            <v>Suministro e instalación yee 45º 6" HD</v>
          </cell>
          <cell r="D482" t="str">
            <v>un</v>
          </cell>
        </row>
        <row r="483">
          <cell r="B483">
            <v>8.3028999999999993</v>
          </cell>
          <cell r="C483" t="str">
            <v>Suministro e instalación reducción 6"x3" HD junta hidráulica</v>
          </cell>
          <cell r="D483" t="str">
            <v>un</v>
          </cell>
        </row>
        <row r="484">
          <cell r="B484">
            <v>8.3031000000000006</v>
          </cell>
          <cell r="C484" t="str">
            <v>Suministro e instalación niple pasamuro d=2" PVC L= 0,60 m</v>
          </cell>
          <cell r="D484" t="str">
            <v>un</v>
          </cell>
        </row>
        <row r="485">
          <cell r="B485">
            <v>8.3032000000000004</v>
          </cell>
          <cell r="C485" t="str">
            <v>Motobomba de turbina vertical 20 HP</v>
          </cell>
          <cell r="D485" t="str">
            <v>un</v>
          </cell>
        </row>
        <row r="486">
          <cell r="B486">
            <v>8.3033000000000001</v>
          </cell>
          <cell r="C486" t="str">
            <v>Suministro e instalación tubería HD 10"</v>
          </cell>
          <cell r="D486" t="str">
            <v>m</v>
          </cell>
        </row>
        <row r="487">
          <cell r="B487">
            <v>8.3033999999999999</v>
          </cell>
          <cell r="C487" t="str">
            <v>Suministro e instalación compuerta manual en lámina galvanizada 1/8"</v>
          </cell>
          <cell r="D487" t="str">
            <v>un</v>
          </cell>
        </row>
        <row r="488">
          <cell r="B488">
            <v>8.3034999999999997</v>
          </cell>
          <cell r="C488" t="str">
            <v>Suministro e instalación válvula de bola 4" PVC</v>
          </cell>
          <cell r="D488" t="str">
            <v>un</v>
          </cell>
        </row>
        <row r="489">
          <cell r="B489">
            <v>9.01</v>
          </cell>
          <cell r="C489" t="str">
            <v>Acometida domic. acued. 2x1/2" (inc. sumin. e instal. manguera 10m. accesorios. registro corte y cajilla)</v>
          </cell>
          <cell r="D489" t="str">
            <v>un</v>
          </cell>
        </row>
        <row r="490">
          <cell r="B490">
            <v>9.02</v>
          </cell>
          <cell r="C490" t="str">
            <v>Acometida domic. acued. 2.1/2x1/2" (inc. sumin. e instal. manguera 10m. accesorios. registro corte y cajilla)</v>
          </cell>
          <cell r="D490" t="str">
            <v>un</v>
          </cell>
        </row>
        <row r="491">
          <cell r="B491">
            <v>9.0299999999999994</v>
          </cell>
          <cell r="C491" t="str">
            <v>Acometida domic. acued. 3x1/2" (inc. sumin. e instal. manguera 10m. accesorios. registro corte y cajilla)</v>
          </cell>
          <cell r="D491" t="str">
            <v>m3</v>
          </cell>
        </row>
        <row r="492">
          <cell r="B492">
            <v>9.0399999999999991</v>
          </cell>
          <cell r="C492" t="str">
            <v>Acometida domic. acued. 4x1/2" (inc. sumin. e instal. manguera 10m. accesorios. registro corte y cajilla)</v>
          </cell>
          <cell r="D492" t="str">
            <v>m3</v>
          </cell>
        </row>
        <row r="493">
          <cell r="B493">
            <v>9.0500000000000007</v>
          </cell>
          <cell r="C493" t="str">
            <v>Acometida domic. acued. 6x1/2" (inc. sumin. e instal. manguera 10m. accesorios. registro corte y cajilla)</v>
          </cell>
          <cell r="D493" t="str">
            <v>m3</v>
          </cell>
        </row>
        <row r="494">
          <cell r="B494">
            <v>9.06</v>
          </cell>
          <cell r="C494" t="str">
            <v>Suministro e instalación de micromedidor de velocidad - chorro único clase B 1/2" (incluye cajilla y accesorios)</v>
          </cell>
          <cell r="D494" t="str">
            <v>m3</v>
          </cell>
        </row>
        <row r="495">
          <cell r="B495">
            <v>9.07</v>
          </cell>
          <cell r="C495" t="str">
            <v>Suministro e instalación de micromedidor de velocidad - chorro múltiple clase B 3/4" (incluye cajilla y accesorios)</v>
          </cell>
          <cell r="D495" t="str">
            <v>m3</v>
          </cell>
        </row>
        <row r="496">
          <cell r="B496">
            <v>9.08</v>
          </cell>
          <cell r="C496" t="str">
            <v>Suministro e instalación de registros de bola ½”</v>
          </cell>
          <cell r="D496" t="str">
            <v>m3</v>
          </cell>
        </row>
        <row r="497">
          <cell r="B497">
            <v>10.000999999999999</v>
          </cell>
          <cell r="C497" t="str">
            <v>Concreto 2000 PSI para solados. elab. en obra (inc. formaleta 1/4 usos y colocación)</v>
          </cell>
          <cell r="D497" t="str">
            <v>m3</v>
          </cell>
        </row>
        <row r="498">
          <cell r="B498">
            <v>10.002000000000001</v>
          </cell>
          <cell r="C498" t="str">
            <v>Concreto 3000 PSI para placa piso. elab. en obra (inc. formaleta 1/4 usos y colocación)</v>
          </cell>
          <cell r="D498" t="str">
            <v>m3</v>
          </cell>
        </row>
        <row r="499">
          <cell r="B499">
            <v>10.003</v>
          </cell>
          <cell r="C499" t="str">
            <v>Concreto impermeab. 3000 PSI para presa captacion. elab. en obra (inc. formaleta 1/4 usos y colocación)</v>
          </cell>
          <cell r="D499" t="str">
            <v>m3</v>
          </cell>
        </row>
        <row r="500">
          <cell r="B500">
            <v>10.004</v>
          </cell>
          <cell r="C500" t="str">
            <v>Concreto 2500 PSI para atraque de tubería (formaleta 1/3 usos)</v>
          </cell>
          <cell r="D500" t="str">
            <v>m3</v>
          </cell>
        </row>
        <row r="501">
          <cell r="B501">
            <v>10.005000000000001</v>
          </cell>
          <cell r="C501" t="str">
            <v>Concreto 3000 PSI para atraque de tubería (formaleta 1/3 usos)</v>
          </cell>
          <cell r="D501" t="str">
            <v>m3</v>
          </cell>
        </row>
        <row r="502">
          <cell r="B502">
            <v>10.006</v>
          </cell>
          <cell r="C502" t="str">
            <v>Concreto 3000 PSI para zapatas. elab. en obra (inc. formaleta 1/4 usos y colocación)</v>
          </cell>
          <cell r="D502" t="str">
            <v>m3</v>
          </cell>
        </row>
        <row r="503">
          <cell r="B503">
            <v>10.007</v>
          </cell>
          <cell r="C503" t="str">
            <v>Concreto 3500 PSI para zapatas. elab. en obra (inc. formaleta 1/4 usos y colocación)</v>
          </cell>
          <cell r="D503" t="str">
            <v>m3</v>
          </cell>
        </row>
        <row r="504">
          <cell r="B504">
            <v>10.007999999999999</v>
          </cell>
          <cell r="C504" t="str">
            <v>Concreto 4000 PSI para zapatas. elab. en obra (inc. formaleta 1/4 usos y colocación)</v>
          </cell>
          <cell r="D504" t="str">
            <v>m3</v>
          </cell>
        </row>
        <row r="505">
          <cell r="B505">
            <v>10.009</v>
          </cell>
          <cell r="C505" t="str">
            <v>Concreto 3000 PSI para vigas de cimentación. elab. en obra (inc. formaleta 1/4 usos y colocación)</v>
          </cell>
          <cell r="D505" t="str">
            <v>m3</v>
          </cell>
        </row>
        <row r="506">
          <cell r="B506">
            <v>10.01</v>
          </cell>
          <cell r="C506" t="str">
            <v>Concreto 3500 PSI para vigas de cimentación. elab. en obra (inc. formaleta 1/4 usos y colocación)</v>
          </cell>
          <cell r="D506" t="str">
            <v>m3</v>
          </cell>
        </row>
        <row r="507">
          <cell r="B507">
            <v>10.010999999999999</v>
          </cell>
          <cell r="C507" t="str">
            <v>Concreto 4000 PSI para vigas de cimentación. elab. en obra (inc. formaleta 1/4 usos y colocación)</v>
          </cell>
          <cell r="D507" t="str">
            <v>m3</v>
          </cell>
        </row>
        <row r="508">
          <cell r="B508">
            <v>10.012</v>
          </cell>
          <cell r="C508" t="str">
            <v>Concreto 3000 PSI para columnas. elab. en obra. elevaciones h&lt;3.0m (inc. formaleta 1/4 usos y colocación)</v>
          </cell>
          <cell r="D508" t="str">
            <v>m3</v>
          </cell>
        </row>
        <row r="509">
          <cell r="B509">
            <v>10.013</v>
          </cell>
          <cell r="C509" t="str">
            <v>Concreto 3000 PSI para columnas. elab. en obra. elevaciones 3.0&lt;h&lt;6.0 m (inc. formaleta 1/4 usos y colocación)</v>
          </cell>
          <cell r="D509" t="str">
            <v>m3</v>
          </cell>
        </row>
        <row r="510">
          <cell r="B510">
            <v>10.013999999999999</v>
          </cell>
          <cell r="C510" t="str">
            <v>Concreto 3000 PSI para columnas. elab. en obra. elevaciones 6.0&lt;h&lt;12.0 m (inc. formaleta 1/4 usos y colocación)</v>
          </cell>
          <cell r="D510" t="str">
            <v>m3</v>
          </cell>
        </row>
        <row r="511">
          <cell r="B511">
            <v>10.015000000000001</v>
          </cell>
          <cell r="C511" t="str">
            <v>Concreto 3000 PSI para columnas. elab. en obra. elevaciones 12.0&lt;h&lt;18.0 m (inc. formaleta 1/4 usos y colocación)</v>
          </cell>
          <cell r="D511" t="str">
            <v>m3</v>
          </cell>
        </row>
        <row r="512">
          <cell r="B512">
            <v>10.016</v>
          </cell>
          <cell r="C512" t="str">
            <v>Concreto 3000 PSI para columnas. elab. en obra. elevaciones 18.0&lt;h&lt;24.0 m (inc. formaleta 1/4 usos y colocación)</v>
          </cell>
          <cell r="D512" t="str">
            <v>m3</v>
          </cell>
        </row>
        <row r="513">
          <cell r="B513">
            <v>10.016999999999999</v>
          </cell>
          <cell r="C513" t="str">
            <v>Concreto 3500 PSI para columnas. elab. en obra. elevaciones h&lt;3.0m (inc. formaleta 1/4 usos y colocación)</v>
          </cell>
          <cell r="D513" t="str">
            <v>m3</v>
          </cell>
        </row>
        <row r="514">
          <cell r="B514">
            <v>10.018000000000001</v>
          </cell>
          <cell r="C514" t="str">
            <v>Concreto 3500 PSI para columnas. elab. en obra. elevaciones 3.0&lt;h&lt;6.0 m (inc. formaleta 1/4 usos y colocación)</v>
          </cell>
          <cell r="D514" t="str">
            <v>m3</v>
          </cell>
        </row>
        <row r="515">
          <cell r="B515">
            <v>10.019</v>
          </cell>
          <cell r="C515" t="str">
            <v>Concreto 3500 PSI para columnas. elab. en obra. elevaciones 6.0&lt;h&lt;12.0 m (inc. formaleta 1/4 usos y colocación)</v>
          </cell>
          <cell r="D515" t="str">
            <v>m3</v>
          </cell>
        </row>
        <row r="516">
          <cell r="B516">
            <v>10.02</v>
          </cell>
          <cell r="C516" t="str">
            <v>Concreto 3500 PSI para columnas. elab. en obra. elevaciones 12.0&lt;h&lt;18.0 m (inc. formaleta 1/4 usos y colocación)</v>
          </cell>
          <cell r="D516" t="str">
            <v>m3</v>
          </cell>
        </row>
        <row r="517">
          <cell r="B517">
            <v>10.021000000000001</v>
          </cell>
          <cell r="C517" t="str">
            <v>Concreto 3500 PSI para columnas. elab. en obra. elevaciones 18.0&lt;h&lt;24.0 m (inc. formaleta 1/4 usos y colocación)</v>
          </cell>
          <cell r="D517" t="str">
            <v>m3</v>
          </cell>
        </row>
        <row r="518">
          <cell r="B518">
            <v>10.022</v>
          </cell>
          <cell r="C518" t="str">
            <v>Concreto 4000 PSI para columnas. elab. en obra. elevaciones h&lt;3.0m (inc. formaleta 1/4 usos y colocación)</v>
          </cell>
          <cell r="D518" t="str">
            <v>m3</v>
          </cell>
        </row>
        <row r="519">
          <cell r="B519">
            <v>10.023</v>
          </cell>
          <cell r="C519" t="str">
            <v>Concreto 4000 PSI para columnas. elab. en obra. elevaciones 3.0&lt;h&lt;6.0 m (inc. formaleta 1/4 usos y colocación)</v>
          </cell>
          <cell r="D519" t="str">
            <v>m3</v>
          </cell>
        </row>
        <row r="520">
          <cell r="B520">
            <v>10.023999999999999</v>
          </cell>
          <cell r="C520" t="str">
            <v>Concreto 4000 PSI para columnas. elab. en obra. elevaciones 6.0&lt;h&lt;12.0 m (inc. formaleta 1/4 usos y colocación)</v>
          </cell>
          <cell r="D520" t="str">
            <v>m3</v>
          </cell>
        </row>
        <row r="521">
          <cell r="B521">
            <v>10.025</v>
          </cell>
          <cell r="C521" t="str">
            <v>Concreto 4000 PSI para columnas. elab. en obra. elevaciones 12.0&lt;h&lt;18.0 m (inc. formaleta 1/4 usos y colocación)</v>
          </cell>
          <cell r="D521" t="str">
            <v>m3</v>
          </cell>
        </row>
        <row r="522">
          <cell r="B522">
            <v>10.026</v>
          </cell>
          <cell r="C522" t="str">
            <v>Concreto 4000 PSI para columnas. elab. en obra. elevaciones 18.0&lt;h&lt;24.0 m (inc. formaleta 1/4 usos y colocación)</v>
          </cell>
          <cell r="D522" t="str">
            <v>m3</v>
          </cell>
        </row>
        <row r="523">
          <cell r="B523">
            <v>10.026999999999999</v>
          </cell>
          <cell r="C523" t="str">
            <v>Concreto 3000 PSI para vigas aéreas. elab. en obra. elevaciones h&lt;3.0m (inc. formaleta 1/4 usos y colocación)</v>
          </cell>
          <cell r="D523" t="str">
            <v>m3</v>
          </cell>
        </row>
        <row r="524">
          <cell r="B524">
            <v>10.028</v>
          </cell>
          <cell r="C524" t="str">
            <v>Concreto 3000 PSI para vigas aéreas. elab. en obra. elevaciones 3.0&lt;h&lt;6.0 m (inc. formaleta 1/4 usos y colocación)</v>
          </cell>
          <cell r="D524" t="str">
            <v>m3</v>
          </cell>
        </row>
        <row r="525">
          <cell r="B525">
            <v>10.029</v>
          </cell>
          <cell r="C525" t="str">
            <v>Concreto 3000 PSI para vigas aéreas. elab. en obra. elevaciones 6.0&lt;h&lt;12.0 m (inc. formaleta 1/4 usos y colocación)</v>
          </cell>
          <cell r="D525" t="str">
            <v>m3</v>
          </cell>
        </row>
        <row r="526">
          <cell r="B526">
            <v>10.029999999999999</v>
          </cell>
          <cell r="C526" t="str">
            <v>Concreto 3000 PSI para vigas aéreas. elab. en obra. elevaciones 12.0&lt;h&lt;18.0 m (inc. formaleta 1/4 usos y colocación)</v>
          </cell>
          <cell r="D526" t="str">
            <v>m3</v>
          </cell>
        </row>
        <row r="527">
          <cell r="B527">
            <v>10.031000000000001</v>
          </cell>
          <cell r="C527" t="str">
            <v>Concreto 3000 PSI para vigas aéreas. elab. en obra. elevaciones 18.0&lt;h&lt;24.0 m (inc. formaleta 1/4 usos y colocación)</v>
          </cell>
          <cell r="D527" t="str">
            <v>m3</v>
          </cell>
        </row>
        <row r="528">
          <cell r="B528">
            <v>10.032</v>
          </cell>
          <cell r="C528" t="str">
            <v>Concreto 3500 PSI para vigas aéreas. elab. en obra. elevaciones h&lt;3.0m (inc. formaleta 1/4 usos y colocación)</v>
          </cell>
          <cell r="D528" t="str">
            <v>m3</v>
          </cell>
        </row>
        <row r="529">
          <cell r="B529">
            <v>10.032999999999999</v>
          </cell>
          <cell r="C529" t="str">
            <v>Concreto 3500 PSI para vigas aéreas. elab. en obra. elevaciones 3.0&lt;h&lt;6.0 m (inc. formaleta 1/4 usos y colocación)</v>
          </cell>
          <cell r="D529" t="str">
            <v>m3</v>
          </cell>
        </row>
        <row r="530">
          <cell r="B530">
            <v>10.034000000000001</v>
          </cell>
          <cell r="C530" t="str">
            <v>Concreto 3500 PSI para vigas aéreas. elab. en obra. elevaciones 6.0&lt;h&lt;12.0 m (inc. formaleta 1/4 usos y colocación)</v>
          </cell>
          <cell r="D530" t="str">
            <v>m3</v>
          </cell>
        </row>
        <row r="531">
          <cell r="B531">
            <v>10.035</v>
          </cell>
          <cell r="C531" t="str">
            <v>Concreto 3500 PSI para vigas aéreas. elab. en obra. elevaciones 12.0&lt;h&lt;18.0 m (inc. formaleta 1/4 usos y 
colocación)</v>
          </cell>
          <cell r="D531" t="str">
            <v>m3</v>
          </cell>
        </row>
        <row r="532">
          <cell r="B532">
            <v>10.036</v>
          </cell>
          <cell r="C532" t="str">
            <v>Concreto 3500 PSI para vigas aéreas. elab. en obra. elevaciones 18.0&lt;h&lt;24.0 m (inc. formaleta 1/4 usos y colocación)</v>
          </cell>
          <cell r="D532" t="str">
            <v>m3</v>
          </cell>
        </row>
        <row r="533">
          <cell r="B533">
            <v>10.037000000000001</v>
          </cell>
          <cell r="C533" t="str">
            <v>Concreto impermeab. 3000PSI para vigas aéreas. elab. obra. elevaciones h&lt;3.0 m (inc. formaleta 1/4 usos y colocación)</v>
          </cell>
          <cell r="D533" t="str">
            <v>m3</v>
          </cell>
        </row>
        <row r="534">
          <cell r="B534">
            <v>10.038</v>
          </cell>
          <cell r="C534" t="str">
            <v>Concreto impermeab. 3000PSI para vigas aéreas. elab.obra. elevaciones 3.0&lt;h&lt;6.0 m (inc. formaleta 1/4 usos y colocación)</v>
          </cell>
          <cell r="D534" t="str">
            <v>m3</v>
          </cell>
        </row>
        <row r="535">
          <cell r="B535">
            <v>10.039</v>
          </cell>
          <cell r="C535" t="str">
            <v>Concreto impermeab. 3000PSI para vigas aéreas. elab.obra. elevaciones 6.0&lt;h&lt;12.0m (inc. formaleta 1/4 usos y colocación)</v>
          </cell>
          <cell r="D535" t="str">
            <v>m3</v>
          </cell>
        </row>
        <row r="536">
          <cell r="B536">
            <v>10.039999999999999</v>
          </cell>
          <cell r="C536" t="str">
            <v>Concreto impermeab. 3000PSI para vigas aéreas. elab.obra. elevaciones 12.0&lt;h&lt;18.0m (inc formaleta 1/4 usos y colocación)</v>
          </cell>
          <cell r="D536" t="str">
            <v>m3</v>
          </cell>
        </row>
        <row r="537">
          <cell r="B537">
            <v>10.041</v>
          </cell>
          <cell r="C537" t="str">
            <v>Concreto impermeab. 3000PSI para vigas aéreas. elab.obra. elevaciones 18.0&lt;h&lt;24.0m (inc formaleta 1/4 usos y colocación)</v>
          </cell>
          <cell r="D537" t="str">
            <v>m3</v>
          </cell>
        </row>
        <row r="538">
          <cell r="B538">
            <v>10.042</v>
          </cell>
          <cell r="C538" t="str">
            <v>Concreto 3000 PSI para placa entrepiso. elab. en obra. elevaciones h&lt;3.0m (inc. formaleta 1/4 usos y colocación)</v>
          </cell>
          <cell r="D538" t="str">
            <v>m3</v>
          </cell>
        </row>
        <row r="539">
          <cell r="B539">
            <v>10.043000000000101</v>
          </cell>
          <cell r="C539" t="str">
            <v>Concreto 3000 PSI para placa entrepiso. elab. en obra. elevaciones 3.0&lt;h&lt;6.0 m (inc. formaleta 1/4 usos y colocación)</v>
          </cell>
          <cell r="D539" t="str">
            <v>m3</v>
          </cell>
        </row>
        <row r="540">
          <cell r="B540">
            <v>10.044</v>
          </cell>
          <cell r="C540" t="str">
            <v>Concreto 3000 PSI para placa entrepiso. elab. en obra. elevaciones 6.0&lt;h&lt;12.0 m (inc. formaleta 1/4 usos y colocación)</v>
          </cell>
          <cell r="D540" t="str">
            <v>m3</v>
          </cell>
        </row>
        <row r="541">
          <cell r="B541">
            <v>10.045</v>
          </cell>
          <cell r="C541" t="str">
            <v>Concreto 3000 PSI para placa entrepiso. elab. en obra. elevaciones 12.0&lt;h&lt;18.0 m (inc. formaleta 1/4 usos y colocación)</v>
          </cell>
          <cell r="D541" t="str">
            <v>m3</v>
          </cell>
        </row>
        <row r="542">
          <cell r="B542">
            <v>10.045999999999999</v>
          </cell>
          <cell r="C542" t="str">
            <v>Concreto 3000 PSI para placa entrepiso. elab. en obra. elevaciones 18.0&lt;h&lt;24.0 m (inc. formaleta 1/4 usos y colocación)</v>
          </cell>
          <cell r="D542" t="str">
            <v>m3</v>
          </cell>
        </row>
        <row r="543">
          <cell r="B543">
            <v>10.047000000000001</v>
          </cell>
          <cell r="C543" t="str">
            <v>Concreto 3500 PSI para placa entrepiso. elab. en obra. elevaciones h&lt;3.0m (inc. formaleta 1/4 usos y colocación)</v>
          </cell>
          <cell r="D543" t="str">
            <v>m3</v>
          </cell>
        </row>
        <row r="544">
          <cell r="B544">
            <v>10.048</v>
          </cell>
          <cell r="C544" t="str">
            <v>Concreto 3500 PSI para placa entrepiso. elab. en obra. elevaciones 3.0&lt;h&lt;6.0 m (inc. formaleta 1/4 usos y colocación)</v>
          </cell>
          <cell r="D544" t="str">
            <v>m3</v>
          </cell>
        </row>
        <row r="545">
          <cell r="B545">
            <v>10.048999999999999</v>
          </cell>
          <cell r="C545" t="str">
            <v>Concreto 3500 PSI para placa entrepiso. elab. en obra. elevaciones 6.0&lt;h&lt;12.0 m (inc. formaleta 1/4 usos y colocación)</v>
          </cell>
          <cell r="D545" t="str">
            <v>m3</v>
          </cell>
        </row>
        <row r="546">
          <cell r="B546">
            <v>10.050000000000001</v>
          </cell>
          <cell r="C546" t="str">
            <v>Concreto 3500 PSI para placa entrepiso. elab. en obra. elevaciones 12.0&lt;h&lt;18.0 m (inc. formaleta 1/4 usos y colocación)</v>
          </cell>
          <cell r="D546" t="str">
            <v>m3</v>
          </cell>
        </row>
        <row r="547">
          <cell r="B547">
            <v>10.051</v>
          </cell>
          <cell r="C547" t="str">
            <v>Concreto 3500 PSI para placa entrepiso. elab. en obra. elevaciones 18.0&lt;h&lt;24.0 m (inc. formaleta 1/4 usos y colocación)</v>
          </cell>
          <cell r="D547" t="str">
            <v>m3</v>
          </cell>
        </row>
        <row r="548">
          <cell r="B548">
            <v>10.052</v>
          </cell>
          <cell r="C548" t="str">
            <v>Concreto 4000 PSI para placa entrepiso. elab. en obra. elevaciones h&lt;3.0m (inc. formaleta 1/4 usos y colocación)</v>
          </cell>
          <cell r="D548" t="str">
            <v>m3</v>
          </cell>
        </row>
        <row r="549">
          <cell r="B549">
            <v>10.053000000000001</v>
          </cell>
          <cell r="C549" t="str">
            <v>Concreto 4000 PSI para placa entrepiso. elab. en obra. elevaciones 3.0&lt;h&lt;6.0 m (inc. formaleta 1/4 usos y colocación)</v>
          </cell>
          <cell r="D549" t="str">
            <v>m3</v>
          </cell>
        </row>
        <row r="550">
          <cell r="B550">
            <v>10.054</v>
          </cell>
          <cell r="C550" t="str">
            <v>Concreto 4000 PSI para placa entrepiso. elab. en obra. elevaciones 6.0&lt;h&lt;12.0 m (inc. formaleta 1/4 usos y colocación)</v>
          </cell>
          <cell r="D550" t="str">
            <v>m3</v>
          </cell>
        </row>
        <row r="551">
          <cell r="B551">
            <v>10.055</v>
          </cell>
          <cell r="C551" t="str">
            <v>Concreto 4000 PSI para placa entrepiso. elab. en obra. elevaciones 12.0&lt;h&lt;18.0 m (inc. formaleta 1/4 usos y colocación)</v>
          </cell>
          <cell r="D551" t="str">
            <v>m3</v>
          </cell>
        </row>
        <row r="552">
          <cell r="B552">
            <v>10.055999999999999</v>
          </cell>
          <cell r="C552" t="str">
            <v>Concreto 4000 PSI para placa entrepiso. elab. en obra. elevaciones 18.0&lt;h&lt;24.0 m (inc. formaleta 1/4 usos y colocación)</v>
          </cell>
          <cell r="D552" t="str">
            <v>m3</v>
          </cell>
        </row>
        <row r="553">
          <cell r="B553">
            <v>10.057</v>
          </cell>
          <cell r="C553" t="str">
            <v>Concreto impermeab. 3000PSI para placa entrepiso. elab. obra. elevaciones h&lt;3.0 (inc. formaleta 1/4 usos y colocación)</v>
          </cell>
          <cell r="D553" t="str">
            <v>m3</v>
          </cell>
        </row>
        <row r="554">
          <cell r="B554">
            <v>10.058</v>
          </cell>
          <cell r="C554" t="str">
            <v>Concreto impermeab. 3000PSI placa entrepiso. elab.obra. elevaciones 3.0&lt;h&lt;6.0 m (inc. formaleta 1/4 usos y colocación)</v>
          </cell>
          <cell r="D554" t="str">
            <v>m3</v>
          </cell>
        </row>
        <row r="555">
          <cell r="B555">
            <v>10.058999999999999</v>
          </cell>
          <cell r="C555" t="str">
            <v>Concreto impermeab. 3000PSI placa entrepiso. elab.obra. elevaciones 6.0&lt;h&lt;12.0 m (inc. formaleta 1/4 usos y colocación)</v>
          </cell>
          <cell r="D555" t="str">
            <v>m3</v>
          </cell>
        </row>
        <row r="556">
          <cell r="B556">
            <v>10.06</v>
          </cell>
          <cell r="C556" t="str">
            <v>Concreto impermeab. 3000PSI placa entrepiso. elab.obra. elevaciones 12.0&lt;h&lt;18.0 m (inc. formaleta 1/4 usos y colocación)</v>
          </cell>
          <cell r="D556" t="str">
            <v>m3</v>
          </cell>
        </row>
        <row r="557">
          <cell r="B557">
            <v>10.061</v>
          </cell>
          <cell r="C557" t="str">
            <v>Concreto impermeab. 3000PSI placa entrepiso. elab.obra. elevaciones 18.0&lt;h&lt;24.0 m (inc. formaleta 1/4 usos y colocación)</v>
          </cell>
          <cell r="D557" t="str">
            <v>m3</v>
          </cell>
        </row>
        <row r="558">
          <cell r="B558">
            <v>10.061999999999999</v>
          </cell>
          <cell r="C558" t="str">
            <v>Concreto impermeab. 3500PSI para placa entrepiso. elab. obra. elevaciones h&lt;3.0 (inc. formaleta 1/4 usos y colocación)</v>
          </cell>
          <cell r="D558" t="str">
            <v>m3</v>
          </cell>
        </row>
        <row r="559">
          <cell r="B559">
            <v>10.063000000000001</v>
          </cell>
          <cell r="C559" t="str">
            <v>Concreto impermeab. 3500PSI placa entrepiso. elab.obra. elevaciones 3.0&lt;h&lt;6.0 m (inc. formaleta 1/4 usos y colocación)</v>
          </cell>
          <cell r="D559" t="str">
            <v>m3</v>
          </cell>
        </row>
        <row r="560">
          <cell r="B560">
            <v>10.064</v>
          </cell>
          <cell r="C560" t="str">
            <v>Concreto impermeab. 3500PSI placa entrepiso. elab.obra. elevaciones 6.0&lt;h&lt;12.0 m (inc. formaleta 1/4 usos y colocación)</v>
          </cell>
          <cell r="D560" t="str">
            <v>m3</v>
          </cell>
        </row>
        <row r="561">
          <cell r="B561">
            <v>10.065</v>
          </cell>
          <cell r="C561" t="str">
            <v>Concreto impermeab. 3500PSI placa entrepiso. elab.obra. elevaciones 12.0&lt;h&lt;18.0 m (inc. formaleta 1/4 usos y colocación)</v>
          </cell>
          <cell r="D561" t="str">
            <v>m3</v>
          </cell>
        </row>
        <row r="562">
          <cell r="B562">
            <v>10.066000000000001</v>
          </cell>
          <cell r="C562" t="str">
            <v>Concreto impermeab. 3500PSI placa entrepiso. elab.obra. elevaciones 18.0&lt;h&lt;24.0 m (inc. formaleta 1/4 usos 
y colocación)</v>
          </cell>
          <cell r="D562" t="str">
            <v>m3</v>
          </cell>
        </row>
        <row r="563">
          <cell r="B563">
            <v>10.067</v>
          </cell>
          <cell r="C563" t="str">
            <v>Concreto impermeab. 4000PSI para placa entrepiso. elab. obra. elevaciones h&lt;3.0 (inc. formaleta 1/4 usos y colocación)</v>
          </cell>
          <cell r="D563" t="str">
            <v>m3</v>
          </cell>
        </row>
        <row r="564">
          <cell r="B564">
            <v>10.068</v>
          </cell>
          <cell r="C564" t="str">
            <v>Concreto impermeab. 4000PSI placa entrepiso. elab.obra. elevaciones 3.0&lt;h&lt;6.0 m (inc. formaleta 1/4 usos y colocación)</v>
          </cell>
          <cell r="D564" t="str">
            <v>m3</v>
          </cell>
        </row>
        <row r="565">
          <cell r="B565">
            <v>10.069000000000001</v>
          </cell>
          <cell r="C565" t="str">
            <v>Concreto impermeab. 4000PSI placa entrepiso. elab.obra. elevaciones 6.0&lt;h&lt;12.0 m (inc. formaleta 1/4 usos y colocación)</v>
          </cell>
          <cell r="D565" t="str">
            <v>m3</v>
          </cell>
        </row>
        <row r="566">
          <cell r="B566">
            <v>10.07</v>
          </cell>
          <cell r="C566" t="str">
            <v>Concreto impermeab. 4000PSI placa entrepiso. elab.obra. elevaciones 12.0&lt;h&lt;18.0 m (inc. formaleta 1/4 usos y colocación)</v>
          </cell>
          <cell r="D566" t="str">
            <v>m3</v>
          </cell>
        </row>
        <row r="567">
          <cell r="B567">
            <v>10.071</v>
          </cell>
          <cell r="C567" t="str">
            <v>Concreto impermeab. 4000PSI placa entrepiso. elab.obra. elevaciones 18.0&lt;h&lt;24.0 m (inc. formaleta 1/4 usos y colocación)</v>
          </cell>
          <cell r="D567" t="str">
            <v>m3</v>
          </cell>
        </row>
        <row r="568">
          <cell r="B568">
            <v>10.071999999999999</v>
          </cell>
          <cell r="C568" t="str">
            <v>Concreto 3000 PSI para muros. elab. en obra. elevaciones h&lt;3.0m (inc. formaleta 1/4 usos y colocación)</v>
          </cell>
          <cell r="D568" t="str">
            <v>m3</v>
          </cell>
        </row>
        <row r="569">
          <cell r="B569">
            <v>10.0730000000001</v>
          </cell>
          <cell r="C569" t="str">
            <v>Concreto 3000 PSI para muros. elab. en obra. elevaciones 3.0&lt;h&lt;6.0 m (inc. formaleta 1/4 usos y colocación)</v>
          </cell>
          <cell r="D569" t="str">
            <v>m3</v>
          </cell>
        </row>
        <row r="570">
          <cell r="B570">
            <v>10.074</v>
          </cell>
          <cell r="C570" t="str">
            <v>Concreto 3000 PSI para muros. elab. en obra. elevaciones 6.0&lt;h&lt;12.0 m (inc. formaleta 1/4 usos y colocación)</v>
          </cell>
          <cell r="D570" t="str">
            <v>m3</v>
          </cell>
        </row>
        <row r="571">
          <cell r="B571">
            <v>10.074999999999999</v>
          </cell>
          <cell r="C571" t="str">
            <v>Concreto 3000 PSI para muros. elab. en obra. elevaciones 12.0&lt;h&lt;18.0 m (inc. formaleta 1/4 usos y colocación)</v>
          </cell>
          <cell r="D571" t="str">
            <v>m3</v>
          </cell>
        </row>
        <row r="572">
          <cell r="B572">
            <v>10.076000000000001</v>
          </cell>
          <cell r="C572" t="str">
            <v>Concreto 3000 PSI para muros. elab. en obra. elevaciones 18.0&lt;h&lt;24.0 m (inc. formaleta 1/4 usos y colocación)</v>
          </cell>
          <cell r="D572" t="str">
            <v>m3</v>
          </cell>
        </row>
        <row r="573">
          <cell r="B573">
            <v>10.077</v>
          </cell>
          <cell r="C573" t="str">
            <v>Concreto 3500 PSI para muros. elab. en obra. elevaciones h&lt;3.0m (inc. formaleta 1/4 usos y colocación)</v>
          </cell>
          <cell r="D573" t="str">
            <v>m3</v>
          </cell>
        </row>
        <row r="574">
          <cell r="B574">
            <v>10.077999999999999</v>
          </cell>
          <cell r="C574" t="str">
            <v>Concreto 3500 PSI para muros. elab. en obra. elevaciones 3.0&lt;h&lt;6.0 m (inc. formaleta 1/4 usos y colocación)</v>
          </cell>
          <cell r="D574" t="str">
            <v>m3</v>
          </cell>
        </row>
        <row r="575">
          <cell r="B575">
            <v>10.079000000000001</v>
          </cell>
          <cell r="C575" t="str">
            <v>Concreto 3500 PSI para muros. elab. en obra. elevaciones 6.0&lt;h&lt;12.0 m (inc. formaleta 1/4 usos y colocación)</v>
          </cell>
          <cell r="D575" t="str">
            <v>m3</v>
          </cell>
        </row>
        <row r="576">
          <cell r="B576">
            <v>10.08</v>
          </cell>
          <cell r="C576" t="str">
            <v>Concreto 3500 PSI para muros. elab. en obra. elevaciones 12.0&lt;h&lt;18.0 m (inc. formaleta 1/4 usos y colocación)</v>
          </cell>
          <cell r="D576" t="str">
            <v>m3</v>
          </cell>
        </row>
        <row r="577">
          <cell r="B577">
            <v>10.081</v>
          </cell>
          <cell r="C577" t="str">
            <v>Concreto 3500 PSI para muros. elab. en obra. elevaciones 18.0&lt;h&lt;24.0 m (inc. formaleta 1/4 usos y colocación)</v>
          </cell>
          <cell r="D577" t="str">
            <v>m3</v>
          </cell>
        </row>
        <row r="578">
          <cell r="B578">
            <v>10.082000000000001</v>
          </cell>
          <cell r="C578" t="str">
            <v>Concreto 3500 PSI para muros. elab. en obra. elevaciones h&gt;24.0 m (inc. formaleta 1/4 usos y colocación)</v>
          </cell>
          <cell r="D578" t="str">
            <v>m3</v>
          </cell>
        </row>
        <row r="579">
          <cell r="B579">
            <v>10.083</v>
          </cell>
          <cell r="C579" t="str">
            <v>Concreto 4000 PSI para muros. elab. en obra. elevaciones h&lt;3.0m (inc. formaleta 1/4 usos y colocación)</v>
          </cell>
          <cell r="D579" t="str">
            <v>m3</v>
          </cell>
        </row>
        <row r="580">
          <cell r="B580">
            <v>10.084</v>
          </cell>
          <cell r="C580" t="str">
            <v>Concreto 4000 PSI para muros. elab. en obra. elevaciones 3.0&lt;h&lt;6.0 m (inc. formaleta 1/4 usos y colocación)</v>
          </cell>
          <cell r="D580" t="str">
            <v>m3</v>
          </cell>
        </row>
        <row r="581">
          <cell r="B581">
            <v>10.085000000000001</v>
          </cell>
          <cell r="C581" t="str">
            <v>Concreto 4000 PSI para muros. elab. en obra. elevaciones 6.0&lt;h&lt;12.0 m (inc. formaleta 1/4 usos y colocación)</v>
          </cell>
          <cell r="D581" t="str">
            <v>m3</v>
          </cell>
        </row>
        <row r="582">
          <cell r="B582">
            <v>10.086</v>
          </cell>
          <cell r="C582" t="str">
            <v>Concreto 4000 PSI para muros. elab. en obra. elevaciones 12.0&lt;h&lt;18.0 m (inc. formaleta 1/4 usos y colocación)</v>
          </cell>
          <cell r="D582" t="str">
            <v>m3</v>
          </cell>
        </row>
        <row r="583">
          <cell r="B583">
            <v>10.087</v>
          </cell>
          <cell r="C583" t="str">
            <v>Concreto 4000 PSI para muros. elab. en obra. elevaciones 18.0&lt;h&lt;24.0 m (inc. formaleta 1/4 usos y colocación)</v>
          </cell>
          <cell r="D583" t="str">
            <v>m3</v>
          </cell>
        </row>
        <row r="584">
          <cell r="B584">
            <v>10.0880000000001</v>
          </cell>
          <cell r="C584" t="str">
            <v>Concreto impermeab. 3000PSI para muros. elab. obra. elevaciones h&lt;3.0m (inc. formaleta 1/4 usos y colocación)</v>
          </cell>
          <cell r="D584" t="str">
            <v>m3</v>
          </cell>
        </row>
        <row r="585">
          <cell r="B585">
            <v>10.0890000000001</v>
          </cell>
          <cell r="C585" t="str">
            <v>Concreto impermeab. 3000PSI para muros. elab. obra. elevaciones 3.0&lt;h&lt;6.0 m (inc. formaleta 1/4 usos y colocación)</v>
          </cell>
          <cell r="D585" t="str">
            <v>m3</v>
          </cell>
        </row>
        <row r="586">
          <cell r="B586">
            <v>10.090000000000099</v>
          </cell>
          <cell r="C586" t="str">
            <v>Concreto impermeab. 3000PSI para muros. elab. obra. elevaciones 6.0&lt;h&lt;12.0 m (inc. formaleta 1/4 usos y colocación)</v>
          </cell>
          <cell r="D586" t="str">
            <v>m3</v>
          </cell>
        </row>
        <row r="587">
          <cell r="B587">
            <v>10.091000000000101</v>
          </cell>
          <cell r="C587" t="str">
            <v>Concreto impermeab. 3000PSI para muros. elab. obra. elevaciones 12.0&lt;h&lt;18.0 m (inc. formaleta 1/4 usos y colocación)</v>
          </cell>
          <cell r="D587" t="str">
            <v>m3</v>
          </cell>
        </row>
        <row r="588">
          <cell r="B588">
            <v>10.0920000000001</v>
          </cell>
          <cell r="C588" t="str">
            <v>Concreto impermeab. 3000PSI para muros. elab. obra. elevaciones 18.0&lt;h&lt;24.0 m (inc. formaleta 1/4 usos y colocación)</v>
          </cell>
          <cell r="D588" t="str">
            <v>m3</v>
          </cell>
        </row>
        <row r="589">
          <cell r="B589">
            <v>10.093</v>
          </cell>
          <cell r="C589" t="str">
            <v>Concreto impermeab. 3500PSI para muros. elab. obra. elevaciones h&lt;3.0m (inc. formaleta 1/4 usos y colocación)</v>
          </cell>
          <cell r="D589" t="str">
            <v>m3</v>
          </cell>
        </row>
        <row r="590">
          <cell r="B590">
            <v>10.093999999999999</v>
          </cell>
          <cell r="C590" t="str">
            <v>Concreto impermeab. 3500PSI para muros. elab. obra. elevaciones 3.0&lt;h&lt;6.0 m (inc. formaleta 1/4 usos y colocación)</v>
          </cell>
          <cell r="D590" t="str">
            <v>m3</v>
          </cell>
        </row>
        <row r="591">
          <cell r="B591">
            <v>10.095000000000001</v>
          </cell>
          <cell r="C591" t="str">
            <v>Concreto impermeab. 3500PSI para muros. elab. obra. elevaciones 6.0&lt;h&lt;12.0 m (inc. formaleta 1/4 usos y colocación)</v>
          </cell>
          <cell r="D591" t="str">
            <v>m3</v>
          </cell>
        </row>
        <row r="592">
          <cell r="B592">
            <v>10.096</v>
          </cell>
          <cell r="C592" t="str">
            <v>Concreto impermeab. 3500PSI para muros. elab. obra. elevaciones 12.0&lt;h&lt;18.0 m (inc. formaleta 1/4 usos y colocación)</v>
          </cell>
          <cell r="D592" t="str">
            <v>m3</v>
          </cell>
        </row>
        <row r="593">
          <cell r="B593">
            <v>10.097</v>
          </cell>
          <cell r="C593" t="str">
            <v>Concreto impermeab. 3500PSI para muros. elab. obra. elevaciones 18.0&lt;h&lt;24.0 m (inc. formaleta 1/4 usos y colocación)</v>
          </cell>
          <cell r="D593" t="str">
            <v>m3</v>
          </cell>
        </row>
        <row r="594">
          <cell r="B594">
            <v>10.098000000000001</v>
          </cell>
          <cell r="C594" t="str">
            <v>Concreto impermeab. 4000PSI para muros. elab. obra. elevaciones h&lt;3.0m (inc. formaleta 1/4 usos y colocación)</v>
          </cell>
          <cell r="D594" t="str">
            <v>m3</v>
          </cell>
        </row>
        <row r="595">
          <cell r="B595">
            <v>10.099</v>
          </cell>
          <cell r="C595" t="str">
            <v>Concreto impermeab. 4000PSI para muros. elab. obra. elevaciones 3.0&lt;h&lt;6.0 m (inc. formaleta 1/4 usos y colocación)</v>
          </cell>
          <cell r="D595" t="str">
            <v>m3</v>
          </cell>
        </row>
        <row r="596">
          <cell r="B596">
            <v>10.1</v>
          </cell>
          <cell r="C596" t="str">
            <v>Concreto impermeab. 4000PSI para muros. elab. obra. elevaciones 6.0&lt;h&lt;12.0 m (inc. formaleta 1/4 usos y colocación)</v>
          </cell>
          <cell r="D596" t="str">
            <v>m3</v>
          </cell>
        </row>
        <row r="597">
          <cell r="B597">
            <v>10.101000000000001</v>
          </cell>
          <cell r="C597" t="str">
            <v>Concreto impermeab. 4000PSI para muros. elab. obra. elevaciones 12.0&lt;h&lt;18.0 m (inc. formaleta 1/4 usos y colocación)</v>
          </cell>
          <cell r="D597" t="str">
            <v>m3</v>
          </cell>
        </row>
        <row r="598">
          <cell r="B598">
            <v>10.102</v>
          </cell>
          <cell r="C598" t="str">
            <v>Concreto impermeab. 4000PSI para muros. elab. obra. elevaciones 18.0&lt;h&lt;24.0 m (inc. formaleta 1/4 usos y colocación)</v>
          </cell>
          <cell r="D598" t="str">
            <v>m3</v>
          </cell>
        </row>
        <row r="599">
          <cell r="B599">
            <v>10.103</v>
          </cell>
          <cell r="C599" t="str">
            <v>Concreto ciclópeo 60% concreto simple f'c 21MPa + 40% piedra tamaño max. 3". para estructuras</v>
          </cell>
          <cell r="D599" t="str">
            <v>m3</v>
          </cell>
        </row>
        <row r="600">
          <cell r="B600">
            <v>10.1040000000001</v>
          </cell>
          <cell r="C600" t="str">
            <v>Demolición y resane de muros con mortero de revestimiento con base en cemento y resinas acrílicas (inc.retiro escombros)</v>
          </cell>
          <cell r="D600" t="str">
            <v>m3</v>
          </cell>
        </row>
        <row r="601">
          <cell r="B601">
            <v>10.105</v>
          </cell>
          <cell r="C601" t="str">
            <v>Pañete (mortero 1:5)</v>
          </cell>
          <cell r="D601" t="str">
            <v>m2</v>
          </cell>
        </row>
        <row r="602">
          <cell r="B602">
            <v>10.106</v>
          </cell>
          <cell r="C602" t="str">
            <v>Pañete impermeabilizado (incluye filos)</v>
          </cell>
          <cell r="D602" t="str">
            <v>m3</v>
          </cell>
        </row>
        <row r="603">
          <cell r="B603">
            <v>10.106999999999999</v>
          </cell>
          <cell r="C603" t="str">
            <v>Alistado de piso en mortero 1:3 (e=0.03m)</v>
          </cell>
          <cell r="D603" t="str">
            <v>m3</v>
          </cell>
        </row>
        <row r="604">
          <cell r="B604">
            <v>10.108000000000001</v>
          </cell>
          <cell r="C604" t="str">
            <v>Cinta PVC d=22cm (incluye instalación)</v>
          </cell>
          <cell r="D604" t="str">
            <v>m</v>
          </cell>
        </row>
        <row r="605">
          <cell r="B605">
            <v>10.109000000000099</v>
          </cell>
          <cell r="C605" t="str">
            <v>Concreto 3000 PSI para cajas de derivación bocatomas</v>
          </cell>
          <cell r="D605" t="str">
            <v>un</v>
          </cell>
        </row>
        <row r="606">
          <cell r="B606">
            <v>10.110000000000101</v>
          </cell>
          <cell r="C606" t="str">
            <v>Concreto 3000 PSI para anclajes de tuberías</v>
          </cell>
          <cell r="D606" t="str">
            <v>m3</v>
          </cell>
        </row>
        <row r="607">
          <cell r="B607">
            <v>10.111000000000001</v>
          </cell>
          <cell r="C607" t="str">
            <v>Concreto impermeabilizado 4000 PSI para diafragmas, pantallas de distribución de desarenadores y otros</v>
          </cell>
          <cell r="D607" t="str">
            <v>m3</v>
          </cell>
        </row>
        <row r="608">
          <cell r="B608">
            <v>10.112</v>
          </cell>
          <cell r="C608" t="str">
            <v>Concreto impermeab. 4000 PSI para placa piso. elab. en obra (inc. formaleta 1/4 usos y colocación)</v>
          </cell>
          <cell r="D608" t="str">
            <v>m3</v>
          </cell>
        </row>
        <row r="609">
          <cell r="B609">
            <v>10.113</v>
          </cell>
          <cell r="C609" t="str">
            <v>Concreto impermeabilizado 4000 PSI para columnas. elab. en obra. elevaciones h&lt;3.0m (inc. formaleta 1/4 usos y colocación)</v>
          </cell>
          <cell r="D609" t="str">
            <v>m3</v>
          </cell>
        </row>
        <row r="610">
          <cell r="B610">
            <v>10.114000000000001</v>
          </cell>
          <cell r="C610" t="str">
            <v>Concreto impermeabilizado 4000 PSI para columnas. elab. en obra. elevaciones 3.0&lt;h&lt;6.0 m (inc. formaleta 1/4 usos y colocación)</v>
          </cell>
          <cell r="D610" t="str">
            <v>m3</v>
          </cell>
        </row>
        <row r="611">
          <cell r="B611">
            <v>10.1150000000001</v>
          </cell>
          <cell r="C611" t="str">
            <v>Concreto para soporte de tapa de acceso a tanque</v>
          </cell>
          <cell r="D611" t="str">
            <v>m3</v>
          </cell>
        </row>
        <row r="612">
          <cell r="B612">
            <v>10.116</v>
          </cell>
          <cell r="C612" t="str">
            <v>concreto de 3000 psi para caja proteccion tuberia</v>
          </cell>
          <cell r="D612" t="str">
            <v>m3</v>
          </cell>
        </row>
        <row r="613">
          <cell r="B613">
            <v>10.117000000000001</v>
          </cell>
          <cell r="C613" t="str">
            <v>Andenes en concreto de 3000 psi espesor 10cm</v>
          </cell>
          <cell r="D613" t="str">
            <v>m2</v>
          </cell>
        </row>
        <row r="614">
          <cell r="B614">
            <v>10.125999999999999</v>
          </cell>
          <cell r="C614" t="str">
            <v>Filos y dilataciones</v>
          </cell>
          <cell r="D614" t="str">
            <v>m</v>
          </cell>
        </row>
        <row r="615">
          <cell r="B615">
            <v>10.127000000000001</v>
          </cell>
          <cell r="C615" t="str">
            <v>Concreto 1500 PSI para solados</v>
          </cell>
          <cell r="D615" t="str">
            <v>m3</v>
          </cell>
        </row>
        <row r="616">
          <cell r="B616">
            <v>11.01</v>
          </cell>
          <cell r="C616" t="str">
            <v>Placa Circular Cubierta - Pozo Inspección D=1.20m (concreto f'c=21MPa reforz. elab. obra. e=0.20m. inc. arotapa+arobase)</v>
          </cell>
          <cell r="D616" t="str">
            <v>un</v>
          </cell>
        </row>
        <row r="617">
          <cell r="B617">
            <v>11.02</v>
          </cell>
          <cell r="C617" t="str">
            <v>Placa Circular Cubierta - Pozo Inspección D=1.40m (concreto f'c=21MPa reforz. elab. obra. e=0.20m. inc. arotapa+arobase)</v>
          </cell>
          <cell r="D617" t="str">
            <v>un</v>
          </cell>
        </row>
        <row r="618">
          <cell r="B618">
            <v>11.03</v>
          </cell>
          <cell r="C618" t="str">
            <v>Placa Circular Cubierta - Pozo Inspección D=1.50m (concreto f'c=21MPa reforz. elab. obra. e=0.20m. inc. arotapa+arobase)</v>
          </cell>
          <cell r="D618" t="str">
            <v>un</v>
          </cell>
        </row>
        <row r="619">
          <cell r="B619">
            <v>11.04</v>
          </cell>
          <cell r="C619" t="str">
            <v>Cilindro Pozo Inspección D=1.20m (concreto simple f'c =21MPa elab. en obra. e=0.20m. incluye escalera gato var.#6)</v>
          </cell>
          <cell r="D619" t="str">
            <v>un</v>
          </cell>
        </row>
        <row r="620">
          <cell r="B620">
            <v>11.05</v>
          </cell>
          <cell r="C620" t="str">
            <v>Pozo de inspeccion, Cilindro para pozos de D = 1.2 m. Y espesor de  0.25 m.</v>
          </cell>
          <cell r="D620" t="str">
            <v>un</v>
          </cell>
        </row>
        <row r="621">
          <cell r="B621">
            <v>11.06</v>
          </cell>
          <cell r="C621" t="str">
            <v>Cilindro Pozo Inspección D=1.40m (concreto simple f'c =21MPa elab. en obra. e=0.20m. incluye escalera gato var.#6)</v>
          </cell>
          <cell r="D621" t="str">
            <v>un</v>
          </cell>
        </row>
        <row r="622">
          <cell r="B622">
            <v>11.07</v>
          </cell>
          <cell r="C622" t="str">
            <v>Cilindro Pozo Inspección D=1.50m (concreto simple f'c =21MPa elab. en obra. e=0.20m. incluye escalera gato var.#6)</v>
          </cell>
          <cell r="D622" t="str">
            <v>un</v>
          </cell>
        </row>
        <row r="623">
          <cell r="B623">
            <v>11.08</v>
          </cell>
          <cell r="C623" t="str">
            <v>Placa Circular Base - Pozo Inspección D=1.20m (concreto f'c = 28MPa reforz. elab. en obra. e=0.20m)</v>
          </cell>
          <cell r="D623" t="str">
            <v>un</v>
          </cell>
        </row>
        <row r="624">
          <cell r="B624">
            <v>11.09</v>
          </cell>
          <cell r="C624" t="str">
            <v>Placa Circular Base - Pozo Inspección D=1.40m (concreto f'c = 28MPa reforz. elab. en obra. e=0.20m)</v>
          </cell>
          <cell r="D624" t="str">
            <v>m</v>
          </cell>
        </row>
        <row r="625">
          <cell r="B625">
            <v>11.1</v>
          </cell>
          <cell r="C625" t="str">
            <v>Placa Circular Base - Pozo Inspección D=1.50m (concreto f'c = 28MPa reforz. elab. en obra. e=0.20m)</v>
          </cell>
          <cell r="D625" t="str">
            <v>m</v>
          </cell>
        </row>
        <row r="626">
          <cell r="B626">
            <v>11.11</v>
          </cell>
          <cell r="C626" t="str">
            <v>Cañuela pozo de inspección para tuberías entre 8" y 12" (concreto f'c = 28MPa elab. en obra)</v>
          </cell>
          <cell r="D626" t="str">
            <v>m</v>
          </cell>
        </row>
        <row r="627">
          <cell r="B627">
            <v>11.12</v>
          </cell>
          <cell r="C627" t="str">
            <v>Cañuela pozo de inspección para tuberías entre 16" y 24" (concreto f'c = 28MPa elab. en obra)</v>
          </cell>
          <cell r="D627" t="str">
            <v>m</v>
          </cell>
        </row>
        <row r="628">
          <cell r="B628">
            <v>11.13</v>
          </cell>
          <cell r="C628" t="str">
            <v>Cañuela pozo de inspección para tuberías entre 27" y 33" (concreto f'c = 28MPa elab. en obra)</v>
          </cell>
          <cell r="D628" t="str">
            <v>un</v>
          </cell>
        </row>
        <row r="629">
          <cell r="B629">
            <v>11.14</v>
          </cell>
          <cell r="C629" t="str">
            <v>Cañuela pozo de inspección para tuberías entre 36" y 42" (concreto f'c = 28MPa elab. en obra)</v>
          </cell>
          <cell r="D629" t="str">
            <v>un</v>
          </cell>
        </row>
        <row r="630">
          <cell r="B630">
            <v>11.15</v>
          </cell>
          <cell r="C630" t="str">
            <v>Cámara de caída para colectores de 8" a 12" (bajante 8". concreto simple f'c = 21MPa elab. obra)</v>
          </cell>
          <cell r="D630" t="str">
            <v>un</v>
          </cell>
        </row>
        <row r="631">
          <cell r="B631">
            <v>11.16</v>
          </cell>
          <cell r="C631" t="str">
            <v>Cámara de caída para colectores de 14" a 18" (bajante 12". concreto simple f'c = 21MPa elab. obra)</v>
          </cell>
          <cell r="D631" t="str">
            <v>un</v>
          </cell>
        </row>
        <row r="632">
          <cell r="B632">
            <v>11.17</v>
          </cell>
          <cell r="C632" t="str">
            <v>Cámara de caída para colectores de 20" a 30" (bajante 16". concreto simple f'c = 21MPa elab. obra)</v>
          </cell>
          <cell r="D632" t="str">
            <v>m</v>
          </cell>
        </row>
        <row r="633">
          <cell r="B633">
            <v>11.18</v>
          </cell>
          <cell r="C633" t="str">
            <v>Cámara de caída para colectores &gt; 30" a 36" (bajante 20". concreto simple f'c = 21MPa elab. obra)</v>
          </cell>
          <cell r="D633" t="str">
            <v>m</v>
          </cell>
        </row>
        <row r="634">
          <cell r="B634">
            <v>11.19</v>
          </cell>
          <cell r="C634" t="str">
            <v>Caja válvula purga en concreto reforz. con pozo húmedo. L=2.8m x A=1.60m. h=1.80m. e=0.20m (inc. escalera y tapasegur.)</v>
          </cell>
          <cell r="D634" t="str">
            <v>un</v>
          </cell>
        </row>
        <row r="635">
          <cell r="B635">
            <v>11.2</v>
          </cell>
          <cell r="C635" t="str">
            <v>Pozo para válvula de ventosa en concreto reforzado. d=1.60m. h=1.80. e=0.20m (inc. escalera gato y tapa de seguridad)</v>
          </cell>
          <cell r="D635" t="str">
            <v>un</v>
          </cell>
        </row>
        <row r="636">
          <cell r="B636">
            <v>11.21</v>
          </cell>
          <cell r="C636" t="str">
            <v>Suministro e instalación de tapa manhole de seguridad. d=60cm. con bisagra</v>
          </cell>
          <cell r="D636" t="str">
            <v>un</v>
          </cell>
        </row>
        <row r="637">
          <cell r="B637">
            <v>11.22</v>
          </cell>
          <cell r="C637" t="str">
            <v>Caja inspección 0.60x0.60m. mamposteria. h=0.70m . (inc. excavación. formaleta 1/3 usos)</v>
          </cell>
          <cell r="D637" t="str">
            <v>m3</v>
          </cell>
        </row>
        <row r="638">
          <cell r="B638">
            <v>11.23</v>
          </cell>
          <cell r="C638" t="str">
            <v xml:space="preserve">Cilindro para pozo de Inspección Di=1,20 m e=0,25 m (en Mamposteria-Incluye acero escaleras y pañete).  </v>
          </cell>
          <cell r="D638" t="str">
            <v>m</v>
          </cell>
        </row>
        <row r="639">
          <cell r="B639">
            <v>11.24</v>
          </cell>
          <cell r="C639" t="str">
            <v xml:space="preserve">Cono de reducción h=0,50m 1,20*0,*6. </v>
          </cell>
          <cell r="D639" t="str">
            <v>un</v>
          </cell>
        </row>
        <row r="640">
          <cell r="B640">
            <v>11.25</v>
          </cell>
          <cell r="C640" t="str">
            <v>Placa Circular Base - Pozo Inspección Di=1.20m (concreto f'c = 28MPa reforz. elab. en obra. e=0.20m)</v>
          </cell>
          <cell r="D640" t="str">
            <v>un</v>
          </cell>
        </row>
        <row r="641">
          <cell r="B641">
            <v>11.26</v>
          </cell>
          <cell r="C641" t="str">
            <v>Placa Circular Cubierta - Pozo Inspección De=1.2 m (concreto f'c=21MPa reforz. elab. obra. e=0.20m. inc. arotapa+arobase)</v>
          </cell>
          <cell r="D641" t="str">
            <v>un</v>
          </cell>
        </row>
        <row r="642">
          <cell r="B642">
            <v>11.27</v>
          </cell>
          <cell r="C642" t="str">
            <v>Placa Circular Cubierta - Pozo Inspección De=1.7 m (concreto f'c=21MPa reforz. elab. obra. e=0.25m. inc. arotapa+arobase)</v>
          </cell>
          <cell r="D642" t="str">
            <v>un</v>
          </cell>
        </row>
        <row r="643">
          <cell r="B643">
            <v>11.28</v>
          </cell>
          <cell r="C643" t="str">
            <v xml:space="preserve">Cilindro para pozo de Inspección Di= 1,20 m e=0,37 m (en Mamposteria-Incluye acero escaleras y pañete).  </v>
          </cell>
          <cell r="D643" t="str">
            <v>un</v>
          </cell>
        </row>
        <row r="644">
          <cell r="B644">
            <v>11.29</v>
          </cell>
          <cell r="C644" t="str">
            <v>Cámara de Caída Tubo de 8"</v>
          </cell>
          <cell r="D644" t="str">
            <v>m</v>
          </cell>
        </row>
        <row r="645">
          <cell r="B645">
            <v>11.3</v>
          </cell>
          <cell r="C645" t="str">
            <v>Cámara de Caída Tubo de 10"</v>
          </cell>
          <cell r="D645" t="str">
            <v>m</v>
          </cell>
        </row>
        <row r="646">
          <cell r="B646">
            <v>11.31</v>
          </cell>
          <cell r="C646" t="str">
            <v>Cámara de Caída Tubo de 12"</v>
          </cell>
          <cell r="D646" t="str">
            <v>m</v>
          </cell>
        </row>
        <row r="647">
          <cell r="B647">
            <v>11.32</v>
          </cell>
          <cell r="C647" t="str">
            <v>Cámara de Caída Tubo de 14"</v>
          </cell>
          <cell r="D647" t="str">
            <v>m</v>
          </cell>
        </row>
        <row r="648">
          <cell r="B648">
            <v>11.33</v>
          </cell>
          <cell r="C648" t="str">
            <v>Cámara de Caída Tubo de 16"</v>
          </cell>
          <cell r="D648" t="str">
            <v>m</v>
          </cell>
        </row>
        <row r="649">
          <cell r="B649">
            <v>11.34</v>
          </cell>
          <cell r="C649" t="str">
            <v>Cámara de Caída Tubo de 18"</v>
          </cell>
          <cell r="D649" t="str">
            <v>m</v>
          </cell>
        </row>
        <row r="650">
          <cell r="B650">
            <v>11.35</v>
          </cell>
          <cell r="C650" t="str">
            <v>Cámara de Caída Tubo de 20"</v>
          </cell>
          <cell r="D650" t="str">
            <v>m</v>
          </cell>
        </row>
        <row r="651">
          <cell r="B651">
            <v>12.01</v>
          </cell>
          <cell r="C651" t="str">
            <v>Sumidero aguas lluvias en concreto 3000PSI reforzado elab. obra. e=0.20m. sec 0.5*0.6m. rejilla en perfil U 3x1.1/2x1/4"</v>
          </cell>
          <cell r="D651" t="str">
            <v>m3</v>
          </cell>
        </row>
        <row r="652">
          <cell r="B652">
            <v>12.02</v>
          </cell>
          <cell r="C652" t="str">
            <v>Sumidero aguas lluvias en concreto 3000PSI reforzado elab. obra.e=0.20m. sec 1.0*1.0m. rejilla en perfil U 3x1.1/2x1/4"</v>
          </cell>
          <cell r="D652" t="str">
            <v>m3</v>
          </cell>
        </row>
        <row r="653">
          <cell r="B653">
            <v>13.01</v>
          </cell>
          <cell r="C653" t="str">
            <v>Construccion cabezal descarga concreto reforzado 3500 PSI. muros. cuerpo. aletas y disip.energia e=0.25m. tub. 8" a 20"</v>
          </cell>
          <cell r="D653" t="str">
            <v>m3</v>
          </cell>
        </row>
        <row r="654">
          <cell r="B654">
            <v>13.02</v>
          </cell>
          <cell r="C654" t="str">
            <v>Construccion cabezal descarga concreto reforzado 3500 PSI. muros. cuerpo. aletas y disip.energia e=0.25m. tub. 24" a 39"</v>
          </cell>
          <cell r="D654" t="str">
            <v>m3</v>
          </cell>
        </row>
        <row r="655">
          <cell r="B655">
            <v>13.03</v>
          </cell>
          <cell r="C655" t="str">
            <v>Construccion cabezal descarga concreto reforzado 3500 PSI. muros. cuerpo. aletas y disip.energia e=0.25m. tub. 42" a 60"</v>
          </cell>
          <cell r="D655" t="str">
            <v>m3</v>
          </cell>
        </row>
        <row r="656">
          <cell r="B656">
            <v>13.04</v>
          </cell>
          <cell r="C656" t="str">
            <v>Construccion cabezal descarga concreto reforzado 3000 PSI. muros. cuerpo. aletas y disip.energia e=0.20m. tub. 42" a 60"</v>
          </cell>
          <cell r="D656" t="str">
            <v>un</v>
          </cell>
        </row>
        <row r="657">
          <cell r="B657">
            <v>14.01</v>
          </cell>
          <cell r="C657" t="str">
            <v>Suministro e instalación de antracita malla 8-12 para medio filtrante</v>
          </cell>
          <cell r="D657" t="str">
            <v>m3</v>
          </cell>
        </row>
        <row r="658">
          <cell r="B658">
            <v>14.02</v>
          </cell>
          <cell r="C658" t="str">
            <v>Suministro e instalación de arena seleccionada. malla 30 - 40</v>
          </cell>
          <cell r="D658" t="str">
            <v>m3</v>
          </cell>
        </row>
        <row r="659">
          <cell r="B659">
            <v>14.03</v>
          </cell>
          <cell r="C659" t="str">
            <v>Suministro e instalación de gravilla seleccionada malla 10 - 12 para medio filtrante</v>
          </cell>
          <cell r="D659" t="str">
            <v>m3</v>
          </cell>
        </row>
        <row r="660">
          <cell r="B660">
            <v>14.04</v>
          </cell>
          <cell r="C660" t="str">
            <v>Suministro e instalación de gravilla seleccionada malla 8 - 10 para medio filtrante</v>
          </cell>
          <cell r="D660" t="str">
            <v>m3</v>
          </cell>
        </row>
        <row r="661">
          <cell r="B661">
            <v>14.05</v>
          </cell>
          <cell r="C661" t="str">
            <v>Suministro e instalación de gravilla seleccionada malla 4 - 8 para medio filtrante</v>
          </cell>
          <cell r="D661" t="str">
            <v>m3</v>
          </cell>
        </row>
        <row r="662">
          <cell r="B662">
            <v>14.06</v>
          </cell>
          <cell r="C662" t="str">
            <v>Suministro e instalación de gravilla seleccionada malla 2 - 4 (1/2") para medio filtrante</v>
          </cell>
          <cell r="D662" t="str">
            <v>m3</v>
          </cell>
        </row>
        <row r="663">
          <cell r="B663">
            <v>14.07</v>
          </cell>
          <cell r="C663" t="str">
            <v>Suministro e instalación de gravilla seleccionada 1/2" - 3/4" para medio filtrante</v>
          </cell>
          <cell r="D663" t="str">
            <v>m3</v>
          </cell>
        </row>
        <row r="664">
          <cell r="B664">
            <v>14.08</v>
          </cell>
          <cell r="C664" t="str">
            <v>Suministro e instalación de gravilla seleccionada 3/4" - 1" para medio filtrante</v>
          </cell>
          <cell r="D664" t="str">
            <v>m3</v>
          </cell>
        </row>
        <row r="665">
          <cell r="B665">
            <v>14.09</v>
          </cell>
          <cell r="C665" t="str">
            <v>Suministro e instalación de grava seleccionada 1" - 2" para medio filtrante</v>
          </cell>
          <cell r="D665" t="str">
            <v>m3</v>
          </cell>
        </row>
        <row r="666">
          <cell r="B666">
            <v>14.1</v>
          </cell>
          <cell r="C666" t="str">
            <v>Suministro e instalación de Reja de cribado medio de 1,04x0,3m. Platinas de acero inoxidable de 1.5"x3/8" por 1.04 m separadas 3.0 cm</v>
          </cell>
          <cell r="D666" t="str">
            <v>un</v>
          </cell>
        </row>
        <row r="667">
          <cell r="B667">
            <v>14.11</v>
          </cell>
          <cell r="C667" t="str">
            <v>Suministro e instalación reja de cribado fino de 1,04x0,3m. Platinas de acero inoxidable de 1.5"x3/8" por 1.04 m separadas 1.0 cm</v>
          </cell>
          <cell r="D667" t="str">
            <v>un</v>
          </cell>
        </row>
        <row r="668">
          <cell r="B668">
            <v>14.12</v>
          </cell>
          <cell r="C668" t="str">
            <v>Lámina vertedero sutro Incluye guía metálica para apoyar la lámina 2.5 cm dentro del concreto</v>
          </cell>
          <cell r="D668" t="str">
            <v>un</v>
          </cell>
        </row>
        <row r="669">
          <cell r="B669">
            <v>14.13</v>
          </cell>
          <cell r="C669" t="str">
            <v>Suministro e instalación de arena seleccionada. GRUESA</v>
          </cell>
          <cell r="D669" t="str">
            <v>m3</v>
          </cell>
        </row>
        <row r="670">
          <cell r="B670">
            <v>14.14</v>
          </cell>
          <cell r="C670" t="str">
            <v>Compuerta en PRFV para el retiro de lodos de 1,55x1,55 con espesor de 5 cm inlcuye canal de lamina en Acero inoxidable</v>
          </cell>
          <cell r="D670" t="str">
            <v>un</v>
          </cell>
        </row>
        <row r="671">
          <cell r="B671">
            <v>14.15</v>
          </cell>
          <cell r="C671" t="str">
            <v>Suministro e instalacion canaleta Diente Sierra</v>
          </cell>
          <cell r="D671" t="str">
            <v>m</v>
          </cell>
        </row>
        <row r="672">
          <cell r="B672">
            <v>14.16</v>
          </cell>
          <cell r="C672" t="str">
            <v>Suministro e instalacion Cajas plasticas</v>
          </cell>
          <cell r="D672" t="str">
            <v>un</v>
          </cell>
        </row>
        <row r="673">
          <cell r="B673">
            <v>14.17</v>
          </cell>
          <cell r="C673" t="str">
            <v>Suministro e instalacion de Tapas de 70cm de diametro</v>
          </cell>
          <cell r="D673" t="str">
            <v>un</v>
          </cell>
        </row>
        <row r="674">
          <cell r="B674">
            <v>14.18</v>
          </cell>
          <cell r="C674" t="str">
            <v>Suministro e instalacion de Canaleta para inversion flujo</v>
          </cell>
          <cell r="D674" t="str">
            <v>m</v>
          </cell>
        </row>
        <row r="675">
          <cell r="B675">
            <v>14.19</v>
          </cell>
          <cell r="C675"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675" t="str">
            <v>m</v>
          </cell>
        </row>
        <row r="676">
          <cell r="B676">
            <v>15.01</v>
          </cell>
          <cell r="C676" t="str">
            <v>Montaje de andamios para acceso a tanque elevado y trabajo en altura. h&gt;20m (2 torres x 16 secciones)</v>
          </cell>
          <cell r="D676" t="str">
            <v>m2</v>
          </cell>
        </row>
        <row r="677">
          <cell r="B677">
            <v>15.02</v>
          </cell>
          <cell r="C677" t="str">
            <v>Escalera tipo gato tanq.elev. (parales ang.2+1/2"x1/4". paso c/0.30m tub3/4". platin.arc.2"x1/4". 6platin.1+1/4"x3/16")</v>
          </cell>
          <cell r="D677" t="str">
            <v>hr</v>
          </cell>
        </row>
        <row r="678">
          <cell r="B678">
            <v>15.03</v>
          </cell>
          <cell r="C678" t="str">
            <v>Suministro y aplicación de membrana a base de PVC plastificado y reforz. c/armadura de poliéster (contacto agua potable)</v>
          </cell>
          <cell r="D678" t="str">
            <v>hr</v>
          </cell>
        </row>
        <row r="679">
          <cell r="B679">
            <v>16.010000000000002</v>
          </cell>
          <cell r="C679" t="str">
            <v>Muro en ladrillo prensado a la vista tipo Santafé 0.12</v>
          </cell>
          <cell r="D679" t="str">
            <v>m2</v>
          </cell>
        </row>
        <row r="680">
          <cell r="B680">
            <v>16.020000000000003</v>
          </cell>
          <cell r="C680" t="str">
            <v>Módulo en malla eslabonada con tubo galvanizado de 2" c/2.5m. incluye tapas. ángulos y platinas.</v>
          </cell>
          <cell r="D680" t="str">
            <v>m3</v>
          </cell>
        </row>
        <row r="681">
          <cell r="B681">
            <v>16.030000000000005</v>
          </cell>
          <cell r="C681" t="str">
            <v>Alfajía en concreto de 3000 PSI. a=0.20m. e=0.07m. incluye refuerzo long. 2D1/2" + flejes D3/8"</v>
          </cell>
          <cell r="D681" t="str">
            <v>m2</v>
          </cell>
        </row>
        <row r="682">
          <cell r="B682">
            <v>16.07</v>
          </cell>
          <cell r="C682" t="str">
            <v>Teja termoacústica (incluye suministro e instalación)</v>
          </cell>
          <cell r="D682" t="str">
            <v>m2</v>
          </cell>
        </row>
        <row r="683">
          <cell r="B683">
            <v>16.059999999999999</v>
          </cell>
          <cell r="C683" t="str">
            <v>Columnetas (0,15x 0,15)</v>
          </cell>
          <cell r="D683" t="str">
            <v>m</v>
          </cell>
        </row>
        <row r="684">
          <cell r="B684">
            <v>16.16</v>
          </cell>
          <cell r="C684" t="str">
            <v>Suministro e Instalacion de Ventana en madera con persiana en celosia de aluminio anodizado color natural (vidrio crudo de 4 mm) tipo V-1, V-2, V-3 y V-4</v>
          </cell>
          <cell r="D684" t="str">
            <v>m2</v>
          </cell>
        </row>
        <row r="685">
          <cell r="B685">
            <v>16.309999999999999</v>
          </cell>
          <cell r="C685" t="str">
            <v>Suministro e Instalacion Puerta tipo P-1(0.98x2.10 mts)</v>
          </cell>
          <cell r="D685" t="str">
            <v>un</v>
          </cell>
        </row>
        <row r="686">
          <cell r="B686">
            <v>16.32</v>
          </cell>
          <cell r="C686" t="str">
            <v>Suministro e Instalacion Puerta tipo P-2(1,02x2.10 mts)</v>
          </cell>
          <cell r="D686" t="str">
            <v>un</v>
          </cell>
        </row>
        <row r="687">
          <cell r="B687">
            <v>16.329999999999998</v>
          </cell>
          <cell r="C687" t="str">
            <v>Suministro e Instalacion Puerta tipo P-3(0.77x2.10 mts)</v>
          </cell>
          <cell r="D687" t="str">
            <v>un</v>
          </cell>
        </row>
        <row r="688">
          <cell r="B688">
            <v>16.34</v>
          </cell>
          <cell r="C688" t="str">
            <v>Suministro e Instalacion Puerta tipo P-4(0.65x2.10 mts)</v>
          </cell>
          <cell r="D688" t="str">
            <v>un</v>
          </cell>
        </row>
        <row r="689">
          <cell r="B689">
            <v>16.14</v>
          </cell>
          <cell r="C689" t="str">
            <v>Vertedero Sutro</v>
          </cell>
          <cell r="D689" t="str">
            <v>un</v>
          </cell>
        </row>
        <row r="690">
          <cell r="B690">
            <v>16.190000000000001</v>
          </cell>
          <cell r="C690" t="str">
            <v>Suministro e instalacion de Aparato Sanitario</v>
          </cell>
          <cell r="D690" t="str">
            <v>un</v>
          </cell>
        </row>
        <row r="691">
          <cell r="B691">
            <v>16.2</v>
          </cell>
          <cell r="C691" t="str">
            <v>Suministro e instalacion Lavamanos (incluye griferia)</v>
          </cell>
          <cell r="D691" t="str">
            <v>un</v>
          </cell>
        </row>
        <row r="692">
          <cell r="B692">
            <v>16.23</v>
          </cell>
          <cell r="C692" t="str">
            <v>Suministro e instalacion Incrustaciones</v>
          </cell>
          <cell r="D692" t="str">
            <v>un</v>
          </cell>
        </row>
        <row r="693">
          <cell r="B693">
            <v>16.25</v>
          </cell>
          <cell r="C693" t="str">
            <v>Suministro e instalacion de Piso en tableta de gres</v>
          </cell>
          <cell r="D693" t="str">
            <v>m2</v>
          </cell>
        </row>
        <row r="694">
          <cell r="B694">
            <v>16.260000000000002</v>
          </cell>
          <cell r="C694" t="str">
            <v>Suministro e instalacion de Piso en ceramica blanca</v>
          </cell>
          <cell r="D694" t="str">
            <v>m2</v>
          </cell>
        </row>
        <row r="695">
          <cell r="B695">
            <v>16.27</v>
          </cell>
          <cell r="C695" t="str">
            <v>Suministro e instalacion de Guardaescoba</v>
          </cell>
          <cell r="D695" t="str">
            <v>m</v>
          </cell>
        </row>
        <row r="696">
          <cell r="B696">
            <v>16.28</v>
          </cell>
          <cell r="C696" t="str">
            <v>Enchape en tableta porcelana para baños laboratorios</v>
          </cell>
          <cell r="D696" t="str">
            <v>m2</v>
          </cell>
        </row>
        <row r="697">
          <cell r="B697">
            <v>16.29</v>
          </cell>
          <cell r="C697" t="str">
            <v>Suministro e instalación Win Plastico</v>
          </cell>
          <cell r="D697" t="str">
            <v>m</v>
          </cell>
        </row>
        <row r="698">
          <cell r="B698">
            <v>16.3</v>
          </cell>
          <cell r="C698" t="str">
            <v>Pintura de muros</v>
          </cell>
          <cell r="D698" t="str">
            <v>m2</v>
          </cell>
        </row>
        <row r="699">
          <cell r="B699">
            <v>16.170000000000002</v>
          </cell>
          <cell r="C699" t="str">
            <v>Afinado de Pisos</v>
          </cell>
          <cell r="D699" t="str">
            <v>m2</v>
          </cell>
        </row>
        <row r="700">
          <cell r="B700">
            <v>16.350000000000001</v>
          </cell>
          <cell r="C700" t="str">
            <v>Ladrillo tolete con agujeros</v>
          </cell>
          <cell r="D700" t="str">
            <v>m2</v>
          </cell>
        </row>
        <row r="701">
          <cell r="B701">
            <v>16.36</v>
          </cell>
          <cell r="C701" t="str">
            <v>Pasarela metalica para acceso a compuerta, angulo perimetral 1 1/2"x1/8con malla metalica m2</v>
          </cell>
          <cell r="D701" t="str">
            <v>m</v>
          </cell>
        </row>
        <row r="702">
          <cell r="B702">
            <v>16.37</v>
          </cell>
          <cell r="C702" t="str">
            <v>Ladrillo recocido</v>
          </cell>
          <cell r="D702" t="str">
            <v>m2</v>
          </cell>
        </row>
        <row r="703">
          <cell r="B703">
            <v>16.38</v>
          </cell>
          <cell r="C703" t="str">
            <v>CANALETA METALICA ACESCO</v>
          </cell>
          <cell r="D703" t="str">
            <v>m2</v>
          </cell>
        </row>
        <row r="704">
          <cell r="B704">
            <v>16.39</v>
          </cell>
          <cell r="C704" t="str">
            <v>Suministro e Instalación cercha metálica para cubierta en ángulo 1/2"x1/2"x3/16"</v>
          </cell>
          <cell r="D704" t="str">
            <v>m</v>
          </cell>
        </row>
        <row r="705">
          <cell r="B705">
            <v>17.010000000000002</v>
          </cell>
          <cell r="C705" t="str">
            <v>Manejo de aguas en excavaciones. (incluye una motobomba de 3")</v>
          </cell>
          <cell r="D705" t="str">
            <v>un</v>
          </cell>
        </row>
        <row r="706">
          <cell r="B706">
            <v>17.02</v>
          </cell>
          <cell r="C706" t="str">
            <v>Manejo de aguas en excavaciones. (incluye 2 motobombas de 2")</v>
          </cell>
          <cell r="D706" t="str">
            <v>m3</v>
          </cell>
        </row>
        <row r="707">
          <cell r="B707">
            <v>17.03</v>
          </cell>
          <cell r="C707" t="str">
            <v>Manejo de aguas en excavaciones. (incluye 2 motobombas 3". y 2 motobombas 4")</v>
          </cell>
          <cell r="D707" t="str">
            <v>kg</v>
          </cell>
        </row>
        <row r="708">
          <cell r="B708">
            <v>17.04</v>
          </cell>
          <cell r="C708" t="str">
            <v>Gavión en malla triple torsión cal. 12. incluye llenado</v>
          </cell>
          <cell r="D708" t="str">
            <v>kg</v>
          </cell>
        </row>
        <row r="709">
          <cell r="B709">
            <v>17.05</v>
          </cell>
          <cell r="C709" t="str">
            <v>Lechos de secado de lodos</v>
          </cell>
          <cell r="D709" t="str">
            <v>kg</v>
          </cell>
        </row>
        <row r="710">
          <cell r="B710">
            <v>17.059999999999999</v>
          </cell>
          <cell r="C710" t="str">
            <v>Suministro e instalación de geomembrana</v>
          </cell>
          <cell r="D710" t="str">
            <v>m2</v>
          </cell>
        </row>
        <row r="711">
          <cell r="B711">
            <v>17.07</v>
          </cell>
          <cell r="C711" t="str">
            <v>Iluminación</v>
          </cell>
          <cell r="D711" t="str">
            <v>kg</v>
          </cell>
        </row>
        <row r="712">
          <cell r="B712">
            <v>17.079999999999998</v>
          </cell>
          <cell r="C712" t="str">
            <v>BOX COULVERT CONCRETO DE 3000 PSI</v>
          </cell>
          <cell r="D712" t="str">
            <v>kg</v>
          </cell>
        </row>
        <row r="713">
          <cell r="B713">
            <v>17.09</v>
          </cell>
          <cell r="C713" t="str">
            <v>Suministro e instalacion de ladrillo vitrificado</v>
          </cell>
          <cell r="D713" t="str">
            <v>m2</v>
          </cell>
        </row>
        <row r="714">
          <cell r="B714">
            <v>17.12</v>
          </cell>
          <cell r="C714" t="str">
            <v>Aseo General del Edificio</v>
          </cell>
          <cell r="D714" t="str">
            <v>Gl</v>
          </cell>
        </row>
        <row r="715">
          <cell r="B715">
            <v>17.13</v>
          </cell>
          <cell r="C715" t="str">
            <v>Filtro Frances</v>
          </cell>
          <cell r="D715" t="str">
            <v>ml</v>
          </cell>
        </row>
        <row r="716">
          <cell r="B716">
            <v>17.14</v>
          </cell>
          <cell r="C716" t="str">
            <v>Suministro e instalacion de Angulo 2"X 1/8"</v>
          </cell>
          <cell r="D716" t="str">
            <v>m</v>
          </cell>
        </row>
        <row r="717">
          <cell r="B717">
            <v>17.149999999999999</v>
          </cell>
          <cell r="C717" t="str">
            <v xml:space="preserve">Tapa removible </v>
          </cell>
          <cell r="D717" t="str">
            <v>m2</v>
          </cell>
        </row>
        <row r="718">
          <cell r="B718">
            <v>17.16</v>
          </cell>
          <cell r="C718" t="str">
            <v>Bafle  en madera de cedro macho 1.86x0,05x0,5m con manija metálica</v>
          </cell>
          <cell r="D718" t="str">
            <v>un</v>
          </cell>
        </row>
        <row r="719">
          <cell r="B719">
            <v>17.170000000000002</v>
          </cell>
          <cell r="C719" t="str">
            <v>Escalera tipo gato en hierro liso Ø1"</v>
          </cell>
          <cell r="D719" t="str">
            <v>paso</v>
          </cell>
        </row>
        <row r="720">
          <cell r="B720">
            <v>17.18</v>
          </cell>
          <cell r="C720"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720" t="str">
            <v>m</v>
          </cell>
        </row>
        <row r="721">
          <cell r="B721">
            <v>17.190000000000001</v>
          </cell>
          <cell r="C721" t="str">
            <v xml:space="preserve">Suministro e instalaciòn de Tapa de lámina alfajor de aluminio de 3mm de espesor para bocas de acceso (Ø0.60m) en losa de cubierta </v>
          </cell>
          <cell r="D721" t="str">
            <v>un</v>
          </cell>
        </row>
        <row r="722">
          <cell r="B722">
            <v>17.2</v>
          </cell>
          <cell r="C722" t="str">
            <v>Suministro e instalación de reglilla de aforo</v>
          </cell>
          <cell r="D722" t="str">
            <v>un</v>
          </cell>
        </row>
        <row r="723">
          <cell r="B723">
            <v>18.010000000000002</v>
          </cell>
          <cell r="C723" t="str">
            <v>Acero de refuerzo 60.000 PSI (incluye amarre y figuración)</v>
          </cell>
          <cell r="D723" t="str">
            <v>kg</v>
          </cell>
        </row>
        <row r="724">
          <cell r="B724">
            <v>18.02</v>
          </cell>
          <cell r="C724" t="str">
            <v>Acero de refuerzo 60.000 PSI. (incluye amarre y figuración)</v>
          </cell>
          <cell r="D724" t="str">
            <v>kg</v>
          </cell>
        </row>
        <row r="725">
          <cell r="B725">
            <v>18.03</v>
          </cell>
          <cell r="C725" t="str">
            <v>Acero de refuerzo 60.000 PSI. elevaciones 3.0&lt;h&lt;6.0m (incluye amarre y figuración)</v>
          </cell>
          <cell r="D725" t="str">
            <v>m3</v>
          </cell>
        </row>
        <row r="726">
          <cell r="B726">
            <v>18.04</v>
          </cell>
          <cell r="C726" t="str">
            <v>Acero de refuerzo 60.000 PSI. elevaciones 6.0&lt;h&lt;12.0m (incluye amarre y figuración)</v>
          </cell>
          <cell r="D726" t="str">
            <v>m3</v>
          </cell>
        </row>
        <row r="727">
          <cell r="B727">
            <v>18.05</v>
          </cell>
          <cell r="C727" t="str">
            <v>Acero de refuerzo 60.000 PSI. elevaciones 12.0&lt;h&lt;18.0m (incluye amarre y figuración)</v>
          </cell>
          <cell r="D727" t="str">
            <v>m3</v>
          </cell>
        </row>
        <row r="728">
          <cell r="B728">
            <v>18.060000000000002</v>
          </cell>
          <cell r="C728" t="str">
            <v>Acero de refuerzo 60.000 PSI. elevaciones 18.0&lt;h&lt;24.0m (incluye amarre y figuración)</v>
          </cell>
          <cell r="D728" t="str">
            <v>m3</v>
          </cell>
        </row>
        <row r="729">
          <cell r="B729">
            <v>18.070000000000004</v>
          </cell>
          <cell r="C729" t="str">
            <v>Fabricación. transporte. montaje y pintura de estructura metálica en acero estructural ASTM A-36</v>
          </cell>
          <cell r="D729" t="str">
            <v>m3</v>
          </cell>
        </row>
        <row r="730">
          <cell r="B730">
            <v>18.079999999999998</v>
          </cell>
          <cell r="C730" t="str">
            <v>Suministro e instalacion de malla electrosoldada</v>
          </cell>
          <cell r="D730" t="str">
            <v>m2</v>
          </cell>
        </row>
        <row r="731">
          <cell r="B731">
            <v>19.010000000000002</v>
          </cell>
          <cell r="C731" t="str">
            <v>Levantamiento topográfico redes de acueducto y alcantarillado para actualiz. de catastro (inc. planos récord y
formatos)</v>
          </cell>
          <cell r="D731" t="str">
            <v>m3</v>
          </cell>
        </row>
        <row r="732">
          <cell r="B732">
            <v>19.03</v>
          </cell>
          <cell r="C732" t="str">
            <v>Puntos Hidraulicos</v>
          </cell>
          <cell r="D732" t="str">
            <v>un</v>
          </cell>
        </row>
        <row r="733">
          <cell r="B733">
            <v>19.04</v>
          </cell>
          <cell r="C733" t="str">
            <v>Puntos Sanitarios</v>
          </cell>
          <cell r="D733" t="str">
            <v>un</v>
          </cell>
        </row>
        <row r="734">
          <cell r="B734">
            <v>56.8</v>
          </cell>
          <cell r="C734" t="str">
            <v>Concreto ciclópeo (60% concreto simple 3000 PSI + 40% piedra media zonga. incluye colocación)</v>
          </cell>
          <cell r="D734" t="str">
            <v>m3</v>
          </cell>
        </row>
        <row r="735">
          <cell r="B735">
            <v>56.9</v>
          </cell>
          <cell r="C735" t="str">
            <v>Concreto simple 2000 PSI</v>
          </cell>
          <cell r="D735" t="str">
            <v>m3</v>
          </cell>
        </row>
        <row r="736">
          <cell r="B736">
            <v>57</v>
          </cell>
          <cell r="C736" t="str">
            <v>Concreto simple 2500 PSI</v>
          </cell>
          <cell r="D736" t="str">
            <v>m3</v>
          </cell>
        </row>
        <row r="737">
          <cell r="B737">
            <v>57.1</v>
          </cell>
          <cell r="C737" t="str">
            <v>Concreto simple 3000 PSI</v>
          </cell>
          <cell r="D737" t="str">
            <v>m3</v>
          </cell>
        </row>
        <row r="738">
          <cell r="B738">
            <v>57.2</v>
          </cell>
          <cell r="C738" t="str">
            <v>concreto de 4000 psi</v>
          </cell>
          <cell r="D738" t="str">
            <v>m3</v>
          </cell>
        </row>
        <row r="739">
          <cell r="B739">
            <v>57.3</v>
          </cell>
          <cell r="C739" t="str">
            <v>Concreto impermeabilizado 3000 PSI</v>
          </cell>
          <cell r="D739" t="str">
            <v>m3</v>
          </cell>
        </row>
        <row r="740">
          <cell r="B740">
            <v>57.4</v>
          </cell>
          <cell r="C740" t="str">
            <v>Mortero 1:3 impermeabilizado</v>
          </cell>
          <cell r="D740" t="str">
            <v>m3</v>
          </cell>
        </row>
        <row r="741">
          <cell r="B741">
            <v>57.5</v>
          </cell>
          <cell r="C741" t="str">
            <v>Mortero 1:3</v>
          </cell>
          <cell r="D741" t="str">
            <v>m2</v>
          </cell>
        </row>
        <row r="742">
          <cell r="B742">
            <v>57.6</v>
          </cell>
          <cell r="C742" t="str">
            <v>Mortero 1:5 para pega</v>
          </cell>
        </row>
        <row r="743">
          <cell r="B743">
            <v>57.7</v>
          </cell>
          <cell r="C743" t="str">
            <v>Concreto simple 4000 PSI</v>
          </cell>
        </row>
        <row r="744">
          <cell r="B744">
            <v>57.8</v>
          </cell>
          <cell r="C744" t="str">
            <v>Concreto simple 3500 PSI</v>
          </cell>
        </row>
        <row r="745">
          <cell r="B745">
            <v>57.9</v>
          </cell>
          <cell r="C745" t="str">
            <v>Concreto impermeabilizado 3500 PSI</v>
          </cell>
        </row>
        <row r="746">
          <cell r="B746">
            <v>58</v>
          </cell>
          <cell r="C746" t="str">
            <v>Concreto impermeabilizado 4000 PSI</v>
          </cell>
        </row>
        <row r="747">
          <cell r="B747">
            <v>58.1</v>
          </cell>
          <cell r="C747" t="str">
            <v>Caseta en bloque No. 5 para estación reguladora de caudal</v>
          </cell>
        </row>
        <row r="748">
          <cell r="B748">
            <v>58.099999999999902</v>
          </cell>
        </row>
        <row r="749">
          <cell r="B749">
            <v>58.199999999999903</v>
          </cell>
        </row>
        <row r="750">
          <cell r="B750">
            <v>58.299999999999898</v>
          </cell>
        </row>
        <row r="751">
          <cell r="B751">
            <v>58.399999999999899</v>
          </cell>
        </row>
        <row r="752">
          <cell r="B752">
            <v>58.499999999999901</v>
          </cell>
        </row>
        <row r="753">
          <cell r="B753">
            <v>58.599999999999902</v>
          </cell>
        </row>
        <row r="754">
          <cell r="B754">
            <v>58.699999999999903</v>
          </cell>
        </row>
        <row r="755">
          <cell r="B755">
            <v>58.799999999999898</v>
          </cell>
        </row>
        <row r="756">
          <cell r="B756">
            <v>58.899999999999899</v>
          </cell>
        </row>
        <row r="757">
          <cell r="B757">
            <v>58.999999999999901</v>
          </cell>
        </row>
        <row r="758">
          <cell r="B758">
            <v>59.099999999999902</v>
          </cell>
        </row>
        <row r="759">
          <cell r="B759">
            <v>59.199999999999903</v>
          </cell>
        </row>
        <row r="760">
          <cell r="B760">
            <v>59.299999999999898</v>
          </cell>
        </row>
        <row r="761">
          <cell r="B761">
            <v>59.399999999999899</v>
          </cell>
        </row>
        <row r="762">
          <cell r="B762">
            <v>59.499999999999901</v>
          </cell>
        </row>
        <row r="763">
          <cell r="B763">
            <v>59.599999999999902</v>
          </cell>
        </row>
        <row r="764">
          <cell r="B764">
            <v>59.699999999999903</v>
          </cell>
        </row>
        <row r="765">
          <cell r="B765">
            <v>59.799999999999898</v>
          </cell>
        </row>
        <row r="766">
          <cell r="B766">
            <v>59.899999999999899</v>
          </cell>
        </row>
        <row r="767">
          <cell r="C767" t="str">
            <v>CAPITULOS</v>
          </cell>
        </row>
        <row r="768">
          <cell r="B768">
            <v>1</v>
          </cell>
          <cell r="C768" t="str">
            <v>PRELIMINARES</v>
          </cell>
        </row>
        <row r="769">
          <cell r="B769">
            <v>2</v>
          </cell>
          <cell r="C769" t="str">
            <v>EXCAVACIONES</v>
          </cell>
        </row>
        <row r="770">
          <cell r="B770">
            <v>3</v>
          </cell>
          <cell r="C770" t="str">
            <v>RELLENOS</v>
          </cell>
        </row>
        <row r="771">
          <cell r="B771">
            <v>4</v>
          </cell>
          <cell r="C771" t="str">
            <v>DEMOLICIONES</v>
          </cell>
        </row>
        <row r="772">
          <cell r="B772">
            <v>5</v>
          </cell>
          <cell r="C772" t="str">
            <v>PAVIMENTOS</v>
          </cell>
        </row>
        <row r="773">
          <cell r="B773">
            <v>6</v>
          </cell>
          <cell r="C773" t="str">
            <v>TUBERIA Y ACCESORIOS ALCANTARILLADO</v>
          </cell>
        </row>
        <row r="774">
          <cell r="B774">
            <v>7</v>
          </cell>
          <cell r="C774" t="str">
            <v>DOMICILIARIAS ALCANTARILLADO</v>
          </cell>
        </row>
        <row r="775">
          <cell r="B775">
            <v>8</v>
          </cell>
          <cell r="C775" t="str">
            <v>TUBERÍA Y ACCESORIOS ACUEDUCTO</v>
          </cell>
        </row>
        <row r="776">
          <cell r="B776">
            <v>9</v>
          </cell>
          <cell r="C776" t="str">
            <v>DOMICILIARIAS ACUEDUCTO</v>
          </cell>
        </row>
        <row r="777">
          <cell r="B777">
            <v>10</v>
          </cell>
          <cell r="C777" t="str">
            <v>CONCRETOS Y MORTEROS</v>
          </cell>
        </row>
        <row r="778">
          <cell r="B778">
            <v>11</v>
          </cell>
          <cell r="C778" t="str">
            <v>POZOS DE INSPECCIÓN</v>
          </cell>
        </row>
        <row r="779">
          <cell r="B779">
            <v>12</v>
          </cell>
          <cell r="C779" t="str">
            <v>SUMIDEROS</v>
          </cell>
        </row>
        <row r="780">
          <cell r="B780">
            <v>13</v>
          </cell>
          <cell r="C780" t="str">
            <v>CABEZALES DE DESCARGA</v>
          </cell>
        </row>
        <row r="781">
          <cell r="B781">
            <v>14</v>
          </cell>
          <cell r="C781" t="str">
            <v>PLANTA DE TRATAMIENTO</v>
          </cell>
        </row>
        <row r="782">
          <cell r="B782">
            <v>15</v>
          </cell>
          <cell r="C782" t="str">
            <v>TANQUE DE ALMACENAMIENTO</v>
          </cell>
        </row>
        <row r="783">
          <cell r="B783">
            <v>16</v>
          </cell>
          <cell r="C783" t="str">
            <v>OBRAS ARQUITECTÓNICAS</v>
          </cell>
        </row>
        <row r="784">
          <cell r="B784">
            <v>17</v>
          </cell>
          <cell r="C784" t="str">
            <v>OBRAS CIVILES COMPLEMENTARIAS</v>
          </cell>
        </row>
        <row r="785">
          <cell r="B785">
            <v>18</v>
          </cell>
          <cell r="C785" t="str">
            <v>ACERO DE REFUERZO</v>
          </cell>
        </row>
        <row r="786">
          <cell r="B786">
            <v>19</v>
          </cell>
          <cell r="C786" t="str">
            <v>ACTIVIDADES COMPLEMENTARIAS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AIU obra"/>
      <sheetName val="factor multiplicador intervento"/>
      <sheetName val="Listado precios abril 2011"/>
      <sheetName val="Listado accesorios"/>
      <sheetName val="Listado de válvulas "/>
      <sheetName val="CostosUnitarios Aduccion"/>
      <sheetName val="Memorias"/>
    </sheetNames>
    <sheetDataSet>
      <sheetData sheetId="0"/>
      <sheetData sheetId="1"/>
      <sheetData sheetId="2"/>
      <sheetData sheetId="3">
        <row r="1">
          <cell r="A1" t="str">
            <v>AGUAS DE MANIZALES S.A. E.S.P.</v>
          </cell>
        </row>
        <row r="3">
          <cell r="A3" t="str">
            <v>CUADRO RESUMEN DE COSTOS UNITARIOS</v>
          </cell>
        </row>
        <row r="4">
          <cell r="C4" t="str">
            <v>ABRIL DE 2011</v>
          </cell>
        </row>
        <row r="6">
          <cell r="A6" t="str">
            <v>ITEM</v>
          </cell>
          <cell r="B6" t="str">
            <v>DESCRIPCION</v>
          </cell>
          <cell r="C6" t="str">
            <v>UNIDAD</v>
          </cell>
          <cell r="D6" t="str">
            <v>COSTO</v>
          </cell>
        </row>
        <row r="7">
          <cell r="D7" t="str">
            <v>UNITARIO</v>
          </cell>
        </row>
        <row r="9">
          <cell r="B9" t="str">
            <v>CAPITULO 1 - PRELIMINARES</v>
          </cell>
        </row>
        <row r="10">
          <cell r="A10" t="str">
            <v>1.1</v>
          </cell>
          <cell r="B10" t="str">
            <v>SEÑALIZACIÓN</v>
          </cell>
        </row>
        <row r="11">
          <cell r="A11" t="str">
            <v>1.1.1</v>
          </cell>
          <cell r="B11" t="str">
            <v>Valla Informativa General del Proyecto</v>
          </cell>
          <cell r="C11" t="str">
            <v>m²</v>
          </cell>
          <cell r="D11">
            <v>117554</v>
          </cell>
        </row>
        <row r="12">
          <cell r="A12" t="str">
            <v>1.1.2</v>
          </cell>
          <cell r="B12" t="str">
            <v>Valla Informativa Tipo Trípode Tubular</v>
          </cell>
          <cell r="C12" t="str">
            <v>un</v>
          </cell>
          <cell r="D12">
            <v>99044</v>
          </cell>
        </row>
        <row r="13">
          <cell r="A13" t="str">
            <v>1.1.3</v>
          </cell>
          <cell r="B13" t="str">
            <v>Señal Preventiva, Reglamentaria e Informativa</v>
          </cell>
          <cell r="C13" t="str">
            <v>un</v>
          </cell>
          <cell r="D13">
            <v>104941</v>
          </cell>
        </row>
        <row r="14">
          <cell r="A14" t="str">
            <v>1.1.4</v>
          </cell>
          <cell r="B14" t="str">
            <v xml:space="preserve">Barrera con Bombones Plásticos, Cinta de Seguridad  y Yute para cerramiento                                    </v>
          </cell>
          <cell r="C14" t="str">
            <v>m</v>
          </cell>
          <cell r="D14">
            <v>5270</v>
          </cell>
        </row>
        <row r="15">
          <cell r="A15" t="str">
            <v>1.1.5</v>
          </cell>
          <cell r="B15" t="str">
            <v xml:space="preserve">Barrera con Bombones en guadua  y Cinta de Seguridad   </v>
          </cell>
          <cell r="C15" t="str">
            <v>m</v>
          </cell>
          <cell r="D15">
            <v>3450</v>
          </cell>
        </row>
        <row r="16">
          <cell r="A16" t="str">
            <v>1.1.6</v>
          </cell>
          <cell r="B16" t="str">
            <v xml:space="preserve">Barrera con Bombones Plásticos  y Cinta de Seguridad   </v>
          </cell>
          <cell r="C16" t="str">
            <v>m</v>
          </cell>
          <cell r="D16">
            <v>4470</v>
          </cell>
        </row>
        <row r="17">
          <cell r="A17" t="str">
            <v>1.1.7</v>
          </cell>
          <cell r="B17" t="str">
            <v>Cerramiento en yute H= 2 m</v>
          </cell>
          <cell r="C17" t="str">
            <v>m²</v>
          </cell>
          <cell r="D17">
            <v>5273</v>
          </cell>
        </row>
        <row r="18">
          <cell r="A18" t="str">
            <v>1.2</v>
          </cell>
          <cell r="B18" t="str">
            <v>ROCERIA Y LIMPIEZA</v>
          </cell>
        </row>
        <row r="19">
          <cell r="A19" t="str">
            <v>1.2.1</v>
          </cell>
          <cell r="B19" t="str">
            <v>Rocería y Limpieza</v>
          </cell>
          <cell r="C19" t="str">
            <v>m²</v>
          </cell>
          <cell r="D19">
            <v>893</v>
          </cell>
        </row>
        <row r="20">
          <cell r="A20" t="str">
            <v>1.3</v>
          </cell>
          <cell r="B20" t="str">
            <v>LOCALIZACIÓN Y REPLANTEO</v>
          </cell>
        </row>
        <row r="21">
          <cell r="A21" t="str">
            <v>1.3.1</v>
          </cell>
          <cell r="B21" t="str">
            <v>Localización y Replanteo de Construcciones</v>
          </cell>
          <cell r="C21" t="str">
            <v>m²</v>
          </cell>
          <cell r="D21">
            <v>1497</v>
          </cell>
        </row>
        <row r="22">
          <cell r="A22" t="str">
            <v>1.3.2</v>
          </cell>
          <cell r="B22" t="str">
            <v>Localización y Replanteo de Redes (incluye topografía y plano récord)</v>
          </cell>
          <cell r="C22" t="str">
            <v>m</v>
          </cell>
          <cell r="D22">
            <v>2760</v>
          </cell>
        </row>
        <row r="23">
          <cell r="A23" t="str">
            <v>1.4</v>
          </cell>
          <cell r="B23" t="str">
            <v>CAMPAMENTO E INSTALACIONES PROVISIONALES</v>
          </cell>
        </row>
        <row r="24">
          <cell r="A24" t="str">
            <v>1.4.1</v>
          </cell>
          <cell r="B24" t="str">
            <v>Campamento e Instalaciones Provisionales</v>
          </cell>
          <cell r="C24" t="str">
            <v>m²</v>
          </cell>
          <cell r="D24">
            <v>73467</v>
          </cell>
        </row>
        <row r="25">
          <cell r="A25" t="str">
            <v>1.4.2</v>
          </cell>
          <cell r="B25" t="str">
            <v>Bodega para Campamento</v>
          </cell>
          <cell r="C25" t="str">
            <v>m²- mes</v>
          </cell>
          <cell r="D25">
            <v>9985</v>
          </cell>
        </row>
        <row r="26">
          <cell r="A26" t="str">
            <v>1.5</v>
          </cell>
          <cell r="B26" t="str">
            <v>Puente Peatonal Provisional en Madera (1.4 m.)</v>
          </cell>
          <cell r="C26" t="str">
            <v>m</v>
          </cell>
          <cell r="D26">
            <v>36221</v>
          </cell>
        </row>
        <row r="27">
          <cell r="A27" t="str">
            <v>1.6</v>
          </cell>
          <cell r="B27" t="str">
            <v>TECHADOS</v>
          </cell>
        </row>
        <row r="28">
          <cell r="A28" t="str">
            <v>1.6.1</v>
          </cell>
          <cell r="B28" t="str">
            <v>Techado provisional de Obras en Guadua y Plástico</v>
          </cell>
          <cell r="C28" t="str">
            <v>m²</v>
          </cell>
          <cell r="D28">
            <v>5682</v>
          </cell>
        </row>
        <row r="29">
          <cell r="A29" t="str">
            <v>1.6.2</v>
          </cell>
          <cell r="B29" t="str">
            <v>Techado movible en Guadua y Plástico</v>
          </cell>
          <cell r="C29" t="str">
            <v>m²</v>
          </cell>
          <cell r="D29">
            <v>3318</v>
          </cell>
        </row>
        <row r="30">
          <cell r="A30" t="str">
            <v>1.7</v>
          </cell>
          <cell r="B30" t="str">
            <v>Cordón provisional para control de Aguas Lluvias</v>
          </cell>
          <cell r="C30" t="str">
            <v>m</v>
          </cell>
          <cell r="D30">
            <v>4294</v>
          </cell>
        </row>
        <row r="32">
          <cell r="B32" t="str">
            <v>CAPITULO 2 - DEMOLICIONES</v>
          </cell>
        </row>
        <row r="34">
          <cell r="A34" t="str">
            <v>2.1</v>
          </cell>
          <cell r="B34" t="str">
            <v>Demolición de Pavimentos en Concreto Hidráulico</v>
          </cell>
          <cell r="C34" t="str">
            <v>m³</v>
          </cell>
          <cell r="D34">
            <v>54136</v>
          </cell>
        </row>
        <row r="35">
          <cell r="A35" t="str">
            <v>2.2</v>
          </cell>
          <cell r="B35" t="str">
            <v>Demolición de Andenes/Sardineles en Concreto Hidráulico</v>
          </cell>
          <cell r="C35" t="str">
            <v>m³</v>
          </cell>
          <cell r="D35">
            <v>47253</v>
          </cell>
        </row>
        <row r="36">
          <cell r="A36" t="str">
            <v>2.3</v>
          </cell>
          <cell r="B36" t="str">
            <v>Demolición de Pavimentos en Concreto Asfáltico</v>
          </cell>
          <cell r="C36" t="str">
            <v>m³</v>
          </cell>
          <cell r="D36">
            <v>17499</v>
          </cell>
        </row>
        <row r="37">
          <cell r="A37" t="str">
            <v>2.4</v>
          </cell>
          <cell r="B37" t="str">
            <v>Demolición de Estructuras en Concreto Hidráulico Simple</v>
          </cell>
          <cell r="C37" t="str">
            <v>m³</v>
          </cell>
          <cell r="D37">
            <v>58764</v>
          </cell>
        </row>
        <row r="38">
          <cell r="A38" t="str">
            <v>2.5</v>
          </cell>
          <cell r="B38" t="str">
            <v>Demolición de Estructuras de Concreto reforzado</v>
          </cell>
          <cell r="C38" t="str">
            <v>m³</v>
          </cell>
          <cell r="D38">
            <v>76893</v>
          </cell>
        </row>
        <row r="40">
          <cell r="B40" t="str">
            <v>CAPITULO 3 - SOBREACARREOS</v>
          </cell>
        </row>
        <row r="42">
          <cell r="A42" t="str">
            <v>3.1</v>
          </cell>
          <cell r="B42" t="str">
            <v>Evacuación de Escombros/Sobrantes en Vehículo Automotor</v>
          </cell>
          <cell r="C42" t="str">
            <v>m³</v>
          </cell>
          <cell r="D42">
            <v>17194</v>
          </cell>
        </row>
        <row r="43">
          <cell r="A43" t="str">
            <v>3.2</v>
          </cell>
          <cell r="B43" t="str">
            <v>Manejo/Movilización de Materiales en Vehículo-No Automotor</v>
          </cell>
          <cell r="C43" t="str">
            <v>m³-Hm</v>
          </cell>
          <cell r="D43">
            <v>17846</v>
          </cell>
        </row>
        <row r="45">
          <cell r="B45" t="str">
            <v>CAPITULO 4 - EXCAVACIONES</v>
          </cell>
        </row>
        <row r="47">
          <cell r="A47" t="str">
            <v>4.1</v>
          </cell>
          <cell r="B47" t="str">
            <v>EXCAVACIÓN EN ZANJA</v>
          </cell>
        </row>
        <row r="48">
          <cell r="A48" t="str">
            <v>4.1.1</v>
          </cell>
          <cell r="B48" t="str">
            <v>Material Común</v>
          </cell>
        </row>
        <row r="49">
          <cell r="A49" t="str">
            <v>4.1.1.1</v>
          </cell>
          <cell r="B49" t="str">
            <v>Excavación en Zanja - Material Común - 0.0 a 2.0 m.</v>
          </cell>
          <cell r="C49" t="str">
            <v>m³</v>
          </cell>
          <cell r="D49">
            <v>13314</v>
          </cell>
        </row>
        <row r="50">
          <cell r="A50" t="str">
            <v>4.1.1.2</v>
          </cell>
          <cell r="B50" t="str">
            <v>Excavación en Zanja - Material Común - 2.01 a 4.0 m.</v>
          </cell>
          <cell r="C50" t="str">
            <v>m³</v>
          </cell>
          <cell r="D50">
            <v>19047</v>
          </cell>
        </row>
        <row r="51">
          <cell r="A51" t="str">
            <v>4.1.1.3</v>
          </cell>
          <cell r="B51" t="str">
            <v>Excavación en Zanja - Material Común - 4.01 a 6.0 m.</v>
          </cell>
          <cell r="C51" t="str">
            <v>m³</v>
          </cell>
          <cell r="D51">
            <v>33068</v>
          </cell>
        </row>
        <row r="52">
          <cell r="A52" t="str">
            <v>4.1.2</v>
          </cell>
          <cell r="B52" t="str">
            <v>Conglomerado</v>
          </cell>
        </row>
        <row r="53">
          <cell r="A53" t="str">
            <v>4.1.2.1</v>
          </cell>
          <cell r="B53" t="str">
            <v>Excavación en Zanja - Conglomerado - 0.0 a 2.0 m.</v>
          </cell>
          <cell r="C53" t="str">
            <v>m³</v>
          </cell>
          <cell r="D53">
            <v>19051</v>
          </cell>
        </row>
        <row r="54">
          <cell r="A54" t="str">
            <v>4.1.2.2</v>
          </cell>
          <cell r="B54" t="str">
            <v>Excavación en Zanja - Conglomerado - 2.01 a 4.0 m.</v>
          </cell>
          <cell r="C54" t="str">
            <v>m³</v>
          </cell>
          <cell r="D54">
            <v>24822</v>
          </cell>
        </row>
        <row r="55">
          <cell r="A55" t="str">
            <v>4.1.2.3</v>
          </cell>
          <cell r="B55" t="str">
            <v>Excavación en Zanja - Conglomerado - 4.01 a 6.0 m.</v>
          </cell>
          <cell r="C55" t="str">
            <v>m³</v>
          </cell>
          <cell r="D55">
            <v>36308</v>
          </cell>
        </row>
        <row r="56">
          <cell r="A56" t="str">
            <v>4.1.3</v>
          </cell>
          <cell r="B56" t="str">
            <v>Roca</v>
          </cell>
        </row>
        <row r="57">
          <cell r="A57" t="str">
            <v>4.1.3.1</v>
          </cell>
          <cell r="B57" t="str">
            <v>Excavación en Zanja - Roca - Con Explosivos - 0.0 a 2.0 m.</v>
          </cell>
          <cell r="C57" t="str">
            <v>m³</v>
          </cell>
          <cell r="D57">
            <v>98191</v>
          </cell>
        </row>
        <row r="58">
          <cell r="A58" t="str">
            <v>4.1.3.2</v>
          </cell>
          <cell r="B58" t="str">
            <v>Excavación en Zanja - Roca - Con Explosivos - 2.01 a 4.0 m.</v>
          </cell>
          <cell r="C58" t="str">
            <v>m³</v>
          </cell>
          <cell r="D58">
            <v>103098</v>
          </cell>
        </row>
        <row r="59">
          <cell r="A59" t="str">
            <v>4.1.3.3</v>
          </cell>
          <cell r="B59" t="str">
            <v>Excavación en Zanja - Roca - Con Explosivos - 4.01 a 6.0 m.</v>
          </cell>
          <cell r="C59" t="str">
            <v>m³</v>
          </cell>
          <cell r="D59">
            <v>113487</v>
          </cell>
        </row>
        <row r="60">
          <cell r="A60" t="str">
            <v>4.1.4.</v>
          </cell>
          <cell r="B60" t="str">
            <v>Excavación en Zanja - Mat Común/Conglomerado - Retroexcavadora - 0.0 a 6.0 m.</v>
          </cell>
          <cell r="C60" t="str">
            <v>m³</v>
          </cell>
          <cell r="D60">
            <v>6386</v>
          </cell>
        </row>
        <row r="61">
          <cell r="A61" t="str">
            <v>4.2</v>
          </cell>
          <cell r="B61" t="str">
            <v>EXCAVACIÓN PARA ESTRUCTURAS</v>
          </cell>
        </row>
        <row r="62">
          <cell r="A62" t="str">
            <v>4.2.1.</v>
          </cell>
          <cell r="B62" t="str">
            <v>Excavación para Estructuras - Material Común - 0.0 a 2.0 m.</v>
          </cell>
          <cell r="C62" t="str">
            <v>m³</v>
          </cell>
          <cell r="D62">
            <v>15357</v>
          </cell>
        </row>
        <row r="63">
          <cell r="A63" t="str">
            <v>4.2.2.</v>
          </cell>
          <cell r="B63" t="str">
            <v>Excavación para Estructuras - Conglomerado - 0.0 a 2.0 m.</v>
          </cell>
          <cell r="C63" t="str">
            <v>m³</v>
          </cell>
          <cell r="D63">
            <v>20363</v>
          </cell>
        </row>
        <row r="64">
          <cell r="A64" t="str">
            <v>4.2.3</v>
          </cell>
          <cell r="B64" t="str">
            <v>Excavación para Estructuras - Conglomerado - 2.0 a 4.0 m</v>
          </cell>
          <cell r="C64" t="str">
            <v>m³</v>
          </cell>
          <cell r="D64">
            <v>20835</v>
          </cell>
        </row>
        <row r="65">
          <cell r="A65" t="str">
            <v>4.2.4</v>
          </cell>
          <cell r="B65" t="str">
            <v>Excavación para Estructuras-Roca-Con Explosivo - 0.0 a 2.0 m.</v>
          </cell>
          <cell r="C65" t="str">
            <v>m³</v>
          </cell>
          <cell r="D65">
            <v>102654</v>
          </cell>
        </row>
        <row r="66">
          <cell r="A66" t="str">
            <v>4.2.5</v>
          </cell>
          <cell r="B66" t="str">
            <v>Excavación para Estructuras - Material Común/Conglomerado - Mecanizada - 0.0 a 6.0 m.</v>
          </cell>
          <cell r="C66" t="str">
            <v>m³</v>
          </cell>
          <cell r="D66">
            <v>6890</v>
          </cell>
        </row>
        <row r="67">
          <cell r="A67" t="str">
            <v>4.2.6</v>
          </cell>
          <cell r="B67" t="str">
            <v>Excavación para Estructuras - Material Común - 2.0 a 4.0 m.</v>
          </cell>
          <cell r="C67" t="str">
            <v>m³</v>
          </cell>
          <cell r="D67">
            <v>19278</v>
          </cell>
        </row>
        <row r="68">
          <cell r="A68" t="str">
            <v>4.3</v>
          </cell>
          <cell r="B68" t="str">
            <v>EXCAVACIÓN A CIELO ABIERTO</v>
          </cell>
        </row>
        <row r="69">
          <cell r="A69" t="str">
            <v>4.3.1</v>
          </cell>
          <cell r="B69" t="str">
            <v xml:space="preserve">Excavación a Cielo Abierto - Material Común - 0.0 a 2.0 Mt                                         </v>
          </cell>
          <cell r="C69" t="str">
            <v>m³</v>
          </cell>
          <cell r="D69">
            <v>12882</v>
          </cell>
        </row>
        <row r="70">
          <cell r="A70" t="str">
            <v>4.3.2</v>
          </cell>
          <cell r="B70" t="str">
            <v xml:space="preserve">Excavación a Cielo Abierto - Conglomerado - 0.0 a 2.0 Mt                                         </v>
          </cell>
          <cell r="C70" t="str">
            <v>m³</v>
          </cell>
          <cell r="D70">
            <v>18547</v>
          </cell>
        </row>
        <row r="71">
          <cell r="A71" t="str">
            <v>4.3.3</v>
          </cell>
          <cell r="B71" t="str">
            <v xml:space="preserve">Excavación Mecanizada Cielo Abierto-Mat común/Conglom  0.0 a 6.0 m.                                      </v>
          </cell>
          <cell r="C71" t="str">
            <v>m³</v>
          </cell>
          <cell r="D71">
            <v>5795</v>
          </cell>
        </row>
        <row r="72">
          <cell r="A72" t="str">
            <v>4.4</v>
          </cell>
          <cell r="B72" t="str">
            <v>CONFORMACIÓN DE TALUDES</v>
          </cell>
        </row>
        <row r="73">
          <cell r="A73" t="str">
            <v>4.4.1</v>
          </cell>
          <cell r="B73" t="str">
            <v>Conformación de taludes con equipo mecánico</v>
          </cell>
          <cell r="C73" t="str">
            <v>m³</v>
          </cell>
          <cell r="D73">
            <v>4446</v>
          </cell>
        </row>
        <row r="74">
          <cell r="A74" t="str">
            <v>4.4.2</v>
          </cell>
          <cell r="B74" t="str">
            <v xml:space="preserve">Conformación de taludes sistema manual           </v>
          </cell>
          <cell r="C74" t="str">
            <v>m³</v>
          </cell>
          <cell r="D74">
            <v>11246</v>
          </cell>
        </row>
        <row r="76">
          <cell r="B76" t="str">
            <v>CAPITULO 5 - APUNTALAMIENTOS Y ENTIBADOS</v>
          </cell>
        </row>
        <row r="78">
          <cell r="A78" t="str">
            <v>5.1</v>
          </cell>
          <cell r="B78" t="str">
            <v>Entibado Horizontal/ Vertical tipo 1</v>
          </cell>
          <cell r="C78" t="str">
            <v>m</v>
          </cell>
          <cell r="D78">
            <v>19223</v>
          </cell>
        </row>
        <row r="79">
          <cell r="A79" t="str">
            <v>5.2</v>
          </cell>
          <cell r="B79" t="str">
            <v>Entibado Tipo 2</v>
          </cell>
          <cell r="C79" t="str">
            <v>m²</v>
          </cell>
          <cell r="D79">
            <v>21923</v>
          </cell>
        </row>
        <row r="80">
          <cell r="A80" t="str">
            <v xml:space="preserve"> </v>
          </cell>
          <cell r="B80" t="str">
            <v xml:space="preserve"> </v>
          </cell>
          <cell r="C80" t="str">
            <v xml:space="preserve"> </v>
          </cell>
          <cell r="D80" t="str">
            <v xml:space="preserve"> </v>
          </cell>
        </row>
        <row r="81">
          <cell r="B81" t="str">
            <v>CAPITULO 6 - ALCANTARILLADOS</v>
          </cell>
        </row>
        <row r="83">
          <cell r="A83" t="str">
            <v>6.2</v>
          </cell>
          <cell r="B83" t="str">
            <v>SUMINISTRO Y INSTALACIÓN DE TUBERÍA EN PVC CORRUGADA</v>
          </cell>
        </row>
        <row r="84">
          <cell r="A84" t="str">
            <v>6.2.1</v>
          </cell>
          <cell r="B84" t="str">
            <v>Suministro/Instalación de Tubería Pvc Corrugada de 160 m.m. (6")</v>
          </cell>
          <cell r="C84" t="str">
            <v>m</v>
          </cell>
          <cell r="D84">
            <v>28252</v>
          </cell>
        </row>
        <row r="85">
          <cell r="A85" t="str">
            <v>6.2.2</v>
          </cell>
          <cell r="B85" t="str">
            <v>Transporte/Instalación de Tubería Pvc Corrugada de 160 m.m. (6")</v>
          </cell>
          <cell r="C85" t="str">
            <v>m</v>
          </cell>
          <cell r="D85">
            <v>10271</v>
          </cell>
        </row>
        <row r="86">
          <cell r="A86" t="str">
            <v>6.2.3</v>
          </cell>
          <cell r="B86" t="str">
            <v>Suministro/Instalación de Tubería Pvc Corrugada de 200 m.m. (8")</v>
          </cell>
          <cell r="C86" t="str">
            <v>m</v>
          </cell>
          <cell r="D86">
            <v>37631</v>
          </cell>
        </row>
        <row r="87">
          <cell r="A87" t="str">
            <v>6.2.4</v>
          </cell>
          <cell r="B87" t="str">
            <v>Transporte/Instalación de Tubería Pvc Corrugada de 200 m.m. (8")</v>
          </cell>
          <cell r="C87" t="str">
            <v>m</v>
          </cell>
          <cell r="D87">
            <v>11101</v>
          </cell>
        </row>
        <row r="88">
          <cell r="A88" t="str">
            <v>6.2.5</v>
          </cell>
          <cell r="B88" t="str">
            <v>Suministro/Instalación de Tubería Pvc Corrugada de 250 m.m. (10")</v>
          </cell>
          <cell r="C88" t="str">
            <v>m</v>
          </cell>
          <cell r="D88">
            <v>53192</v>
          </cell>
        </row>
        <row r="89">
          <cell r="A89" t="str">
            <v>6.2.6</v>
          </cell>
          <cell r="B89" t="str">
            <v>Transporte/Instalación de Tubería Pvc Corrugada de 250 m.m. (10")</v>
          </cell>
          <cell r="C89" t="str">
            <v>m</v>
          </cell>
          <cell r="D89">
            <v>12393</v>
          </cell>
        </row>
        <row r="90">
          <cell r="A90" t="str">
            <v>6.2.7</v>
          </cell>
          <cell r="B90" t="str">
            <v>Suministro/Instalación de Tubería Pvc Corrugada de 315 m.m. (12")</v>
          </cell>
          <cell r="C90" t="str">
            <v>m</v>
          </cell>
          <cell r="D90">
            <v>75377</v>
          </cell>
        </row>
        <row r="91">
          <cell r="A91" t="str">
            <v>6.2.8</v>
          </cell>
          <cell r="B91" t="str">
            <v>Transporte/Instalación de Tubería Pvc Corrugada de 315 m.m. (12")</v>
          </cell>
          <cell r="C91" t="str">
            <v>m</v>
          </cell>
          <cell r="D91">
            <v>17540</v>
          </cell>
        </row>
        <row r="92">
          <cell r="A92" t="str">
            <v>6.2.9</v>
          </cell>
          <cell r="B92" t="str">
            <v>Suministro/Instalación de Tubería Pvc Corrugada de 355 m.m. (14")</v>
          </cell>
          <cell r="C92" t="str">
            <v>m</v>
          </cell>
          <cell r="D92">
            <v>84962</v>
          </cell>
        </row>
        <row r="93">
          <cell r="A93" t="str">
            <v>6.2.10</v>
          </cell>
          <cell r="B93" t="str">
            <v>Transporte/Instalación de Tubería Pvc Corrugada de 355 m.m. (14")</v>
          </cell>
          <cell r="C93" t="str">
            <v>m</v>
          </cell>
          <cell r="D93">
            <v>15944</v>
          </cell>
        </row>
        <row r="94">
          <cell r="A94" t="str">
            <v>6.2.11</v>
          </cell>
          <cell r="B94" t="str">
            <v>Suministro/Instalación de Tubería Pvc Corrugada de 400 m.m. (16")</v>
          </cell>
          <cell r="C94" t="str">
            <v>m</v>
          </cell>
          <cell r="D94">
            <v>115189</v>
          </cell>
        </row>
        <row r="95">
          <cell r="A95" t="str">
            <v>6.2.12</v>
          </cell>
          <cell r="B95" t="str">
            <v>Transporte/Instalación de Tubería Pvc Corrugada de 400 m.m. (16")</v>
          </cell>
          <cell r="C95" t="str">
            <v>m</v>
          </cell>
          <cell r="D95">
            <v>25512</v>
          </cell>
        </row>
        <row r="96">
          <cell r="A96" t="str">
            <v>6.2.13</v>
          </cell>
          <cell r="B96" t="str">
            <v>Suministro/Instalación de Tubería Pvc Corrugada de 450 m.m. (18")</v>
          </cell>
          <cell r="C96" t="str">
            <v>m</v>
          </cell>
          <cell r="D96">
            <v>146343</v>
          </cell>
        </row>
        <row r="97">
          <cell r="A97" t="str">
            <v>6.2.14</v>
          </cell>
          <cell r="B97" t="str">
            <v>Transporte/Instalación de Tubería Pvc Corrugada de 450 m.m. (18")</v>
          </cell>
          <cell r="C97" t="str">
            <v>m</v>
          </cell>
          <cell r="D97">
            <v>27507</v>
          </cell>
        </row>
        <row r="98">
          <cell r="A98" t="str">
            <v>6.2.15</v>
          </cell>
          <cell r="B98" t="str">
            <v>Suministro/Instalación de Tubería Pvc Corrugada de 500 m.m. (20")</v>
          </cell>
          <cell r="C98" t="str">
            <v>m</v>
          </cell>
          <cell r="D98">
            <v>179344</v>
          </cell>
        </row>
        <row r="99">
          <cell r="A99" t="str">
            <v>6.2.16</v>
          </cell>
          <cell r="B99" t="str">
            <v>Transporte/Instalación de Tubería Pvc Corrugada de 500 m.m. (20")</v>
          </cell>
          <cell r="C99" t="str">
            <v>m</v>
          </cell>
          <cell r="D99">
            <v>31278</v>
          </cell>
        </row>
        <row r="100">
          <cell r="A100" t="str">
            <v>6.2.17</v>
          </cell>
          <cell r="B100" t="str">
            <v>Suministro/Instalación de Tubería Pvc Corrugada o perfilada acampanada de 24"</v>
          </cell>
          <cell r="C100" t="str">
            <v>m</v>
          </cell>
          <cell r="D100">
            <v>261619</v>
          </cell>
        </row>
        <row r="101">
          <cell r="A101" t="str">
            <v>6.2.18</v>
          </cell>
          <cell r="B101" t="str">
            <v>Suministro/Instalación de Tubería Pvc Corrugada o perfilada acampanada de 27"</v>
          </cell>
          <cell r="C101" t="str">
            <v>m</v>
          </cell>
          <cell r="D101">
            <v>278320</v>
          </cell>
        </row>
        <row r="102">
          <cell r="A102" t="str">
            <v>6.2.19</v>
          </cell>
          <cell r="B102" t="str">
            <v>Suministro/Instalación de Tubería Pvc Corrugada ó perfilada acampanada de 30"</v>
          </cell>
          <cell r="C102" t="str">
            <v>m</v>
          </cell>
          <cell r="D102">
            <v>336208</v>
          </cell>
        </row>
        <row r="103">
          <cell r="A103" t="str">
            <v>6.2.20</v>
          </cell>
          <cell r="B103" t="str">
            <v>Suministro/Instalación de Tubería Pvc Corrugada o perfilada acampanada de 33"</v>
          </cell>
          <cell r="C103" t="str">
            <v>m</v>
          </cell>
          <cell r="D103">
            <v>440959</v>
          </cell>
        </row>
        <row r="104">
          <cell r="A104" t="str">
            <v>6.2.21</v>
          </cell>
          <cell r="B104" t="str">
            <v>Suministro/Instalación de Tubería Pvc Corrugada ó perfilada acampanada de 36"</v>
          </cell>
          <cell r="C104" t="str">
            <v>m</v>
          </cell>
          <cell r="D104">
            <v>597183</v>
          </cell>
        </row>
        <row r="105">
          <cell r="A105" t="str">
            <v>6.2.22</v>
          </cell>
          <cell r="B105" t="str">
            <v>Suministro/Instalación de Tubería Pvc Perfilada (24")</v>
          </cell>
          <cell r="C105" t="str">
            <v>m</v>
          </cell>
          <cell r="D105">
            <v>278055</v>
          </cell>
        </row>
        <row r="106">
          <cell r="A106" t="str">
            <v>6.2.23</v>
          </cell>
          <cell r="B106" t="str">
            <v>Suministro/Instalación de Tubería Pvc Perfilada (27")</v>
          </cell>
          <cell r="C106" t="str">
            <v>m</v>
          </cell>
          <cell r="D106">
            <v>340989</v>
          </cell>
        </row>
        <row r="107">
          <cell r="A107" t="str">
            <v>6.2.24</v>
          </cell>
          <cell r="B107" t="str">
            <v>Suministro/Instalación de Tubería Pvc Perfilada (30")</v>
          </cell>
          <cell r="C107" t="str">
            <v>m</v>
          </cell>
          <cell r="D107">
            <v>391121</v>
          </cell>
        </row>
        <row r="108">
          <cell r="A108" t="str">
            <v>6.2.25</v>
          </cell>
          <cell r="B108" t="str">
            <v>Suministro/Instalación de Tubería Pvc Perfilada (33")</v>
          </cell>
          <cell r="C108" t="str">
            <v>m</v>
          </cell>
          <cell r="D108">
            <v>440997</v>
          </cell>
        </row>
        <row r="109">
          <cell r="A109" t="str">
            <v>6.2.26</v>
          </cell>
          <cell r="B109" t="str">
            <v>Suministro/Instalación de Tubería Pvc Perfilada (36")</v>
          </cell>
          <cell r="C109" t="str">
            <v>m</v>
          </cell>
          <cell r="D109">
            <v>597166</v>
          </cell>
        </row>
        <row r="110">
          <cell r="A110" t="str">
            <v>6.2.27</v>
          </cell>
          <cell r="B110" t="str">
            <v>Suministro/Instalación de Tubería Pvc Perfilada (39")</v>
          </cell>
          <cell r="C110" t="str">
            <v>m</v>
          </cell>
          <cell r="D110">
            <v>846054</v>
          </cell>
        </row>
        <row r="111">
          <cell r="A111" t="str">
            <v>6.2.28</v>
          </cell>
          <cell r="B111" t="str">
            <v>Suministro/Instalación de Tubería Pvc Perfilada (42")</v>
          </cell>
          <cell r="C111" t="str">
            <v>m</v>
          </cell>
          <cell r="D111">
            <v>904296</v>
          </cell>
        </row>
        <row r="112">
          <cell r="A112" t="str">
            <v>6.2.29</v>
          </cell>
          <cell r="B112" t="str">
            <v>Suministro/Instalación de Tubería Pvc Perfilada (45")</v>
          </cell>
          <cell r="C112" t="str">
            <v>m</v>
          </cell>
          <cell r="D112">
            <v>940407</v>
          </cell>
        </row>
        <row r="113">
          <cell r="A113" t="str">
            <v>6.2.30</v>
          </cell>
          <cell r="B113" t="str">
            <v>Suministro/Instalación de Tubería Pvc Perfilada (48")</v>
          </cell>
          <cell r="C113" t="str">
            <v>m</v>
          </cell>
          <cell r="D113">
            <v>1361403</v>
          </cell>
        </row>
        <row r="114">
          <cell r="A114" t="str">
            <v>6.2.31</v>
          </cell>
          <cell r="B114" t="str">
            <v>Suministro/Instalación de Tubería Pvc Perfilada (60")</v>
          </cell>
          <cell r="C114" t="str">
            <v>m</v>
          </cell>
          <cell r="D114">
            <v>1725599</v>
          </cell>
        </row>
        <row r="115">
          <cell r="A115" t="str">
            <v>6.3</v>
          </cell>
          <cell r="B115" t="str">
            <v>SUMINISTRO E INSTALACIÓN DE EMPALMES EN PVC</v>
          </cell>
        </row>
        <row r="116">
          <cell r="A116" t="str">
            <v>6.3.1</v>
          </cell>
          <cell r="B116" t="str">
            <v>Suministro/Instalación de Empalme Pvc Corrugada 200 x 160 m.m.</v>
          </cell>
          <cell r="C116" t="str">
            <v>un</v>
          </cell>
          <cell r="D116">
            <v>104023</v>
          </cell>
        </row>
        <row r="117">
          <cell r="A117" t="str">
            <v>6.3.2</v>
          </cell>
          <cell r="B117" t="str">
            <v>Suministro/Instalación de Empalme Pvc Corrugada 250 x 160 m.m.</v>
          </cell>
          <cell r="C117" t="str">
            <v>un</v>
          </cell>
          <cell r="D117">
            <v>115619</v>
          </cell>
        </row>
        <row r="118">
          <cell r="A118" t="str">
            <v>6.3.3</v>
          </cell>
          <cell r="B118" t="str">
            <v>Transporte/Instalación de Empalme Pvc Corrugada 250 x 160 m.m.</v>
          </cell>
          <cell r="C118" t="str">
            <v>un</v>
          </cell>
          <cell r="D118">
            <v>28448</v>
          </cell>
        </row>
        <row r="119">
          <cell r="A119" t="str">
            <v>6.3.4</v>
          </cell>
          <cell r="B119" t="str">
            <v>Suministro/Instalación de Empalme Pvc Corrugada 315 x 160 m.m.</v>
          </cell>
          <cell r="C119" t="str">
            <v>un</v>
          </cell>
          <cell r="D119">
            <v>228323</v>
          </cell>
        </row>
        <row r="120">
          <cell r="A120" t="str">
            <v>6.3.5</v>
          </cell>
          <cell r="B120" t="str">
            <v>Transporte/Instalación de Empalme Pvc Corrugada 315 x 160 m.m.</v>
          </cell>
          <cell r="C120" t="str">
            <v>un</v>
          </cell>
          <cell r="D120">
            <v>34083</v>
          </cell>
        </row>
        <row r="121">
          <cell r="A121" t="str">
            <v>6.3.6</v>
          </cell>
          <cell r="B121" t="str">
            <v>Suministro/Instalación de Empalme Pvc Corrugada 400 x 160 m.m.</v>
          </cell>
          <cell r="C121" t="str">
            <v>un</v>
          </cell>
          <cell r="D121">
            <v>240197</v>
          </cell>
        </row>
        <row r="122">
          <cell r="A122" t="str">
            <v>6.3.7</v>
          </cell>
          <cell r="B122" t="str">
            <v>Transporte/Instalación de Empalme Pvc Corrugada 400 x 160 m.m.</v>
          </cell>
          <cell r="C122" t="str">
            <v>un</v>
          </cell>
          <cell r="D122">
            <v>94030</v>
          </cell>
        </row>
        <row r="123">
          <cell r="A123" t="str">
            <v>6.3.8</v>
          </cell>
          <cell r="B123" t="str">
            <v>Suministro/Instalación de Empalme Pvc Corrugada 450 x 160 m.m.</v>
          </cell>
          <cell r="C123" t="str">
            <v>un</v>
          </cell>
          <cell r="D123">
            <v>289843</v>
          </cell>
        </row>
        <row r="124">
          <cell r="A124" t="str">
            <v>6.3.9</v>
          </cell>
          <cell r="B124" t="str">
            <v>Transporte/Instalación de Empalme Pvc Corrugada 450 x 160 m.m.</v>
          </cell>
          <cell r="C124" t="str">
            <v>un</v>
          </cell>
          <cell r="D124">
            <v>133500</v>
          </cell>
        </row>
        <row r="125">
          <cell r="A125" t="str">
            <v>6.3.10</v>
          </cell>
          <cell r="B125" t="str">
            <v>Suministro/Instalación de Empalme Pvc Corrugada 500 x 160 m.m.</v>
          </cell>
          <cell r="C125" t="str">
            <v>un</v>
          </cell>
          <cell r="D125">
            <v>403311</v>
          </cell>
        </row>
        <row r="126">
          <cell r="A126" t="str">
            <v>6.3.11</v>
          </cell>
          <cell r="B126" t="str">
            <v>Transporte/Instalación de Empalme Pvc Corrugada 500 x 160 m.m.</v>
          </cell>
          <cell r="C126" t="str">
            <v>un</v>
          </cell>
          <cell r="D126">
            <v>164807</v>
          </cell>
        </row>
        <row r="127">
          <cell r="A127" t="str">
            <v>6.3.12</v>
          </cell>
          <cell r="B127" t="str">
            <v>Suministro/Instalación de Empalme Pvc Corrugada 24" x 160 m.m.</v>
          </cell>
          <cell r="C127" t="str">
            <v>un</v>
          </cell>
          <cell r="D127">
            <v>363412</v>
          </cell>
        </row>
        <row r="128">
          <cell r="A128" t="str">
            <v>6.3.13</v>
          </cell>
          <cell r="B128" t="str">
            <v>Suministro/Instalación de Empalme Pvc Corrugada 27" x 160 m.m.</v>
          </cell>
          <cell r="C128" t="str">
            <v>un</v>
          </cell>
          <cell r="D128">
            <v>413127</v>
          </cell>
        </row>
        <row r="129">
          <cell r="A129" t="str">
            <v>6.4</v>
          </cell>
          <cell r="B129" t="str">
            <v>Transporte/Instalación de Tubería Polietileno Pead 450 m.m.</v>
          </cell>
          <cell r="C129" t="str">
            <v>m</v>
          </cell>
          <cell r="D129">
            <v>28823</v>
          </cell>
        </row>
        <row r="130">
          <cell r="A130" t="str">
            <v>6.5</v>
          </cell>
          <cell r="B130" t="str">
            <v>Empotramiento y Anclaje de Tuberías en Concreto simple Clase II</v>
          </cell>
          <cell r="C130" t="str">
            <v>m³</v>
          </cell>
          <cell r="D130">
            <v>319219</v>
          </cell>
        </row>
        <row r="131">
          <cell r="A131" t="str">
            <v>6.6</v>
          </cell>
          <cell r="B131" t="str">
            <v>CAMARAS DE INSPECCIÓN</v>
          </cell>
        </row>
        <row r="132">
          <cell r="A132" t="str">
            <v>6.6.1</v>
          </cell>
          <cell r="B132" t="str">
            <v>Cámara de Inspección/Caída D=1.20 m. Concreto simple Clase II</v>
          </cell>
          <cell r="C132" t="str">
            <v>m</v>
          </cell>
          <cell r="D132">
            <v>263088</v>
          </cell>
        </row>
        <row r="133">
          <cell r="A133" t="str">
            <v>6.6.2</v>
          </cell>
          <cell r="B133" t="str">
            <v>Cámara de Inspección/Caída D=1.50 m. Concreto simple Clase II</v>
          </cell>
          <cell r="C133" t="str">
            <v>m</v>
          </cell>
          <cell r="D133">
            <v>347041</v>
          </cell>
        </row>
        <row r="134">
          <cell r="A134" t="str">
            <v>6.6.3</v>
          </cell>
          <cell r="B134" t="str">
            <v>Base/Cañuela Cámara de Inspección y/o de Caída D=1.20 m. Concreto simple Clase II</v>
          </cell>
          <cell r="C134" t="str">
            <v>un</v>
          </cell>
          <cell r="D134">
            <v>212037</v>
          </cell>
        </row>
        <row r="135">
          <cell r="A135" t="str">
            <v>6.6.4</v>
          </cell>
          <cell r="B135" t="str">
            <v>Base/Cañuela Cámara de Inspección y/o de Caída D=1.50 m. Concreto simple Clase II</v>
          </cell>
          <cell r="C135" t="str">
            <v>un</v>
          </cell>
          <cell r="D135">
            <v>331817</v>
          </cell>
        </row>
        <row r="136">
          <cell r="A136" t="str">
            <v>6.6.5</v>
          </cell>
          <cell r="B136" t="str">
            <v>Cámara Circular de Inspección/Caída D=1.20 m. en Concreto Clase II                                        PARA REALCE</v>
          </cell>
          <cell r="C136" t="str">
            <v>m³</v>
          </cell>
          <cell r="D136">
            <v>252311</v>
          </cell>
        </row>
        <row r="137">
          <cell r="A137" t="str">
            <v>6.7</v>
          </cell>
          <cell r="B137" t="str">
            <v>TAPAS ALCANTARILLADO</v>
          </cell>
        </row>
        <row r="138">
          <cell r="A138" t="str">
            <v>6.7.1</v>
          </cell>
          <cell r="B138" t="str">
            <v xml:space="preserve">Aro - Tapa HD de 0.58 m. Antiruido/Sello/Llave seguridad para Cámara de Inspección/Caída </v>
          </cell>
          <cell r="C138" t="str">
            <v>un</v>
          </cell>
          <cell r="D138">
            <v>603774</v>
          </cell>
        </row>
        <row r="139">
          <cell r="A139" t="str">
            <v>6.7.2</v>
          </cell>
          <cell r="B139" t="str">
            <v xml:space="preserve">Aro - Tapa  HF D=0.68 m. p/Cámara de Inspección                                 </v>
          </cell>
          <cell r="C139" t="str">
            <v>un</v>
          </cell>
          <cell r="D139">
            <v>338479</v>
          </cell>
        </row>
        <row r="140">
          <cell r="A140" t="str">
            <v>6.7.3</v>
          </cell>
          <cell r="B140" t="str">
            <v>Tapa de 0.68 m. en Concreto Reforzado Clase I para Cámara de Inspección/Caída ubicada en Vía Vehicular</v>
          </cell>
          <cell r="C140" t="str">
            <v>un</v>
          </cell>
          <cell r="D140">
            <v>72765</v>
          </cell>
        </row>
        <row r="141">
          <cell r="A141" t="str">
            <v>6.7.4</v>
          </cell>
          <cell r="B141" t="str">
            <v>Tapa de 0.68 m. en Concreto Reforzado Clase II para Cámara de Inspección/Caída ubicada en Vía Peatonal</v>
          </cell>
          <cell r="C141" t="str">
            <v>un</v>
          </cell>
          <cell r="D141">
            <v>47120</v>
          </cell>
        </row>
        <row r="142">
          <cell r="A142" t="str">
            <v>6.7.5</v>
          </cell>
          <cell r="B142" t="str">
            <v>Suministro e Instalación de Aro/ Tapa en polipropileno D= 0,70 m para cámara de inspeccion (cuello 13 cm)</v>
          </cell>
          <cell r="C142" t="str">
            <v>un</v>
          </cell>
          <cell r="D142">
            <v>307623</v>
          </cell>
        </row>
        <row r="143">
          <cell r="A143" t="str">
            <v>6.7.6</v>
          </cell>
          <cell r="B143" t="str">
            <v>Suministro e Instalación de Aro/ Tapa en polipropileno D= 0,70 m para cámara de inspeccion (cuello 20 cm)</v>
          </cell>
          <cell r="C143" t="str">
            <v>un</v>
          </cell>
          <cell r="D143">
            <v>338595</v>
          </cell>
        </row>
        <row r="144">
          <cell r="A144" t="str">
            <v>6.8</v>
          </cell>
          <cell r="B144" t="str">
            <v>CAJAS DE INSPECCIÒN</v>
          </cell>
        </row>
        <row r="145">
          <cell r="A145" t="str">
            <v>6.8.1</v>
          </cell>
          <cell r="B145" t="str">
            <v>Caja de Inspección-Empalme Domiciliario tipo I-Concreto Clase II (0,6 x 0,6)</v>
          </cell>
          <cell r="C145" t="str">
            <v>m</v>
          </cell>
          <cell r="D145">
            <v>186229</v>
          </cell>
        </row>
        <row r="146">
          <cell r="A146" t="str">
            <v>6.8.2</v>
          </cell>
          <cell r="B146" t="str">
            <v xml:space="preserve">Caja de Inspección-Empalme Domiciliario tipo II -Concreto Clase II (0,8 x 0,8) </v>
          </cell>
          <cell r="C146" t="str">
            <v>m</v>
          </cell>
          <cell r="D146">
            <v>279301</v>
          </cell>
        </row>
        <row r="147">
          <cell r="A147" t="str">
            <v>6.8.3</v>
          </cell>
          <cell r="B147" t="str">
            <v>Caja de Inspección-Empalme Domiciliario -Concreto Clase II (0,5 x 0,5)</v>
          </cell>
          <cell r="C147" t="str">
            <v>m</v>
          </cell>
          <cell r="D147">
            <v>159943</v>
          </cell>
        </row>
        <row r="148">
          <cell r="A148" t="str">
            <v>6.8.4</v>
          </cell>
          <cell r="B148" t="str">
            <v>Tapa para Caja de Inspección Domiciliaria tipo I-Concreto Clase II</v>
          </cell>
          <cell r="C148" t="str">
            <v>un</v>
          </cell>
          <cell r="D148">
            <v>43896</v>
          </cell>
        </row>
        <row r="149">
          <cell r="A149" t="str">
            <v>6.8.5</v>
          </cell>
          <cell r="B149" t="str">
            <v>Tapa para Caja de Inspección Domiciliaria tipo II-Concreto Clase II</v>
          </cell>
          <cell r="C149" t="str">
            <v>un</v>
          </cell>
          <cell r="D149">
            <v>59177</v>
          </cell>
        </row>
        <row r="150">
          <cell r="A150" t="str">
            <v>6.8.6</v>
          </cell>
          <cell r="B150" t="str">
            <v>Tapa para Caja de Inspección Domiciliaria (0,80 x 0,40) -Concreto Clase II</v>
          </cell>
          <cell r="C150" t="str">
            <v>un</v>
          </cell>
          <cell r="D150">
            <v>40277</v>
          </cell>
        </row>
        <row r="151">
          <cell r="A151" t="str">
            <v>6.8.7</v>
          </cell>
          <cell r="B151" t="str">
            <v>Tapa para Caja de Inspección Domiciliaria (0,50 x 0,50) -Concreto Clase II</v>
          </cell>
          <cell r="C151" t="str">
            <v>un</v>
          </cell>
          <cell r="D151">
            <v>38655</v>
          </cell>
        </row>
        <row r="152">
          <cell r="A152" t="str">
            <v>6.8.8</v>
          </cell>
          <cell r="B152" t="str">
            <v>Tapa para Caja de Inspección Domiciliaria (0,60 x 0,80) -Concreto Clase II</v>
          </cell>
          <cell r="C152" t="str">
            <v>un</v>
          </cell>
          <cell r="D152">
            <v>43401</v>
          </cell>
        </row>
        <row r="153">
          <cell r="A153" t="str">
            <v>6.9</v>
          </cell>
          <cell r="B153" t="str">
            <v xml:space="preserve">SUMIDEROS </v>
          </cell>
        </row>
        <row r="154">
          <cell r="A154" t="str">
            <v>6.9.1</v>
          </cell>
          <cell r="B154" t="str">
            <v>Sumidero doble reja tipo Sifón - Concreto Clase II Tapa Antiruido HD</v>
          </cell>
          <cell r="C154" t="str">
            <v>un</v>
          </cell>
          <cell r="D154">
            <v>1096568</v>
          </cell>
        </row>
        <row r="155">
          <cell r="A155" t="str">
            <v>6.9.2</v>
          </cell>
          <cell r="B155" t="str">
            <v>Sumidero Cuatro rejas tipo Sifón - Concreto Clase II. Tapa Antiruido HD</v>
          </cell>
          <cell r="C155" t="str">
            <v>un</v>
          </cell>
          <cell r="D155">
            <v>1405619</v>
          </cell>
        </row>
        <row r="156">
          <cell r="A156" t="str">
            <v>6.9.3</v>
          </cell>
          <cell r="B156" t="str">
            <v>Sumidero doble reja tipo Sifón - Concreto Clase II. Tapa HF</v>
          </cell>
          <cell r="C156" t="str">
            <v>un</v>
          </cell>
          <cell r="D156">
            <v>803254</v>
          </cell>
        </row>
        <row r="157">
          <cell r="A157" t="str">
            <v>6.9.4</v>
          </cell>
          <cell r="B157" t="str">
            <v>Sumidero Cuatro rejas tipo Sifón - Concreto Clase II. Tapa HF</v>
          </cell>
          <cell r="C157" t="str">
            <v>un</v>
          </cell>
          <cell r="D157">
            <v>1022248</v>
          </cell>
        </row>
        <row r="158">
          <cell r="A158" t="str">
            <v>6.9.5</v>
          </cell>
          <cell r="B158" t="str">
            <v>Sumidero doble reja sin Sifón ni Tapa Hd - Concreto Clase II</v>
          </cell>
          <cell r="C158" t="str">
            <v>un</v>
          </cell>
          <cell r="D158">
            <v>429257</v>
          </cell>
        </row>
        <row r="159">
          <cell r="A159" t="str">
            <v>6.9.6</v>
          </cell>
          <cell r="B159" t="str">
            <v>Sumidero doble reja tipo Sifón - Concreto Clase II. Tapa Polipropileno</v>
          </cell>
          <cell r="C159" t="str">
            <v>un</v>
          </cell>
          <cell r="D159">
            <v>772398</v>
          </cell>
        </row>
        <row r="160">
          <cell r="A160" t="str">
            <v>6.10</v>
          </cell>
          <cell r="B160" t="str">
            <v>EMPALMES</v>
          </cell>
        </row>
        <row r="161">
          <cell r="A161" t="str">
            <v>6.10.1</v>
          </cell>
          <cell r="B161" t="str">
            <v>Empalme a Cámaras de Inspección - Concreto Clase II</v>
          </cell>
          <cell r="C161" t="str">
            <v>un</v>
          </cell>
          <cell r="D161">
            <v>42577</v>
          </cell>
        </row>
        <row r="162">
          <cell r="A162" t="str">
            <v>6.10.2</v>
          </cell>
          <cell r="B162" t="str">
            <v>Empalme de Domiciliarias de Alcantarillado</v>
          </cell>
          <cell r="C162" t="str">
            <v>un</v>
          </cell>
          <cell r="D162">
            <v>28600</v>
          </cell>
        </row>
        <row r="163">
          <cell r="A163" t="str">
            <v>6.11</v>
          </cell>
          <cell r="B163" t="str">
            <v>UNIONES TUBERÍA NOVALOC</v>
          </cell>
        </row>
        <row r="164">
          <cell r="A164" t="str">
            <v>6.11.1</v>
          </cell>
          <cell r="B164" t="str">
            <v>Suministro e instalación Unión 450 mm (18")</v>
          </cell>
          <cell r="C164" t="str">
            <v>un</v>
          </cell>
          <cell r="D164">
            <v>241756</v>
          </cell>
        </row>
        <row r="165">
          <cell r="A165" t="str">
            <v>6.11.2</v>
          </cell>
          <cell r="B165" t="str">
            <v>Suministro e instalación Unión 500  mm (20")</v>
          </cell>
          <cell r="C165" t="str">
            <v>un</v>
          </cell>
          <cell r="D165">
            <v>269422</v>
          </cell>
        </row>
        <row r="166">
          <cell r="A166" t="str">
            <v>6.11.3</v>
          </cell>
          <cell r="B166" t="str">
            <v>Suministro e instalación Unión 24" (Incluye Hidrosello)</v>
          </cell>
          <cell r="C166" t="str">
            <v>un</v>
          </cell>
          <cell r="D166">
            <v>156558</v>
          </cell>
        </row>
        <row r="167">
          <cell r="A167" t="str">
            <v>6.11.4</v>
          </cell>
          <cell r="B167" t="str">
            <v>Suministro e instalación Unión 27" (Incluye Hidrosello)</v>
          </cell>
          <cell r="C167" t="str">
            <v>un</v>
          </cell>
          <cell r="D167">
            <v>168242</v>
          </cell>
        </row>
        <row r="168">
          <cell r="A168" t="str">
            <v>6.11.5</v>
          </cell>
          <cell r="B168" t="str">
            <v>Suministro e instalación Unión 30" (Incluye Hidrosello)</v>
          </cell>
          <cell r="C168" t="str">
            <v>un</v>
          </cell>
          <cell r="D168">
            <v>180170</v>
          </cell>
        </row>
        <row r="169">
          <cell r="A169" t="str">
            <v>6.11.6</v>
          </cell>
          <cell r="B169" t="str">
            <v>Suministro e instalación Unión 33" (Incluye Hidrosello)</v>
          </cell>
          <cell r="C169" t="str">
            <v>un</v>
          </cell>
          <cell r="D169">
            <v>191636</v>
          </cell>
        </row>
        <row r="170">
          <cell r="A170" t="str">
            <v>6.11.7</v>
          </cell>
          <cell r="B170" t="str">
            <v>Suministro e instalación Unión 36" (Incluye Hidrosello)</v>
          </cell>
          <cell r="C170" t="str">
            <v>un</v>
          </cell>
          <cell r="D170">
            <v>210170</v>
          </cell>
        </row>
        <row r="171">
          <cell r="A171" t="str">
            <v>6.12</v>
          </cell>
          <cell r="B171" t="str">
            <v>TUBERIA SANITARIA PVC</v>
          </cell>
        </row>
        <row r="172">
          <cell r="A172" t="str">
            <v>6.1.2.1</v>
          </cell>
          <cell r="B172" t="str">
            <v xml:space="preserve">Suministro e Instalación de Tuberia PVC Sanitaria de 1 1/2" </v>
          </cell>
          <cell r="C172" t="str">
            <v>m</v>
          </cell>
          <cell r="D172">
            <v>10793</v>
          </cell>
        </row>
        <row r="173">
          <cell r="A173" t="str">
            <v>6.1.2.2</v>
          </cell>
          <cell r="B173" t="str">
            <v xml:space="preserve">Suministro e Instalación de Tuberia PVC Sanitaria de 2" </v>
          </cell>
          <cell r="C173" t="str">
            <v>m</v>
          </cell>
          <cell r="D173">
            <v>12378</v>
          </cell>
        </row>
        <row r="174">
          <cell r="A174" t="str">
            <v>6.1.2.3</v>
          </cell>
          <cell r="B174" t="str">
            <v xml:space="preserve">Suministro e Instalación de Tuberia PVC Sanitaria de 3" </v>
          </cell>
          <cell r="C174" t="str">
            <v>m</v>
          </cell>
          <cell r="D174">
            <v>17070</v>
          </cell>
        </row>
        <row r="175">
          <cell r="A175" t="str">
            <v>6.1.2.4</v>
          </cell>
          <cell r="B175" t="str">
            <v xml:space="preserve">Suministro e Instalación de Tuberia PVC Sanitaria de 4" </v>
          </cell>
          <cell r="C175" t="str">
            <v>m</v>
          </cell>
          <cell r="D175">
            <v>21244</v>
          </cell>
        </row>
        <row r="176">
          <cell r="A176" t="str">
            <v>6.1.2.5</v>
          </cell>
          <cell r="B176" t="str">
            <v xml:space="preserve">Suministro e Instalación de Tuberia PVC Sanitaria de 6" </v>
          </cell>
          <cell r="C176" t="str">
            <v>m</v>
          </cell>
          <cell r="D176">
            <v>43442</v>
          </cell>
        </row>
        <row r="177">
          <cell r="B177" t="str">
            <v>CAPITULO 7 - ACUEDUCTOS</v>
          </cell>
        </row>
        <row r="179">
          <cell r="A179" t="str">
            <v>7.1</v>
          </cell>
          <cell r="B179" t="str">
            <v>SUMINISTRO E INSTALACIÓN DE TUBERÍA UNIÓN  MECÁNICA</v>
          </cell>
        </row>
        <row r="180">
          <cell r="A180" t="str">
            <v>7.1.1</v>
          </cell>
          <cell r="B180" t="str">
            <v>Suministro/Instalación Tubería Pvc Presión con campana RDE 21 de 10"</v>
          </cell>
          <cell r="C180" t="str">
            <v>m</v>
          </cell>
          <cell r="D180">
            <v>133408</v>
          </cell>
        </row>
        <row r="181">
          <cell r="A181" t="str">
            <v>7.1.2</v>
          </cell>
          <cell r="B181" t="str">
            <v>Transporte/Instalación Tubería Pvc Presión con campana RDE 21 de 10"</v>
          </cell>
          <cell r="C181" t="str">
            <v>m</v>
          </cell>
          <cell r="D181">
            <v>20171</v>
          </cell>
        </row>
        <row r="182">
          <cell r="A182" t="str">
            <v>7.1.3</v>
          </cell>
          <cell r="B182" t="str">
            <v>Suministro/Instalación Tubería Pvc Presión con campana RDE 21 de 8"</v>
          </cell>
          <cell r="C182" t="str">
            <v>m</v>
          </cell>
          <cell r="D182">
            <v>87169</v>
          </cell>
        </row>
        <row r="183">
          <cell r="A183" t="str">
            <v>7.1.4</v>
          </cell>
          <cell r="B183" t="str">
            <v>Transporte/Instalación Tubería Pvc Presión con campana RDE 21 de 8"</v>
          </cell>
          <cell r="C183" t="str">
            <v>m</v>
          </cell>
          <cell r="D183">
            <v>17587</v>
          </cell>
        </row>
        <row r="184">
          <cell r="A184" t="str">
            <v>7.1.5</v>
          </cell>
          <cell r="B184" t="str">
            <v>Suministro/Instalación Tubería Pvc Presión con campana RDE 21 de 6"</v>
          </cell>
          <cell r="C184" t="str">
            <v>m</v>
          </cell>
          <cell r="D184">
            <v>53300</v>
          </cell>
        </row>
        <row r="185">
          <cell r="A185" t="str">
            <v>7.1.6</v>
          </cell>
          <cell r="B185" t="str">
            <v>Transporte/Instalación Tubería Pvc Presión con campana RDE 21 de 6"</v>
          </cell>
          <cell r="C185" t="str">
            <v>m</v>
          </cell>
          <cell r="D185">
            <v>12176</v>
          </cell>
        </row>
        <row r="186">
          <cell r="A186" t="str">
            <v>7.1.7</v>
          </cell>
          <cell r="B186" t="str">
            <v>Suministro/Instalación Tubería Pvc Presión con campana RDE 21 de 4"</v>
          </cell>
          <cell r="C186" t="str">
            <v>m</v>
          </cell>
          <cell r="D186">
            <v>27269</v>
          </cell>
        </row>
        <row r="187">
          <cell r="A187" t="str">
            <v>7.1.8</v>
          </cell>
          <cell r="B187" t="str">
            <v>Transporte/Instalación Tubería Pvc Presión con campana RDE 21 de 4"</v>
          </cell>
          <cell r="C187" t="str">
            <v>m</v>
          </cell>
          <cell r="D187">
            <v>10935</v>
          </cell>
        </row>
        <row r="188">
          <cell r="A188" t="str">
            <v>7.1.9</v>
          </cell>
          <cell r="B188" t="str">
            <v>Suministro/Instalación Tubería Pvc Presión con campana RDE 21 de 3"</v>
          </cell>
          <cell r="C188" t="str">
            <v>m</v>
          </cell>
          <cell r="D188">
            <v>18692</v>
          </cell>
        </row>
        <row r="189">
          <cell r="A189" t="str">
            <v>7.1.10</v>
          </cell>
          <cell r="B189" t="str">
            <v>Transporte/Instalación Tubería Pvc Presión con campana RDE 21 de 3"</v>
          </cell>
          <cell r="C189" t="str">
            <v>m</v>
          </cell>
          <cell r="D189">
            <v>8491</v>
          </cell>
        </row>
        <row r="190">
          <cell r="A190" t="str">
            <v>7.1.11</v>
          </cell>
          <cell r="B190" t="str">
            <v>Suministro/Instalación Tubería Pvc Presión con campana RDE 21 de 2"</v>
          </cell>
          <cell r="C190" t="str">
            <v>m</v>
          </cell>
          <cell r="D190">
            <v>11581</v>
          </cell>
        </row>
        <row r="191">
          <cell r="A191" t="str">
            <v>7.1.12</v>
          </cell>
          <cell r="B191" t="str">
            <v>Suministro/Instalación Tubería Pvc Presión con campana RDE 41 100 PSI de 6"</v>
          </cell>
          <cell r="C191" t="str">
            <v>m</v>
          </cell>
          <cell r="D191">
            <v>32041</v>
          </cell>
        </row>
        <row r="192">
          <cell r="A192" t="str">
            <v>7.2</v>
          </cell>
          <cell r="B192" t="str">
            <v>SUMINISTRO E INSTALACIÓN DE TUBERÍA BIAXIAL</v>
          </cell>
        </row>
        <row r="193">
          <cell r="A193" t="str">
            <v>7.2.1</v>
          </cell>
          <cell r="B193" t="str">
            <v>Suministro/Instalación Tubería Pvc tipo Biaxial PR 200 de 12"</v>
          </cell>
          <cell r="C193" t="str">
            <v>m</v>
          </cell>
          <cell r="D193">
            <v>183620</v>
          </cell>
        </row>
        <row r="194">
          <cell r="A194" t="str">
            <v>7.2.2</v>
          </cell>
          <cell r="B194" t="str">
            <v>Transporte/Instalación Tubería Pvc tipo Biaxial PR 200 de 12"</v>
          </cell>
          <cell r="C194" t="str">
            <v>m</v>
          </cell>
          <cell r="D194">
            <v>18421</v>
          </cell>
        </row>
        <row r="195">
          <cell r="A195" t="str">
            <v>7.2.3</v>
          </cell>
          <cell r="B195" t="str">
            <v>Suministro/Instalación Tubería Pvc tipo Biaxial PR 200 de 10"</v>
          </cell>
          <cell r="C195" t="str">
            <v>m</v>
          </cell>
          <cell r="D195">
            <v>133408</v>
          </cell>
        </row>
        <row r="196">
          <cell r="A196" t="str">
            <v>7.2.4</v>
          </cell>
          <cell r="B196" t="str">
            <v>Transporte/Instalación Tubería Pvc tipo Biaxial PR 200 de 10"</v>
          </cell>
          <cell r="C196" t="str">
            <v>m</v>
          </cell>
          <cell r="D196">
            <v>20171</v>
          </cell>
        </row>
        <row r="197">
          <cell r="A197" t="str">
            <v>7.2.5</v>
          </cell>
          <cell r="B197" t="str">
            <v>Suministro/Instalación Tubería Pvc tipo Biaxial PR 200 de 8"</v>
          </cell>
          <cell r="C197" t="str">
            <v>m</v>
          </cell>
          <cell r="D197">
            <v>87169</v>
          </cell>
        </row>
        <row r="198">
          <cell r="A198" t="str">
            <v>7.2.6</v>
          </cell>
          <cell r="B198" t="str">
            <v>Transporte/Instalación Tubería Pvc tipo Biaxial PR 200 de 8"</v>
          </cell>
          <cell r="C198" t="str">
            <v>m</v>
          </cell>
          <cell r="D198">
            <v>17587</v>
          </cell>
        </row>
        <row r="199">
          <cell r="A199" t="str">
            <v>7.2.7</v>
          </cell>
          <cell r="B199" t="str">
            <v>Suministro/Instalación Tubería Pvc tipo Biaxial PR 200 de 6"</v>
          </cell>
          <cell r="C199" t="str">
            <v>m</v>
          </cell>
          <cell r="D199">
            <v>53300</v>
          </cell>
        </row>
        <row r="200">
          <cell r="A200" t="str">
            <v>7.2.8</v>
          </cell>
          <cell r="B200" t="str">
            <v>Transporte/Instalación Tubería Pvc tipo Biaxial PR 200 de 6"</v>
          </cell>
          <cell r="C200" t="str">
            <v>m</v>
          </cell>
          <cell r="D200">
            <v>12176</v>
          </cell>
        </row>
        <row r="201">
          <cell r="A201" t="str">
            <v>7.2.9</v>
          </cell>
          <cell r="B201" t="str">
            <v>Suministro/Instalación Tubería Pvc tipo Biaxial PR 200 de 4"</v>
          </cell>
          <cell r="C201" t="str">
            <v>m</v>
          </cell>
          <cell r="D201">
            <v>27269</v>
          </cell>
        </row>
        <row r="202">
          <cell r="A202" t="str">
            <v>7.2.10</v>
          </cell>
          <cell r="B202" t="str">
            <v>Transporte/Instalación Tubería Pvc tipo Biaxial PR 200 de 4"</v>
          </cell>
          <cell r="C202" t="str">
            <v>m</v>
          </cell>
          <cell r="D202">
            <v>10935</v>
          </cell>
        </row>
        <row r="203">
          <cell r="A203" t="str">
            <v>7.3</v>
          </cell>
          <cell r="B203" t="str">
            <v>SUMINISTRO E INSTALACIÓN TUBERIA</v>
          </cell>
        </row>
        <row r="204">
          <cell r="A204" t="str">
            <v>7.3.1</v>
          </cell>
          <cell r="B204" t="str">
            <v>Suministro/Instalación Tubería PF + UAD de 3/4"</v>
          </cell>
          <cell r="C204" t="str">
            <v>m</v>
          </cell>
          <cell r="D204">
            <v>3430</v>
          </cell>
        </row>
        <row r="205">
          <cell r="A205" t="str">
            <v>7.3.2</v>
          </cell>
          <cell r="B205" t="str">
            <v>Suministro/Instalación Tubería PF + UAD de 1/2"</v>
          </cell>
          <cell r="C205" t="str">
            <v>m</v>
          </cell>
          <cell r="D205">
            <v>2202</v>
          </cell>
        </row>
        <row r="206">
          <cell r="A206" t="str">
            <v>7.4</v>
          </cell>
          <cell r="B206" t="str">
            <v>SUMINISTRO E INSTALACIÓN EMPALMES PVC</v>
          </cell>
        </row>
        <row r="207">
          <cell r="A207" t="str">
            <v>7.4.1</v>
          </cell>
          <cell r="B207" t="str">
            <v>Empalme PVC de 6" x 1/2" para acometida de Acueducto</v>
          </cell>
          <cell r="C207" t="str">
            <v>un</v>
          </cell>
          <cell r="D207">
            <v>52518</v>
          </cell>
        </row>
        <row r="208">
          <cell r="A208" t="str">
            <v>7.4.2</v>
          </cell>
          <cell r="B208" t="str">
            <v>Empalme PVC de 4" x 1/2" para acometida de Acueducto</v>
          </cell>
          <cell r="C208" t="str">
            <v>un</v>
          </cell>
          <cell r="D208">
            <v>51554</v>
          </cell>
        </row>
        <row r="209">
          <cell r="A209" t="str">
            <v>7.4.3</v>
          </cell>
          <cell r="B209" t="str">
            <v>Empalme PVC de 3" x 1/2" para acometida de Acueducto</v>
          </cell>
          <cell r="C209" t="str">
            <v>un</v>
          </cell>
          <cell r="D209">
            <v>47742</v>
          </cell>
        </row>
        <row r="210">
          <cell r="A210" t="str">
            <v>7.4.4</v>
          </cell>
          <cell r="B210" t="str">
            <v>Empalme PVC de 2" x 1/2" para acometida de Acueducto</v>
          </cell>
          <cell r="C210" t="str">
            <v>un</v>
          </cell>
          <cell r="D210">
            <v>43275</v>
          </cell>
        </row>
        <row r="211">
          <cell r="A211" t="str">
            <v>7.4.5</v>
          </cell>
          <cell r="B211" t="str">
            <v>Empalme PVC de 2" x 3/4" para acometida de Acueducto</v>
          </cell>
          <cell r="C211" t="str">
            <v>un</v>
          </cell>
          <cell r="D211">
            <v>69120</v>
          </cell>
        </row>
        <row r="212">
          <cell r="A212" t="str">
            <v>7.5</v>
          </cell>
          <cell r="B212" t="str">
            <v>SUMINISTRO E INSTALACIÓN EMPALMES ACERO INOXIDABLE</v>
          </cell>
        </row>
        <row r="213">
          <cell r="A213" t="str">
            <v>7.5.1</v>
          </cell>
          <cell r="B213" t="str">
            <v>Empalme Acero Inoxidable de 6" x 1/2" para acometida de Acueducto</v>
          </cell>
          <cell r="C213" t="str">
            <v>un</v>
          </cell>
          <cell r="D213">
            <v>196173</v>
          </cell>
        </row>
        <row r="214">
          <cell r="A214" t="str">
            <v>7.5.2</v>
          </cell>
          <cell r="B214" t="str">
            <v>Empalme Acero Inoxidable de 6" x  2" para acometida de Acueducto</v>
          </cell>
          <cell r="C214" t="str">
            <v>un</v>
          </cell>
          <cell r="D214">
            <v>257653</v>
          </cell>
        </row>
        <row r="215">
          <cell r="A215" t="str">
            <v>7.5.3</v>
          </cell>
          <cell r="B215" t="str">
            <v>Empalme Acero Inoxidable de 8" x  2" para acometida de Acueducto</v>
          </cell>
          <cell r="C215" t="str">
            <v>un</v>
          </cell>
          <cell r="D215">
            <v>288973</v>
          </cell>
        </row>
        <row r="216">
          <cell r="A216" t="str">
            <v>7.5.4</v>
          </cell>
          <cell r="B216" t="str">
            <v>Empalme Acero Inoxidable de 8" x 1/2" para acometida de Acueducto</v>
          </cell>
          <cell r="C216" t="str">
            <v>un</v>
          </cell>
          <cell r="D216">
            <v>219373</v>
          </cell>
        </row>
        <row r="217">
          <cell r="A217" t="str">
            <v>7.6</v>
          </cell>
          <cell r="B217" t="str">
            <v>SUMINISTRO E INSTALACIÓN TUBERIA HIERRO DÚCTIL</v>
          </cell>
        </row>
        <row r="218">
          <cell r="A218" t="str">
            <v>7.6.1</v>
          </cell>
          <cell r="B218" t="str">
            <v>Suministro/Instalación Tubería Hierro Dúctil de 12"</v>
          </cell>
          <cell r="C218" t="str">
            <v>m</v>
          </cell>
          <cell r="D218">
            <v>301956</v>
          </cell>
        </row>
        <row r="219">
          <cell r="A219" t="str">
            <v>7.6.2</v>
          </cell>
          <cell r="B219" t="str">
            <v>Transporte/Instalación Tubería Hierro Dúctil de 12"</v>
          </cell>
          <cell r="C219" t="str">
            <v>m</v>
          </cell>
          <cell r="D219">
            <v>45557</v>
          </cell>
        </row>
        <row r="220">
          <cell r="A220" t="str">
            <v>7.6.3</v>
          </cell>
          <cell r="B220" t="str">
            <v>Suministro/Instalación Tubería Hierro Dúctil de 10"</v>
          </cell>
          <cell r="C220" t="str">
            <v>m</v>
          </cell>
          <cell r="D220">
            <v>258653</v>
          </cell>
        </row>
        <row r="221">
          <cell r="A221" t="str">
            <v>7.6.4</v>
          </cell>
          <cell r="B221" t="str">
            <v>Transporte/Instalación Tubería Hierro Dúctil de 10"</v>
          </cell>
          <cell r="C221" t="str">
            <v>m</v>
          </cell>
          <cell r="D221">
            <v>37738</v>
          </cell>
        </row>
        <row r="222">
          <cell r="A222" t="str">
            <v>7.6.5</v>
          </cell>
          <cell r="B222" t="str">
            <v>Suministro/Instalación Tubería Hierro Dúctil de 8"</v>
          </cell>
          <cell r="C222" t="str">
            <v>m</v>
          </cell>
          <cell r="D222">
            <v>241687</v>
          </cell>
        </row>
        <row r="223">
          <cell r="A223" t="str">
            <v>7.6.6</v>
          </cell>
          <cell r="B223" t="str">
            <v>Transporte/Instalación Tubería Hierro Dúctil de 8"</v>
          </cell>
          <cell r="C223" t="str">
            <v>m</v>
          </cell>
          <cell r="D223">
            <v>32814</v>
          </cell>
        </row>
        <row r="224">
          <cell r="A224" t="str">
            <v>7.7</v>
          </cell>
          <cell r="B224" t="str">
            <v>SUMINISTRO E INSTALACIÓN TUBERIA POLIETILENO</v>
          </cell>
        </row>
        <row r="225">
          <cell r="A225" t="str">
            <v>7.7.1</v>
          </cell>
          <cell r="B225" t="str">
            <v>Suministro/Instalación Tubería Polietileno PE 100 PN 10 de 250 m.m.</v>
          </cell>
          <cell r="C225" t="str">
            <v>m</v>
          </cell>
          <cell r="D225">
            <v>136615</v>
          </cell>
        </row>
        <row r="226">
          <cell r="A226" t="str">
            <v>7.7.2</v>
          </cell>
          <cell r="B226" t="str">
            <v>Suministro/Instalación Tubería Polietileno PE 100 PN 12,5 de 250 m.m.</v>
          </cell>
          <cell r="C226" t="str">
            <v>m</v>
          </cell>
          <cell r="D226">
            <v>172464</v>
          </cell>
        </row>
        <row r="227">
          <cell r="A227" t="str">
            <v>7.7.3</v>
          </cell>
          <cell r="B227" t="str">
            <v>Suministro/Instalación Tubería Polietileno PE 100 PN 16 de 250 m.m.</v>
          </cell>
          <cell r="C227" t="str">
            <v>m</v>
          </cell>
          <cell r="D227">
            <v>198007</v>
          </cell>
        </row>
        <row r="228">
          <cell r="A228" t="str">
            <v>7.7.4</v>
          </cell>
          <cell r="B228" t="str">
            <v>Transporte/Instalación Tubería Polietileno PE 100 de 250 m.m.</v>
          </cell>
          <cell r="C228" t="str">
            <v>m</v>
          </cell>
          <cell r="D228">
            <v>14728</v>
          </cell>
        </row>
        <row r="229">
          <cell r="A229" t="str">
            <v>7.7.5</v>
          </cell>
          <cell r="B229" t="str">
            <v>Suministro/Instalación Tubería Polietileno PE 100 PN 10 de 200 m.m.</v>
          </cell>
          <cell r="C229" t="str">
            <v>m</v>
          </cell>
          <cell r="D229">
            <v>85241</v>
          </cell>
        </row>
        <row r="230">
          <cell r="A230" t="str">
            <v>7.7.6</v>
          </cell>
          <cell r="B230" t="str">
            <v>Suministro/Instalación Tubería Polietileno PE 100 PN 12,5 de 200 m.m.</v>
          </cell>
          <cell r="C230" t="str">
            <v>m</v>
          </cell>
          <cell r="D230">
            <v>113033</v>
          </cell>
        </row>
        <row r="231">
          <cell r="A231" t="str">
            <v>7.7.7</v>
          </cell>
          <cell r="B231" t="str">
            <v>Suministro/Instalación Tubería Polietileno PE 100 PN 16 de 200 m.m.</v>
          </cell>
          <cell r="C231" t="str">
            <v>m</v>
          </cell>
          <cell r="D231">
            <v>122824</v>
          </cell>
        </row>
        <row r="232">
          <cell r="A232" t="str">
            <v>7.7.8</v>
          </cell>
          <cell r="B232" t="str">
            <v>Transporte/Instalación Tubería Polietileno PE 100 de 200 m.m.</v>
          </cell>
          <cell r="C232" t="str">
            <v>m</v>
          </cell>
          <cell r="D232">
            <v>12585</v>
          </cell>
        </row>
        <row r="233">
          <cell r="A233" t="str">
            <v>7.7.9</v>
          </cell>
          <cell r="B233" t="str">
            <v>Suministro/Instalación Tubería Polietileno PE 100 PN 10 de 160 m.m.</v>
          </cell>
          <cell r="C233" t="str">
            <v>m</v>
          </cell>
          <cell r="D233">
            <v>57362</v>
          </cell>
        </row>
        <row r="234">
          <cell r="A234" t="str">
            <v>7.7.10</v>
          </cell>
          <cell r="B234" t="str">
            <v>Suministro/Instalación Tubería Polietileno PE 100 PN 12,5 de 160 m.m.</v>
          </cell>
          <cell r="C234" t="str">
            <v>m</v>
          </cell>
          <cell r="D234">
            <v>73349</v>
          </cell>
        </row>
        <row r="235">
          <cell r="A235" t="str">
            <v>7.7.11</v>
          </cell>
          <cell r="B235" t="str">
            <v>Suministro/Instalación Tubería Polietileno PE 100 PN 16 de 160 m.m.</v>
          </cell>
          <cell r="C235" t="str">
            <v>m</v>
          </cell>
          <cell r="D235">
            <v>80542</v>
          </cell>
        </row>
        <row r="236">
          <cell r="A236" t="str">
            <v>7.7.12</v>
          </cell>
          <cell r="B236" t="str">
            <v>Transporte/Instalación Tubería Polietileno PE 100 de 160 m.m.</v>
          </cell>
          <cell r="C236" t="str">
            <v>m</v>
          </cell>
          <cell r="D236">
            <v>11069</v>
          </cell>
        </row>
        <row r="237">
          <cell r="A237" t="str">
            <v>7.7.13</v>
          </cell>
          <cell r="B237" t="str">
            <v>Suministro/Instalación Tubería Polietileno PE 100 PN 10 de 110 m.m.</v>
          </cell>
          <cell r="C237" t="str">
            <v>m</v>
          </cell>
          <cell r="D237">
            <v>31216</v>
          </cell>
        </row>
        <row r="238">
          <cell r="A238" t="str">
            <v>7.7.14</v>
          </cell>
          <cell r="B238" t="str">
            <v>Suministro/Instalación Tubería Polietileno PE 100 PN 12,5 de 110 m.m.</v>
          </cell>
          <cell r="C238" t="str">
            <v>m</v>
          </cell>
          <cell r="D238">
            <v>39274</v>
          </cell>
        </row>
        <row r="239">
          <cell r="A239" t="str">
            <v>7.7.15</v>
          </cell>
          <cell r="B239" t="str">
            <v>Suministro/Instalación Tubería Polietileno PE 100 PN 16 de 110 m.m.</v>
          </cell>
          <cell r="C239" t="str">
            <v>m</v>
          </cell>
          <cell r="D239">
            <v>41901</v>
          </cell>
        </row>
        <row r="240">
          <cell r="A240" t="str">
            <v>7.7.16</v>
          </cell>
          <cell r="B240" t="str">
            <v>Transporte/Instalación Tubería Polietileno PE 100 de 110 m.m.</v>
          </cell>
          <cell r="C240" t="str">
            <v>m</v>
          </cell>
          <cell r="D240">
            <v>9036</v>
          </cell>
        </row>
        <row r="241">
          <cell r="A241" t="str">
            <v>7.7.17</v>
          </cell>
          <cell r="B241" t="str">
            <v>Suministro/Instalación Tubería Polietileno PE 100 PN 10 de 90 m.m.</v>
          </cell>
          <cell r="C241" t="str">
            <v>m</v>
          </cell>
          <cell r="D241">
            <v>22463</v>
          </cell>
        </row>
        <row r="242">
          <cell r="A242" t="str">
            <v>7.7.18</v>
          </cell>
          <cell r="B242" t="str">
            <v>Suministro/Instalación Tubería Polietileno PE 100 PN 12,5 de 90 m.m.</v>
          </cell>
          <cell r="C242" t="str">
            <v>m</v>
          </cell>
          <cell r="D242">
            <v>27455</v>
          </cell>
        </row>
        <row r="243">
          <cell r="A243" t="str">
            <v>7.7.19</v>
          </cell>
          <cell r="B243" t="str">
            <v>Suministro/Instalación Tubería Polietileno PE 100 PN 16 de 90 m.m.</v>
          </cell>
          <cell r="C243" t="str">
            <v>m</v>
          </cell>
          <cell r="D243">
            <v>29727</v>
          </cell>
        </row>
        <row r="244">
          <cell r="A244" t="str">
            <v>7.7.20</v>
          </cell>
          <cell r="B244" t="str">
            <v>Suministro/Instalación Tubería Polietileno PE 100 PN 10 de 75 m.m.</v>
          </cell>
          <cell r="C244" t="str">
            <v>m</v>
          </cell>
          <cell r="D244">
            <v>18829</v>
          </cell>
        </row>
        <row r="245">
          <cell r="A245" t="str">
            <v>7.7.21</v>
          </cell>
          <cell r="B245" t="str">
            <v>Suministro/Instalación Tubería Polietileno PE 100 PN 12,5 de 75 m.m.</v>
          </cell>
          <cell r="C245" t="str">
            <v>m</v>
          </cell>
          <cell r="D245">
            <v>21555</v>
          </cell>
        </row>
        <row r="246">
          <cell r="A246" t="str">
            <v>7.7.22</v>
          </cell>
          <cell r="B246" t="str">
            <v>Suministro/Instalación Tubería Polietileno PE 100 PN 16 de 75 m.m.</v>
          </cell>
          <cell r="C246" t="str">
            <v>m</v>
          </cell>
          <cell r="D246">
            <v>24524</v>
          </cell>
        </row>
        <row r="247">
          <cell r="A247" t="str">
            <v>7.7.23</v>
          </cell>
          <cell r="B247" t="str">
            <v>Transporte/Instalación Tubería Polietileno PE 100 de 90 m.m.</v>
          </cell>
          <cell r="C247" t="str">
            <v>m</v>
          </cell>
          <cell r="D247">
            <v>7721</v>
          </cell>
        </row>
        <row r="248">
          <cell r="A248" t="str">
            <v>7.7.24</v>
          </cell>
          <cell r="B248" t="str">
            <v>Transporte/Instalación Tubería Polietileno PE 100 de 75 m.m.</v>
          </cell>
          <cell r="C248" t="str">
            <v>m</v>
          </cell>
          <cell r="D248">
            <v>7408</v>
          </cell>
        </row>
        <row r="249">
          <cell r="A249" t="str">
            <v>7.7.25</v>
          </cell>
          <cell r="B249" t="str">
            <v>Suministro/Instalación Tubería Polietileno PE 100 PN 10 de 63 m.m.</v>
          </cell>
          <cell r="C249" t="str">
            <v>m</v>
          </cell>
          <cell r="D249">
            <v>14762</v>
          </cell>
        </row>
        <row r="250">
          <cell r="A250" t="str">
            <v>7.7.26</v>
          </cell>
          <cell r="B250" t="str">
            <v>Suministro/Instalación Tubería Polietileno PE 100 PN 12,5 de 63 m.m.</v>
          </cell>
          <cell r="C250" t="str">
            <v>m</v>
          </cell>
          <cell r="D250">
            <v>17277</v>
          </cell>
        </row>
        <row r="251">
          <cell r="A251" t="str">
            <v>7.7.27</v>
          </cell>
          <cell r="B251" t="str">
            <v>Suministro/Instalación Tubería Polietileno PE 100 PN 16 de 63 m.m.</v>
          </cell>
          <cell r="C251" t="str">
            <v>m</v>
          </cell>
          <cell r="D251">
            <v>18261</v>
          </cell>
        </row>
        <row r="252">
          <cell r="A252" t="str">
            <v>7.7.28</v>
          </cell>
          <cell r="B252" t="str">
            <v>Transporte/Instalación Tubería Polietileno PE 100 de 63 m.m.</v>
          </cell>
          <cell r="C252" t="str">
            <v>m</v>
          </cell>
          <cell r="D252">
            <v>7324</v>
          </cell>
        </row>
        <row r="253">
          <cell r="A253" t="str">
            <v>7.7.29</v>
          </cell>
          <cell r="B253" t="str">
            <v>Suministro/Instalación Tubería Polietileno PE 100 PN 16 de 50 m.m.</v>
          </cell>
          <cell r="C253" t="str">
            <v>m</v>
          </cell>
          <cell r="D253">
            <v>15009</v>
          </cell>
        </row>
        <row r="254">
          <cell r="A254" t="str">
            <v>7.7.30</v>
          </cell>
          <cell r="B254" t="str">
            <v>Suministro/Instalación Tubería Polietileno PE 40 PN 10 RDE 7.5 de 32 mm Acued</v>
          </cell>
          <cell r="C254" t="str">
            <v>m</v>
          </cell>
          <cell r="D254">
            <v>12323</v>
          </cell>
        </row>
        <row r="255">
          <cell r="A255" t="str">
            <v>7.7.31</v>
          </cell>
          <cell r="B255" t="str">
            <v>Suministro/Instalación Tubería Polietileno 20 m.m. p/Acometida</v>
          </cell>
          <cell r="C255" t="str">
            <v>m</v>
          </cell>
          <cell r="D255">
            <v>2643</v>
          </cell>
        </row>
        <row r="256">
          <cell r="A256" t="str">
            <v>7.8</v>
          </cell>
          <cell r="B256" t="str">
            <v xml:space="preserve">Empalme Acometida en Polietileno 32 m.m. (Sumin+Instal)                                       </v>
          </cell>
          <cell r="C256" t="str">
            <v>un</v>
          </cell>
          <cell r="D256">
            <v>64475</v>
          </cell>
        </row>
        <row r="257">
          <cell r="A257" t="str">
            <v>7.9</v>
          </cell>
          <cell r="B257" t="str">
            <v xml:space="preserve">Empalme Acometida Polietileno de 20 m.m.  (Sumin+Instal)                                       </v>
          </cell>
          <cell r="C257" t="str">
            <v>un</v>
          </cell>
          <cell r="D257">
            <v>52175</v>
          </cell>
        </row>
        <row r="258">
          <cell r="A258" t="str">
            <v>7.10</v>
          </cell>
          <cell r="B258" t="str">
            <v xml:space="preserve">Suministro e Instalación de Registro de incorporación de 1/2" para acueducto                                       </v>
          </cell>
          <cell r="C258" t="str">
            <v>un</v>
          </cell>
          <cell r="D258">
            <v>29866</v>
          </cell>
        </row>
        <row r="259">
          <cell r="A259" t="str">
            <v>7.11</v>
          </cell>
          <cell r="B259" t="str">
            <v>SUMINISTRO E INSTALACIÓN VÁLVULAS Y/O REGISTRO RED WHITE</v>
          </cell>
        </row>
        <row r="260">
          <cell r="A260" t="str">
            <v>7.11.1</v>
          </cell>
          <cell r="B260" t="str">
            <v>Suministro e Instalación Registro Tipo Red White 3"</v>
          </cell>
          <cell r="C260" t="str">
            <v>un</v>
          </cell>
          <cell r="D260">
            <v>306555</v>
          </cell>
        </row>
        <row r="261">
          <cell r="A261" t="str">
            <v>7.11.2</v>
          </cell>
          <cell r="B261" t="str">
            <v>Suministro e Instalación Registro Tipo Red White 2"</v>
          </cell>
          <cell r="C261" t="str">
            <v>un</v>
          </cell>
          <cell r="D261">
            <v>121767</v>
          </cell>
        </row>
        <row r="262">
          <cell r="A262" t="str">
            <v>7.11.3</v>
          </cell>
          <cell r="B262" t="str">
            <v>Suministro e Instalación Registro Tipo Red White 1,5"</v>
          </cell>
          <cell r="C262" t="str">
            <v>un</v>
          </cell>
          <cell r="D262">
            <v>93361</v>
          </cell>
        </row>
        <row r="263">
          <cell r="A263" t="str">
            <v>7.11.4</v>
          </cell>
          <cell r="B263" t="str">
            <v>Suministro e Instalación Registro Tipo Red White 1"</v>
          </cell>
          <cell r="C263" t="str">
            <v>un</v>
          </cell>
          <cell r="D263">
            <v>46961</v>
          </cell>
        </row>
        <row r="264">
          <cell r="A264" t="str">
            <v>7.12</v>
          </cell>
          <cell r="B264" t="str">
            <v>Suministro e Instalación Válvula apertura rápida 4"</v>
          </cell>
          <cell r="C264" t="str">
            <v>un</v>
          </cell>
          <cell r="D264">
            <v>270841</v>
          </cell>
        </row>
        <row r="265">
          <cell r="A265" t="str">
            <v>7.14</v>
          </cell>
          <cell r="B265" t="str">
            <v>SUMINISTRO E INSTALACIÓN VÁLVULA EXTREMO LISO</v>
          </cell>
        </row>
        <row r="266">
          <cell r="A266" t="str">
            <v>7.14.1</v>
          </cell>
          <cell r="B266" t="str">
            <v>Suministro/Instalación Válvula de Compuerta elástica vástago no ascendente Extremo Liso HF de 6"</v>
          </cell>
          <cell r="C266" t="str">
            <v>un</v>
          </cell>
          <cell r="D266">
            <v>839130</v>
          </cell>
        </row>
        <row r="267">
          <cell r="A267" t="str">
            <v>7.14.2</v>
          </cell>
          <cell r="B267" t="str">
            <v>Transporte/Instalación Válvula de Compuerta elástica vástago no ascendenteExtremo Liso HF de 6"</v>
          </cell>
          <cell r="C267" t="str">
            <v>un</v>
          </cell>
          <cell r="D267">
            <v>75926</v>
          </cell>
        </row>
        <row r="268">
          <cell r="A268" t="str">
            <v>7.14.3</v>
          </cell>
          <cell r="B268" t="str">
            <v>Suministro/Instalación Válvula de Compuerta elástica vástago no ascendente Extremo Liso HF de 4"</v>
          </cell>
          <cell r="C268" t="str">
            <v>un</v>
          </cell>
          <cell r="D268">
            <v>483142</v>
          </cell>
        </row>
        <row r="269">
          <cell r="A269" t="str">
            <v>7.14.4</v>
          </cell>
          <cell r="B269" t="str">
            <v>Transporte/Instalación Válvula de Compuerta elástica vástago no ascendente Extremo Liso HF de 4"</v>
          </cell>
          <cell r="C269" t="str">
            <v>un</v>
          </cell>
          <cell r="D269">
            <v>66181</v>
          </cell>
        </row>
        <row r="270">
          <cell r="A270" t="str">
            <v>7.14.5</v>
          </cell>
          <cell r="B270" t="str">
            <v>Suministro/Instalación Válvula de Compuerta elástica vástago no ascendente Extremo Liso HF de 3"</v>
          </cell>
          <cell r="C270" t="str">
            <v>un</v>
          </cell>
          <cell r="D270">
            <v>485784</v>
          </cell>
        </row>
        <row r="271">
          <cell r="A271" t="str">
            <v>7.14.6</v>
          </cell>
          <cell r="B271" t="str">
            <v>Transporte/Instalación Válvula de Compuerta elástica vástago no ascendente Extremo Liso HF de 3"</v>
          </cell>
          <cell r="C271" t="str">
            <v>un</v>
          </cell>
          <cell r="D271">
            <v>64689</v>
          </cell>
        </row>
        <row r="272">
          <cell r="A272" t="str">
            <v>7.15</v>
          </cell>
          <cell r="B272" t="str">
            <v>Suministro/Instalación/Alineación Caja HF para Medidores</v>
          </cell>
          <cell r="C272" t="str">
            <v>un</v>
          </cell>
          <cell r="D272">
            <v>75783</v>
          </cell>
        </row>
        <row r="273">
          <cell r="A273" t="str">
            <v>7.16</v>
          </cell>
          <cell r="B273" t="str">
            <v>SUMINISTRO E INSTALACIÓN HIDRANTE HF BRIDADO</v>
          </cell>
        </row>
        <row r="274">
          <cell r="A274" t="str">
            <v>7.16.1</v>
          </cell>
          <cell r="B274" t="str">
            <v>Suministro/Instalación Hidrante HF bridado tipo Tráfico de 4"</v>
          </cell>
          <cell r="C274" t="str">
            <v>un</v>
          </cell>
          <cell r="D274">
            <v>2123566</v>
          </cell>
        </row>
        <row r="275">
          <cell r="A275" t="str">
            <v>7.16.2</v>
          </cell>
          <cell r="B275" t="str">
            <v>Transporte/Instalación Hidrante HF bridado tipo Tráfico de 4"</v>
          </cell>
          <cell r="C275" t="str">
            <v>un</v>
          </cell>
          <cell r="D275">
            <v>93367</v>
          </cell>
        </row>
        <row r="276">
          <cell r="A276" t="str">
            <v>7.16.3</v>
          </cell>
          <cell r="B276" t="str">
            <v>Suministro/Instalación Hidrante HF bridado tipo Tráfico de 3"</v>
          </cell>
          <cell r="C276" t="str">
            <v>un</v>
          </cell>
          <cell r="D276">
            <v>1296718</v>
          </cell>
        </row>
        <row r="277">
          <cell r="A277" t="str">
            <v>7.16.4</v>
          </cell>
          <cell r="B277" t="str">
            <v>Transporte/Instalación Hidrante HF bridado tipo Tráfico de 3"</v>
          </cell>
          <cell r="C277" t="str">
            <v>un</v>
          </cell>
          <cell r="D277">
            <v>85099</v>
          </cell>
        </row>
        <row r="278">
          <cell r="A278" t="str">
            <v>7.17</v>
          </cell>
          <cell r="B278" t="str">
            <v>SUMINISTRO E INSTALACIÓN VÁLVULAS BRIDADAS</v>
          </cell>
        </row>
        <row r="279">
          <cell r="A279" t="str">
            <v>7.17.1</v>
          </cell>
          <cell r="B279" t="str">
            <v>Suministro/Instalación Válvula Bridada HF de 8"</v>
          </cell>
          <cell r="C279" t="str">
            <v>un</v>
          </cell>
          <cell r="D279">
            <v>1149354</v>
          </cell>
        </row>
        <row r="280">
          <cell r="A280" t="str">
            <v>7.17.2</v>
          </cell>
          <cell r="B280" t="str">
            <v>Transporte/Instalación Válvula Bridada HF de 8"</v>
          </cell>
          <cell r="C280" t="str">
            <v>un</v>
          </cell>
          <cell r="D280">
            <v>87968</v>
          </cell>
        </row>
        <row r="281">
          <cell r="A281" t="str">
            <v>7.17.3</v>
          </cell>
          <cell r="B281" t="str">
            <v>Suministro/Instalación Válvula Bridada HF de 6"</v>
          </cell>
          <cell r="C281" t="str">
            <v>un</v>
          </cell>
          <cell r="D281">
            <v>804614</v>
          </cell>
        </row>
        <row r="282">
          <cell r="A282" t="str">
            <v>7.17.4</v>
          </cell>
          <cell r="B282" t="str">
            <v>Transporte/Instalación Válvula Bridada HF de 6"</v>
          </cell>
          <cell r="C282" t="str">
            <v>un</v>
          </cell>
          <cell r="D282">
            <v>78619</v>
          </cell>
        </row>
        <row r="283">
          <cell r="A283" t="str">
            <v>7.17.5</v>
          </cell>
          <cell r="B283" t="str">
            <v>Suministro/Instalación Válvula Bridada HF de 4"</v>
          </cell>
          <cell r="C283" t="str">
            <v>un</v>
          </cell>
          <cell r="D283">
            <v>468398</v>
          </cell>
        </row>
        <row r="284">
          <cell r="A284" t="str">
            <v>7.17.6</v>
          </cell>
          <cell r="B284" t="str">
            <v>Transporte/Instalación Válvula Bridada HF de 4"</v>
          </cell>
          <cell r="C284" t="str">
            <v>un</v>
          </cell>
          <cell r="D284">
            <v>72108</v>
          </cell>
        </row>
        <row r="285">
          <cell r="A285" t="str">
            <v>7.17.7</v>
          </cell>
          <cell r="B285" t="str">
            <v>Suministro/Instalación Válvula Bridada HF de 3"</v>
          </cell>
          <cell r="C285" t="str">
            <v>un</v>
          </cell>
          <cell r="D285">
            <v>365042</v>
          </cell>
        </row>
        <row r="286">
          <cell r="A286" t="str">
            <v>7.17.8</v>
          </cell>
          <cell r="B286" t="str">
            <v>Transporte/Instalación Válvula Bridada HF de 3"</v>
          </cell>
          <cell r="C286" t="str">
            <v>un</v>
          </cell>
          <cell r="D286">
            <v>71075</v>
          </cell>
        </row>
        <row r="287">
          <cell r="A287" t="str">
            <v>7.17.9</v>
          </cell>
          <cell r="B287" t="str">
            <v>Suministro/Instalación Válvula Bridada HF de 2"</v>
          </cell>
          <cell r="C287" t="str">
            <v>un</v>
          </cell>
          <cell r="D287">
            <v>303446</v>
          </cell>
        </row>
        <row r="288">
          <cell r="A288" t="str">
            <v>7.17.10</v>
          </cell>
          <cell r="B288" t="str">
            <v>Transporte/Instalación Válvula Bridada HF de 2"</v>
          </cell>
          <cell r="C288" t="str">
            <v>un</v>
          </cell>
          <cell r="D288">
            <v>70459</v>
          </cell>
        </row>
        <row r="289">
          <cell r="A289" t="str">
            <v>7.18</v>
          </cell>
          <cell r="B289" t="str">
            <v>SUMINISTRO E INSTALACIÓN DE TUBERÍA PVC PRESIÓN</v>
          </cell>
        </row>
        <row r="290">
          <cell r="A290" t="str">
            <v>7.18.1</v>
          </cell>
          <cell r="B290" t="str">
            <v>Suministro/Instalación Tubería Pvc tipo Presión RDE 21 200 PSI de 1"</v>
          </cell>
          <cell r="C290" t="str">
            <v>m</v>
          </cell>
          <cell r="D290">
            <v>8547</v>
          </cell>
        </row>
        <row r="291">
          <cell r="A291" t="str">
            <v>7.18.2</v>
          </cell>
          <cell r="B291" t="str">
            <v>Suministro/Instalación Tubería Pvc tipo Presión RDE 21 200 PSI de 2"</v>
          </cell>
          <cell r="C291" t="str">
            <v>m</v>
          </cell>
          <cell r="D291">
            <v>16742</v>
          </cell>
        </row>
        <row r="292">
          <cell r="A292" t="str">
            <v>7.18.3</v>
          </cell>
          <cell r="B292" t="str">
            <v>Suministro/Instalación Tubería Pvc tipo Presión RDE 21 200 PSI de 3"</v>
          </cell>
          <cell r="C292" t="str">
            <v>m</v>
          </cell>
          <cell r="D292">
            <v>29710</v>
          </cell>
        </row>
        <row r="293">
          <cell r="A293" t="str">
            <v>7.18.4</v>
          </cell>
          <cell r="B293" t="str">
            <v>Suministro/Instalación Tubería Pvc tipo Presión RDE 21 200 PSI de 4"</v>
          </cell>
          <cell r="C293" t="str">
            <v>m</v>
          </cell>
          <cell r="D293">
            <v>46791</v>
          </cell>
        </row>
        <row r="294">
          <cell r="A294" t="str">
            <v>7.20</v>
          </cell>
          <cell r="B294" t="str">
            <v>Portaválvula de 2" a 8" (incluye tapa HD y accesorios)</v>
          </cell>
          <cell r="C294" t="str">
            <v>un</v>
          </cell>
          <cell r="D294">
            <v>191137</v>
          </cell>
        </row>
        <row r="296">
          <cell r="B296" t="str">
            <v>CAPITULO 8 - RELLENOS COMPACTADOS</v>
          </cell>
        </row>
        <row r="298">
          <cell r="A298" t="str">
            <v>8.1</v>
          </cell>
          <cell r="B298" t="str">
            <v>Rellenos Compactados con Material de Obra</v>
          </cell>
          <cell r="C298" t="str">
            <v>m³</v>
          </cell>
          <cell r="D298">
            <v>11914</v>
          </cell>
        </row>
        <row r="299">
          <cell r="A299" t="str">
            <v>8.2</v>
          </cell>
          <cell r="B299" t="str">
            <v xml:space="preserve">Rellenos Compactados con Material Común de Cantera de Préstamo </v>
          </cell>
          <cell r="C299" t="str">
            <v>m³</v>
          </cell>
          <cell r="D299">
            <v>25605</v>
          </cell>
        </row>
        <row r="302">
          <cell r="B302" t="str">
            <v>CAPITULO 9 - DRENAJES SUBTERRANEOS</v>
          </cell>
        </row>
        <row r="304">
          <cell r="A304" t="str">
            <v>9.1</v>
          </cell>
          <cell r="B304" t="str">
            <v>SUBDREN EN ZANJA</v>
          </cell>
        </row>
        <row r="305">
          <cell r="A305" t="str">
            <v>9.1.1</v>
          </cell>
          <cell r="B305" t="str">
            <v>Subdrén en Zanja - 0.6x0.6 m.- Con Geotextil NT 1600 /Mat. Granular/Tubería Pvc de 100 m.m. para Subdrenes</v>
          </cell>
          <cell r="C305" t="str">
            <v>m</v>
          </cell>
          <cell r="D305">
            <v>63769</v>
          </cell>
        </row>
        <row r="306">
          <cell r="A306" t="str">
            <v>9.1.2</v>
          </cell>
          <cell r="B306" t="str">
            <v>Subdrén en Zanja - 0.6x0.6 m.- Con Geotextil NT 1600 y Material Granular para Subdrenes</v>
          </cell>
          <cell r="C306" t="str">
            <v>m</v>
          </cell>
          <cell r="D306">
            <v>40883</v>
          </cell>
        </row>
        <row r="307">
          <cell r="A307" t="str">
            <v>9.1.3</v>
          </cell>
          <cell r="B307" t="str">
            <v>Subdrén en Zanja - 0.6x0.4 m.- Con Geotextil NT 1600 /Mat. Granular/Tubería Pvc de 100 m.m. para Subdrenes</v>
          </cell>
          <cell r="C307" t="str">
            <v>m</v>
          </cell>
          <cell r="D307">
            <v>54813</v>
          </cell>
        </row>
        <row r="308">
          <cell r="A308" t="str">
            <v>9.1.4</v>
          </cell>
          <cell r="B308" t="str">
            <v>Subdrén en Zanja - 0.6x0.4 m.- Con Geotextil NT 1600  y Material Granular para Subdrenes</v>
          </cell>
          <cell r="C308" t="str">
            <v>m</v>
          </cell>
          <cell r="D308">
            <v>31968</v>
          </cell>
        </row>
        <row r="309">
          <cell r="A309" t="str">
            <v>9.2</v>
          </cell>
          <cell r="B309" t="str">
            <v>Material Granular para Subdrenes y Drenajes</v>
          </cell>
          <cell r="C309" t="str">
            <v>m³</v>
          </cell>
          <cell r="D309">
            <v>54210</v>
          </cell>
        </row>
        <row r="310">
          <cell r="A310" t="str">
            <v>9.3</v>
          </cell>
          <cell r="B310" t="str">
            <v>GEOTEXTIL NO TEJIDO TIPO PAVCO O SIMILAR PARA SUBDRENES Y DRENAJES</v>
          </cell>
        </row>
        <row r="311">
          <cell r="A311" t="str">
            <v>9.3.1</v>
          </cell>
          <cell r="B311" t="str">
            <v>Geotextil No Tejido Tipo Pavco 1600 o similar para Subdrenes y Drenajes</v>
          </cell>
          <cell r="C311" t="str">
            <v>m²</v>
          </cell>
          <cell r="D311">
            <v>3926</v>
          </cell>
        </row>
        <row r="312">
          <cell r="A312" t="str">
            <v>9.3.2</v>
          </cell>
          <cell r="B312" t="str">
            <v>Geotextil No Tejido Tipo Pavco 2000 o similar para Subdrenes y Drenajes</v>
          </cell>
          <cell r="C312" t="str">
            <v>m²</v>
          </cell>
          <cell r="D312">
            <v>5297</v>
          </cell>
        </row>
        <row r="313">
          <cell r="A313" t="str">
            <v>9.4</v>
          </cell>
          <cell r="B313" t="str">
            <v>TUBERIA PVC PARA DRENES</v>
          </cell>
        </row>
        <row r="314">
          <cell r="A314" t="str">
            <v>9.4.1</v>
          </cell>
          <cell r="B314" t="str">
            <v>Tubería Pvc 100 mm sin filtro Tipo Pavco o similar p/Subdrenes y Drenajes</v>
          </cell>
          <cell r="C314" t="str">
            <v>m</v>
          </cell>
          <cell r="D314">
            <v>24819</v>
          </cell>
        </row>
        <row r="315">
          <cell r="A315" t="str">
            <v>9.4.2</v>
          </cell>
          <cell r="B315" t="str">
            <v>Tubería Pvc de 65 mm sin filtro Tipo Pavco o similar p/Subdrenes y Drenajes</v>
          </cell>
          <cell r="C315" t="str">
            <v>m</v>
          </cell>
          <cell r="D315">
            <v>15240</v>
          </cell>
        </row>
        <row r="317">
          <cell r="B317" t="str">
            <v>CAPITULO 10 - SUBSTITUCIONES - SUBBASES Y BASES COMPACTADAS</v>
          </cell>
        </row>
        <row r="319">
          <cell r="A319" t="str">
            <v>10.1</v>
          </cell>
          <cell r="B319" t="str">
            <v>Afirmado compactado</v>
          </cell>
          <cell r="C319" t="str">
            <v>m³</v>
          </cell>
          <cell r="D319">
            <v>63409</v>
          </cell>
        </row>
        <row r="320">
          <cell r="A320" t="str">
            <v>10.2</v>
          </cell>
          <cell r="B320" t="str">
            <v>Sustituciones en Arena limpia para Tuberías</v>
          </cell>
          <cell r="C320" t="str">
            <v>m³</v>
          </cell>
          <cell r="D320">
            <v>40726</v>
          </cell>
        </row>
        <row r="321">
          <cell r="A321" t="str">
            <v>10.3</v>
          </cell>
          <cell r="B321" t="str">
            <v>Subbases para Pavimentos Vehiculares en Material granular Seleccionado</v>
          </cell>
          <cell r="C321" t="str">
            <v>m³</v>
          </cell>
          <cell r="D321">
            <v>67057</v>
          </cell>
        </row>
        <row r="322">
          <cell r="A322" t="str">
            <v>10.4</v>
          </cell>
          <cell r="B322" t="str">
            <v>Bases para Pavimentos Vehiculares en Material granular triturado tipo Invías</v>
          </cell>
          <cell r="C322" t="str">
            <v>m³</v>
          </cell>
          <cell r="D322">
            <v>88208</v>
          </cell>
        </row>
        <row r="324">
          <cell r="B324" t="str">
            <v>CAPITULO 11 - ACERO DE REFUERZO</v>
          </cell>
        </row>
        <row r="326">
          <cell r="A326" t="str">
            <v>11.1</v>
          </cell>
          <cell r="B326" t="str">
            <v>Acero de Refuerzo de 1/4" a 3/8" - 420 Mpa (4200 Kg/Cm2)</v>
          </cell>
          <cell r="C326" t="str">
            <v>Kg</v>
          </cell>
          <cell r="D326">
            <v>3108</v>
          </cell>
        </row>
        <row r="327">
          <cell r="A327" t="str">
            <v>11.2</v>
          </cell>
          <cell r="B327" t="str">
            <v>Acero de Refuerzo de 1/2" a 1 1/4" - 420 Mpa (4200 Kg/Cm2)</v>
          </cell>
          <cell r="C327" t="str">
            <v>Kg</v>
          </cell>
          <cell r="D327">
            <v>3129</v>
          </cell>
        </row>
        <row r="328">
          <cell r="A328" t="str">
            <v>11.3</v>
          </cell>
          <cell r="B328" t="str">
            <v xml:space="preserve">Acero de Refuerzo en Malla Electrosoldada D 084 de 420 Mpa </v>
          </cell>
          <cell r="C328" t="str">
            <v>m²</v>
          </cell>
          <cell r="D328">
            <v>4414</v>
          </cell>
        </row>
        <row r="329">
          <cell r="A329" t="str">
            <v>11.4</v>
          </cell>
          <cell r="B329" t="str">
            <v xml:space="preserve">Acero de Refuerzo en Malla Electrosoldada D 131 de 420 Mpa </v>
          </cell>
          <cell r="C329" t="str">
            <v>m²</v>
          </cell>
          <cell r="D329">
            <v>6790</v>
          </cell>
        </row>
        <row r="330">
          <cell r="A330" t="str">
            <v>11.5</v>
          </cell>
          <cell r="B330" t="str">
            <v xml:space="preserve">Acero de Refuerzo en Malla Electrosoldada D 188 de 420 Mpa </v>
          </cell>
          <cell r="C330" t="str">
            <v>m²</v>
          </cell>
          <cell r="D330">
            <v>9051</v>
          </cell>
        </row>
        <row r="331">
          <cell r="A331" t="str">
            <v>11.6</v>
          </cell>
          <cell r="B331" t="str">
            <v>Canastilla para apoyo de Dovelas Pavimento en Varilla de 1/4" y/ó 3/8"</v>
          </cell>
          <cell r="C331" t="str">
            <v>m</v>
          </cell>
          <cell r="D331">
            <v>9030</v>
          </cell>
        </row>
        <row r="333">
          <cell r="B333" t="str">
            <v>CAPITULO 12 - OBRAS EN CONCRETO HIDRAULICO</v>
          </cell>
        </row>
        <row r="335">
          <cell r="A335" t="str">
            <v>12.1</v>
          </cell>
          <cell r="B335" t="str">
            <v>PAVIMENTOS EN FRANJAS</v>
          </cell>
        </row>
        <row r="336">
          <cell r="A336" t="str">
            <v>12.1.1</v>
          </cell>
          <cell r="B336" t="str">
            <v>Pavimentos de franjas en Concreto Premezclado Clase IB (Mr 42)</v>
          </cell>
          <cell r="C336" t="str">
            <v>m³</v>
          </cell>
          <cell r="D336">
            <v>458194</v>
          </cell>
        </row>
        <row r="337">
          <cell r="A337" t="str">
            <v>12.1.2</v>
          </cell>
          <cell r="B337" t="str">
            <v>Pavimentos de franjas en Concreto Premezclado Clase I (280 Mpa)</v>
          </cell>
          <cell r="C337" t="str">
            <v>m³</v>
          </cell>
          <cell r="D337">
            <v>419751</v>
          </cell>
        </row>
        <row r="338">
          <cell r="A338" t="str">
            <v>12.1.3</v>
          </cell>
          <cell r="B338" t="str">
            <v>Pavimentos de franjas Concreto Producido en Obra Clase I (280 Mpa)</v>
          </cell>
          <cell r="C338" t="str">
            <v>m³</v>
          </cell>
          <cell r="D338">
            <v>337615</v>
          </cell>
        </row>
        <row r="339">
          <cell r="A339" t="str">
            <v>12.1.4</v>
          </cell>
          <cell r="B339" t="str">
            <v>Instalación Concreto Premezclado Clase IB p/Franjas de Pavimentos</v>
          </cell>
          <cell r="C339" t="str">
            <v>m³</v>
          </cell>
          <cell r="D339">
            <v>57467</v>
          </cell>
        </row>
        <row r="340">
          <cell r="A340" t="str">
            <v>12.1.5</v>
          </cell>
          <cell r="B340" t="str">
            <v xml:space="preserve">Pavimentos de Franjas en en concreto producido en obra  Mr= 42 Kg/cm2                            </v>
          </cell>
          <cell r="C340" t="str">
            <v>m³</v>
          </cell>
          <cell r="D340">
            <v>345669</v>
          </cell>
        </row>
        <row r="341">
          <cell r="A341" t="str">
            <v>12.2</v>
          </cell>
          <cell r="B341" t="str">
            <v>PAVIMENTOS COMPLETO CONCRETO PREMEZCLADO</v>
          </cell>
        </row>
        <row r="342">
          <cell r="A342" t="str">
            <v>12.2.1</v>
          </cell>
          <cell r="B342" t="str">
            <v>Pavimentos completos en Concreto Premezclado Clase IA (Mr 45)</v>
          </cell>
          <cell r="C342" t="str">
            <v>m³</v>
          </cell>
          <cell r="D342">
            <v>490623</v>
          </cell>
        </row>
        <row r="343">
          <cell r="A343" t="str">
            <v>12.2.2</v>
          </cell>
          <cell r="B343" t="str">
            <v>Pavimentos completos en Concreto Premezclado Clase IB (Mr 42)</v>
          </cell>
          <cell r="C343" t="str">
            <v>m³</v>
          </cell>
          <cell r="D343">
            <v>469756</v>
          </cell>
        </row>
        <row r="344">
          <cell r="A344" t="str">
            <v>12.2.3</v>
          </cell>
          <cell r="B344" t="str">
            <v>Instalación Concreto Premezclado Clases IA/IB p/Pavimentos completos</v>
          </cell>
          <cell r="C344" t="str">
            <v>m³</v>
          </cell>
          <cell r="D344">
            <v>61911</v>
          </cell>
        </row>
        <row r="345">
          <cell r="A345" t="str">
            <v>12.2.4</v>
          </cell>
          <cell r="B345" t="str">
            <v xml:space="preserve">Pavimentos completos en Concreto Premezclado Clase IB (MR 42)   Acelerado  7 días                                 </v>
          </cell>
          <cell r="C345" t="str">
            <v>m³</v>
          </cell>
          <cell r="D345">
            <v>619122</v>
          </cell>
        </row>
        <row r="346">
          <cell r="A346" t="str">
            <v>12.2.5</v>
          </cell>
          <cell r="B346" t="str">
            <v xml:space="preserve">Pavimentos completos en Concreto Premezclado Clase IB (MR 42)   Acelerado  3 días                                 </v>
          </cell>
          <cell r="C346" t="str">
            <v>m³</v>
          </cell>
          <cell r="D346">
            <v>586686</v>
          </cell>
        </row>
        <row r="347">
          <cell r="A347" t="str">
            <v>12.3</v>
          </cell>
          <cell r="B347" t="str">
            <v>PAVIMENTOS COMPLETO CONCRETO PRODUCIDO EN OBRA</v>
          </cell>
        </row>
        <row r="348">
          <cell r="A348" t="str">
            <v>12.3.1</v>
          </cell>
          <cell r="B348" t="str">
            <v xml:space="preserve">Pavimentos completos en concreto producido en obra  Mr= 42 Kg/cm2 </v>
          </cell>
          <cell r="C348" t="str">
            <v>m³</v>
          </cell>
          <cell r="D348">
            <v>353386</v>
          </cell>
        </row>
        <row r="349">
          <cell r="A349" t="str">
            <v>12.3.2</v>
          </cell>
          <cell r="B349" t="str">
            <v xml:space="preserve">Pavimentos completos en concreto producido en obra  Mr= 45 Kg/cm2 </v>
          </cell>
          <cell r="C349" t="str">
            <v>m³</v>
          </cell>
          <cell r="D349">
            <v>364138</v>
          </cell>
        </row>
        <row r="350">
          <cell r="A350" t="str">
            <v>12.3.3</v>
          </cell>
          <cell r="B350" t="str">
            <v>Pavimentos completos en concreto producido en obra  Mr= 42 Kg/cm2  con acelerante a 7 días</v>
          </cell>
          <cell r="C350" t="str">
            <v>m³</v>
          </cell>
          <cell r="D350">
            <v>360880</v>
          </cell>
        </row>
        <row r="351">
          <cell r="A351" t="str">
            <v>12.3.4</v>
          </cell>
          <cell r="B351" t="str">
            <v>Pavimentos completos en concreto producido en obra  Mr= 42 Kg/cm2  con acelerante a 3 días</v>
          </cell>
          <cell r="C351" t="str">
            <v>m³</v>
          </cell>
          <cell r="D351">
            <v>369267</v>
          </cell>
        </row>
        <row r="352">
          <cell r="A352" t="str">
            <v>12.4</v>
          </cell>
          <cell r="B352" t="str">
            <v>CORTES MECANIZADOS</v>
          </cell>
        </row>
        <row r="353">
          <cell r="A353" t="str">
            <v>12.4.1</v>
          </cell>
          <cell r="B353" t="str">
            <v>Corte mecanizado de Pavimentos de Concreto Hidráulico (Prof 0.10 m.)</v>
          </cell>
          <cell r="C353" t="str">
            <v>m</v>
          </cell>
          <cell r="D353">
            <v>4703</v>
          </cell>
        </row>
        <row r="354">
          <cell r="A354" t="str">
            <v>12.4.2</v>
          </cell>
          <cell r="B354" t="str">
            <v>Corte mecanizado de Pavimentos de Concreto Hidráulico (Prof 0.07 m.)</v>
          </cell>
          <cell r="C354" t="str">
            <v>m</v>
          </cell>
          <cell r="D354">
            <v>4437</v>
          </cell>
        </row>
        <row r="355">
          <cell r="A355" t="str">
            <v>12.4.3</v>
          </cell>
          <cell r="B355" t="str">
            <v>Corte mecanizado de Andén/Sardinel de Concreto Hidráulico (Prof 0.03 m.)</v>
          </cell>
          <cell r="C355" t="str">
            <v>m</v>
          </cell>
          <cell r="D355">
            <v>3884</v>
          </cell>
        </row>
        <row r="356">
          <cell r="A356" t="str">
            <v>12.5</v>
          </cell>
          <cell r="B356" t="str">
            <v>SELLADO DE JUNTAS</v>
          </cell>
        </row>
        <row r="357">
          <cell r="A357" t="str">
            <v>12.5.1</v>
          </cell>
          <cell r="B357" t="str">
            <v>Sellado de Juntas de Pavimento de Concreto Hidráulico (Ancho 0.01 m)</v>
          </cell>
          <cell r="C357" t="str">
            <v>m</v>
          </cell>
          <cell r="D357">
            <v>5753</v>
          </cell>
        </row>
        <row r="358">
          <cell r="A358" t="str">
            <v>12.5.2</v>
          </cell>
          <cell r="B358" t="str">
            <v>Sellado de Juntas de Pavimento de Concreto Hidráulico (Ancho 0.005 m)</v>
          </cell>
          <cell r="C358" t="str">
            <v>m</v>
          </cell>
          <cell r="D358">
            <v>2860</v>
          </cell>
        </row>
        <row r="359">
          <cell r="A359" t="str">
            <v>12.6</v>
          </cell>
          <cell r="B359" t="str">
            <v>ANDENES - RAMPAS - PEATONALES</v>
          </cell>
        </row>
        <row r="360">
          <cell r="A360" t="str">
            <v>12.6.1</v>
          </cell>
          <cell r="B360" t="str">
            <v>Andenes-Rampas-Peatonales en Concreto Premezclado Clase II</v>
          </cell>
          <cell r="C360" t="str">
            <v>m³</v>
          </cell>
          <cell r="D360">
            <v>394459</v>
          </cell>
        </row>
        <row r="361">
          <cell r="A361" t="str">
            <v>12.6.2</v>
          </cell>
          <cell r="B361" t="str">
            <v>Andenes-Rampas-Peatonales en Concreto Producido en Obra Clase II</v>
          </cell>
          <cell r="C361" t="str">
            <v>m³</v>
          </cell>
          <cell r="D361">
            <v>308326</v>
          </cell>
        </row>
        <row r="362">
          <cell r="A362" t="str">
            <v>12.6.3</v>
          </cell>
          <cell r="B362" t="str">
            <v>Instalación Concreto Premezclado Clase II p/Andenes-Rampas-Peatonales</v>
          </cell>
          <cell r="C362" t="str">
            <v>m³</v>
          </cell>
          <cell r="D362">
            <v>86659</v>
          </cell>
        </row>
        <row r="363">
          <cell r="A363" t="str">
            <v>12.7</v>
          </cell>
          <cell r="B363" t="str">
            <v>SARDINELES Y BORDILLOS</v>
          </cell>
        </row>
        <row r="364">
          <cell r="A364" t="str">
            <v>12.7.1</v>
          </cell>
          <cell r="B364" t="str">
            <v>Sardinel achaflanado de h=0.2 m. en Concreto Clase II producido en Obra</v>
          </cell>
          <cell r="C364" t="str">
            <v>m</v>
          </cell>
          <cell r="D364">
            <v>26499</v>
          </cell>
        </row>
        <row r="365">
          <cell r="A365" t="str">
            <v>12.7.2</v>
          </cell>
          <cell r="B365" t="str">
            <v xml:space="preserve">Bordillo Prefabricado achaflanado de h=0.35 m. en Concreto Clase II </v>
          </cell>
          <cell r="C365" t="str">
            <v>m</v>
          </cell>
          <cell r="D365">
            <v>38969</v>
          </cell>
        </row>
        <row r="366">
          <cell r="A366" t="str">
            <v>12.8</v>
          </cell>
          <cell r="B366" t="str">
            <v>CONCRETO MUROS Y PANTALLA</v>
          </cell>
        </row>
        <row r="367">
          <cell r="A367" t="str">
            <v>12.8.1</v>
          </cell>
          <cell r="B367" t="str">
            <v>Muros y Pantallas en Concreto Reforzado Clase I (28 Mpa) producido en Obra</v>
          </cell>
          <cell r="C367" t="str">
            <v>m³</v>
          </cell>
          <cell r="D367">
            <v>475599</v>
          </cell>
        </row>
        <row r="368">
          <cell r="A368" t="str">
            <v>12.8.2</v>
          </cell>
          <cell r="B368" t="str">
            <v>Muros y Pantallas en Concreto Reforzado Clase II (21 Mpa) producido en Obra</v>
          </cell>
          <cell r="C368" t="str">
            <v>m³</v>
          </cell>
          <cell r="D368">
            <v>443080</v>
          </cell>
        </row>
        <row r="369">
          <cell r="A369" t="str">
            <v>12.8.3</v>
          </cell>
          <cell r="B369" t="str">
            <v>Muros y Pantallas en Concreto Ciclópeo producido en Obra</v>
          </cell>
          <cell r="C369" t="str">
            <v>m³</v>
          </cell>
          <cell r="D369">
            <v>336235</v>
          </cell>
        </row>
        <row r="370">
          <cell r="A370" t="str">
            <v>12.9</v>
          </cell>
          <cell r="B370" t="str">
            <v>PANTALLAS ANCLADAS</v>
          </cell>
        </row>
        <row r="371">
          <cell r="A371" t="str">
            <v>12.9.1</v>
          </cell>
          <cell r="B371" t="str">
            <v>Pantallas anclaje pasivo en concreto clase II 21 Mpa (Espesor= 12 cm)</v>
          </cell>
          <cell r="C371" t="str">
            <v>m²</v>
          </cell>
          <cell r="D371">
            <v>48508</v>
          </cell>
        </row>
        <row r="372">
          <cell r="A372" t="str">
            <v>12.9.2</v>
          </cell>
          <cell r="B372" t="str">
            <v>Perforación  con equipo manual en material común para anclaje (tuberia 2"-4")</v>
          </cell>
          <cell r="C372" t="str">
            <v>m</v>
          </cell>
          <cell r="D372">
            <v>7657</v>
          </cell>
        </row>
        <row r="373">
          <cell r="A373" t="str">
            <v>12.9.3</v>
          </cell>
          <cell r="B373" t="str">
            <v>Mortero de relleno para anclaje</v>
          </cell>
          <cell r="C373" t="str">
            <v>m</v>
          </cell>
          <cell r="D373">
            <v>9048</v>
          </cell>
        </row>
        <row r="374">
          <cell r="A374" t="str">
            <v>12.9.4</v>
          </cell>
          <cell r="B374" t="str">
            <v xml:space="preserve">Vigas en concreto clase II (21 Mpa) producido en obra   </v>
          </cell>
          <cell r="C374" t="str">
            <v>m³</v>
          </cell>
          <cell r="D374">
            <v>523218</v>
          </cell>
        </row>
        <row r="375">
          <cell r="A375" t="str">
            <v>12.10</v>
          </cell>
          <cell r="B375" t="str">
            <v>CONCRETOS  PILOTES</v>
          </cell>
        </row>
        <row r="376">
          <cell r="A376" t="str">
            <v>12.10.3</v>
          </cell>
          <cell r="B376" t="str">
            <v xml:space="preserve">Concreto para pilotes         </v>
          </cell>
          <cell r="C376" t="str">
            <v>m³</v>
          </cell>
          <cell r="D376">
            <v>351587</v>
          </cell>
        </row>
        <row r="377">
          <cell r="A377" t="str">
            <v>12.11</v>
          </cell>
          <cell r="B377" t="str">
            <v>ENROCADOS</v>
          </cell>
        </row>
        <row r="378">
          <cell r="A378" t="str">
            <v>12.11.1</v>
          </cell>
          <cell r="B378" t="str">
            <v xml:space="preserve">Enrocado con ligante Clase II (21 Mpa)  Proporción 60% concreto 40% Piedra                                     </v>
          </cell>
          <cell r="C378" t="str">
            <v>m³</v>
          </cell>
          <cell r="D378">
            <v>191751</v>
          </cell>
        </row>
        <row r="379">
          <cell r="A379" t="str">
            <v>12.11.2</v>
          </cell>
          <cell r="B379" t="str">
            <v xml:space="preserve">Enrocado con ligante  14 Mpa  Proporción 60% concreto 40% Piedra                                     </v>
          </cell>
          <cell r="C379" t="str">
            <v>m³</v>
          </cell>
          <cell r="D379">
            <v>173156</v>
          </cell>
        </row>
        <row r="380">
          <cell r="A380" t="str">
            <v>12.12</v>
          </cell>
          <cell r="B380" t="str">
            <v>CONCRETOS BOXCOULVERT</v>
          </cell>
        </row>
        <row r="381">
          <cell r="A381" t="str">
            <v>12.12.1</v>
          </cell>
          <cell r="B381" t="str">
            <v>Base de Boxculvert en Concreto Reforzado Clase II producido en Obra</v>
          </cell>
          <cell r="C381" t="str">
            <v>m³</v>
          </cell>
          <cell r="D381">
            <v>399373</v>
          </cell>
        </row>
        <row r="382">
          <cell r="A382" t="str">
            <v>12.12.2</v>
          </cell>
          <cell r="B382" t="str">
            <v>Base de Boxculvert en Concreto Reforzado Premezclado Clase II</v>
          </cell>
          <cell r="C382" t="str">
            <v>m³</v>
          </cell>
          <cell r="D382">
            <v>475953</v>
          </cell>
        </row>
        <row r="383">
          <cell r="A383" t="str">
            <v>12.12.3</v>
          </cell>
          <cell r="B383" t="str">
            <v>Paredes de Boxculvert en Concreto Reforzado Clase II producido en Obra</v>
          </cell>
          <cell r="C383" t="str">
            <v>m³</v>
          </cell>
          <cell r="D383">
            <v>451536</v>
          </cell>
        </row>
        <row r="384">
          <cell r="A384" t="str">
            <v>12.12.4</v>
          </cell>
          <cell r="B384" t="str">
            <v>Paredes de Boxculvert en Concreto Reforzado Premezclado Clase II</v>
          </cell>
          <cell r="C384" t="str">
            <v>m³</v>
          </cell>
          <cell r="D384">
            <v>528116</v>
          </cell>
        </row>
        <row r="385">
          <cell r="A385" t="str">
            <v>12.12.5</v>
          </cell>
          <cell r="B385" t="str">
            <v>Losa Techo de Boxculvert Concreto Reforzado Clase II producido en Obra</v>
          </cell>
          <cell r="C385" t="str">
            <v>m³</v>
          </cell>
          <cell r="D385">
            <v>412620</v>
          </cell>
        </row>
        <row r="386">
          <cell r="A386" t="str">
            <v>12.12.6</v>
          </cell>
          <cell r="B386" t="str">
            <v>Losa Techo de Boxculvert Concreto Reforzado Premezclado Clase II</v>
          </cell>
          <cell r="C386" t="str">
            <v>m³</v>
          </cell>
          <cell r="D386">
            <v>489200</v>
          </cell>
        </row>
        <row r="387">
          <cell r="A387" t="str">
            <v>12.13</v>
          </cell>
          <cell r="B387" t="str">
            <v>CONCRETOS CANALES, ZANJAS Y CUNETAS</v>
          </cell>
        </row>
        <row r="388">
          <cell r="A388" t="str">
            <v>12.13.1</v>
          </cell>
          <cell r="B388" t="str">
            <v>Zanja Colectora en Concreto Clase II producido en Obra</v>
          </cell>
          <cell r="C388" t="str">
            <v>m³</v>
          </cell>
          <cell r="D388">
            <v>372616</v>
          </cell>
        </row>
        <row r="389">
          <cell r="A389" t="str">
            <v>12.13.2</v>
          </cell>
          <cell r="B389" t="str">
            <v>Cuneta para Vía Vehicular en Concreto Clase II producido en Obra</v>
          </cell>
          <cell r="C389" t="str">
            <v>m³</v>
          </cell>
          <cell r="D389">
            <v>351345</v>
          </cell>
        </row>
        <row r="390">
          <cell r="A390" t="str">
            <v>12.13.3</v>
          </cell>
          <cell r="B390" t="str">
            <v>Cuneta para Vía Peatonal en Concreto Clase II producido en Obra</v>
          </cell>
          <cell r="C390" t="str">
            <v>m³</v>
          </cell>
          <cell r="D390">
            <v>334136</v>
          </cell>
        </row>
        <row r="391">
          <cell r="A391" t="str">
            <v>12.13.4</v>
          </cell>
          <cell r="B391" t="str">
            <v>Canales con pantallas deflectoras y rápidas con tapa concreto clase II 21 Mpa, producido en obra</v>
          </cell>
          <cell r="C391" t="str">
            <v>m³</v>
          </cell>
          <cell r="D391">
            <v>440188</v>
          </cell>
        </row>
        <row r="392">
          <cell r="A392" t="str">
            <v>12.14</v>
          </cell>
          <cell r="B392" t="str">
            <v>CINTAS PVC</v>
          </cell>
        </row>
        <row r="393">
          <cell r="A393" t="str">
            <v>12.14.1</v>
          </cell>
          <cell r="B393" t="str">
            <v>Cinta Pvc V - 10 (10 cm.) para Juntas de Concreto</v>
          </cell>
          <cell r="C393" t="str">
            <v>m</v>
          </cell>
          <cell r="D393">
            <v>14874</v>
          </cell>
        </row>
        <row r="394">
          <cell r="A394" t="str">
            <v>12.14.2</v>
          </cell>
          <cell r="B394" t="str">
            <v>Cinta Pvc V - 15 (15 cm.) para Juntas de Concreto</v>
          </cell>
          <cell r="C394" t="str">
            <v>m</v>
          </cell>
          <cell r="D394">
            <v>24560</v>
          </cell>
        </row>
        <row r="395">
          <cell r="A395" t="str">
            <v>12.14.3</v>
          </cell>
          <cell r="B395" t="str">
            <v>Cinta Pvc V - 22 (22 cm.) para Juntas de Concreto</v>
          </cell>
          <cell r="C395" t="str">
            <v>m</v>
          </cell>
          <cell r="D395">
            <v>39723</v>
          </cell>
        </row>
        <row r="396">
          <cell r="A396" t="str">
            <v>12.15</v>
          </cell>
          <cell r="B396" t="str">
            <v>PASES TUBERIA AGUAS LLUVIAS</v>
          </cell>
        </row>
        <row r="397">
          <cell r="A397" t="str">
            <v>12.15.1</v>
          </cell>
          <cell r="B397" t="str">
            <v>Pases en Tubería Pvc Aguas Lluvias de 4" para Muros</v>
          </cell>
          <cell r="C397" t="str">
            <v>m</v>
          </cell>
          <cell r="D397">
            <v>16772</v>
          </cell>
        </row>
        <row r="398">
          <cell r="A398" t="str">
            <v>12.15.2</v>
          </cell>
          <cell r="B398" t="str">
            <v>Pases en Tubería Pvc Aguas Lluvias de 2" para Muros</v>
          </cell>
          <cell r="C398" t="str">
            <v>m</v>
          </cell>
          <cell r="D398">
            <v>8880</v>
          </cell>
        </row>
        <row r="400">
          <cell r="B400" t="str">
            <v>CAPITULO 13 - OBRAS CIVILES VARIAS</v>
          </cell>
        </row>
        <row r="402">
          <cell r="A402" t="str">
            <v>13.1</v>
          </cell>
          <cell r="B402" t="str">
            <v>Estructuras en Gaviones con malla triple torsión</v>
          </cell>
          <cell r="C402" t="str">
            <v>m³</v>
          </cell>
          <cell r="D402">
            <v>123682</v>
          </cell>
        </row>
        <row r="403">
          <cell r="A403" t="str">
            <v>13.2</v>
          </cell>
          <cell r="B403" t="str">
            <v>Reparación-Resane y Pintura de Fachadas y Bajantes de Inmuebles</v>
          </cell>
          <cell r="C403" t="str">
            <v>m²</v>
          </cell>
          <cell r="D403">
            <v>11217</v>
          </cell>
        </row>
        <row r="404">
          <cell r="A404" t="str">
            <v>13.3</v>
          </cell>
          <cell r="B404" t="str">
            <v xml:space="preserve">Suministro/Instalación de Bajantes de Aguas Lluvias en Tubería Pvc </v>
          </cell>
        </row>
        <row r="405">
          <cell r="A405" t="str">
            <v>13.3.1</v>
          </cell>
          <cell r="B405" t="str">
            <v>Suministro/Instalación de Bajantes de Aguas Lluvias en Tubería Pvc de 4"</v>
          </cell>
          <cell r="C405" t="str">
            <v>m</v>
          </cell>
          <cell r="D405">
            <v>23359</v>
          </cell>
        </row>
        <row r="406">
          <cell r="A406" t="str">
            <v>13.3.2</v>
          </cell>
          <cell r="B406" t="str">
            <v>Suministro/Instalación de Bajantes de Aguas Lluvias en Tubería Pvc de 3"</v>
          </cell>
          <cell r="C406" t="str">
            <v>m</v>
          </cell>
          <cell r="D406">
            <v>13194</v>
          </cell>
        </row>
        <row r="407">
          <cell r="A407" t="str">
            <v>13.4</v>
          </cell>
          <cell r="B407" t="str">
            <v>Empradización de Taludes y Zonas verdes (Cespedon tipo Kikuyo)</v>
          </cell>
          <cell r="C407" t="str">
            <v>m²</v>
          </cell>
          <cell r="D407">
            <v>5382</v>
          </cell>
        </row>
        <row r="408">
          <cell r="A408" t="str">
            <v>13.5</v>
          </cell>
          <cell r="B408" t="str">
            <v xml:space="preserve">Trinchos </v>
          </cell>
        </row>
        <row r="409">
          <cell r="A409" t="str">
            <v>13.5.1</v>
          </cell>
          <cell r="B409" t="str">
            <v>Trinchos en Guadua</v>
          </cell>
          <cell r="C409" t="str">
            <v>m²</v>
          </cell>
          <cell r="D409">
            <v>28359</v>
          </cell>
        </row>
        <row r="410">
          <cell r="A410" t="str">
            <v>13.5.2</v>
          </cell>
          <cell r="B410" t="str">
            <v>Trinchos provisionales</v>
          </cell>
          <cell r="C410" t="str">
            <v>m</v>
          </cell>
          <cell r="D410">
            <v>9850</v>
          </cell>
        </row>
        <row r="411">
          <cell r="A411" t="str">
            <v>13.6</v>
          </cell>
          <cell r="B411" t="str">
            <v>Recubrimiento de Gaviones en Concreto Clase II producido en Obra</v>
          </cell>
          <cell r="C411" t="str">
            <v>m³</v>
          </cell>
          <cell r="D411">
            <v>348485</v>
          </cell>
        </row>
        <row r="412">
          <cell r="A412" t="str">
            <v>13.7</v>
          </cell>
          <cell r="B412" t="str">
            <v>Solados de Limpieza en Concreto pobre 1:3:6 producido en Obra</v>
          </cell>
          <cell r="C412" t="str">
            <v>m³</v>
          </cell>
          <cell r="D412">
            <v>203900</v>
          </cell>
        </row>
        <row r="413">
          <cell r="A413" t="str">
            <v>13.8</v>
          </cell>
          <cell r="B413" t="str">
            <v>Cabezotes en Concreto Hidráulico Clase II (21 Mpa) producido en Obra</v>
          </cell>
          <cell r="C413" t="str">
            <v>m³</v>
          </cell>
          <cell r="D413">
            <v>366484</v>
          </cell>
        </row>
        <row r="414">
          <cell r="A414" t="str">
            <v>13.9</v>
          </cell>
          <cell r="B414" t="str">
            <v>PINTURAS</v>
          </cell>
        </row>
        <row r="415">
          <cell r="A415" t="str">
            <v>13.9.1</v>
          </cell>
          <cell r="B415" t="str">
            <v>Pintura tipo Tráfico para Demarcación Horizontal de Vías</v>
          </cell>
          <cell r="C415" t="str">
            <v>m²</v>
          </cell>
          <cell r="D415">
            <v>15589</v>
          </cell>
        </row>
        <row r="416">
          <cell r="A416" t="str">
            <v>13.9.2</v>
          </cell>
          <cell r="B416" t="str">
            <v>Pintura carburo para tanques</v>
          </cell>
          <cell r="C416" t="str">
            <v>m²</v>
          </cell>
          <cell r="D416">
            <v>3512</v>
          </cell>
        </row>
        <row r="417">
          <cell r="A417" t="str">
            <v>13.9.3</v>
          </cell>
          <cell r="B417" t="str">
            <v>Pintura en esmalte para tuberías</v>
          </cell>
          <cell r="C417" t="str">
            <v>m²</v>
          </cell>
          <cell r="D417">
            <v>9747</v>
          </cell>
        </row>
        <row r="418">
          <cell r="A418" t="str">
            <v>13.9.4</v>
          </cell>
          <cell r="B418" t="str">
            <v xml:space="preserve"> Pintura reflectiva de aluminio para protección de tubería expuesta</v>
          </cell>
          <cell r="C418" t="str">
            <v>m²</v>
          </cell>
          <cell r="D418">
            <v>14507</v>
          </cell>
        </row>
        <row r="419">
          <cell r="A419" t="str">
            <v>13.10</v>
          </cell>
          <cell r="B419" t="str">
            <v>PAVIMENTOS EN ADOQUIN</v>
          </cell>
        </row>
        <row r="420">
          <cell r="A420" t="str">
            <v>13.10.1</v>
          </cell>
          <cell r="B420" t="str">
            <v>Pavimentos en Adoquín vehicular Naranja (E=8 cm) (Suministro+Instal)</v>
          </cell>
          <cell r="C420" t="str">
            <v>m²</v>
          </cell>
          <cell r="D420">
            <v>51584</v>
          </cell>
        </row>
        <row r="421">
          <cell r="A421" t="str">
            <v>13.10.2</v>
          </cell>
          <cell r="B421" t="str">
            <v>Pavimentos en Adoquín vehicular Naranja (E=8 cm) (Instalación)</v>
          </cell>
          <cell r="C421" t="str">
            <v>m²</v>
          </cell>
          <cell r="D421">
            <v>16734</v>
          </cell>
        </row>
        <row r="422">
          <cell r="A422" t="str">
            <v>13.11</v>
          </cell>
          <cell r="B422" t="str">
            <v>Pavimentos en concreto asfáltico compacto</v>
          </cell>
          <cell r="C422" t="str">
            <v>m³</v>
          </cell>
          <cell r="D422">
            <v>465290</v>
          </cell>
        </row>
        <row r="423">
          <cell r="A423" t="str">
            <v>13.12</v>
          </cell>
          <cell r="B423" t="str">
            <v>ANDENES EN ADOQUIN</v>
          </cell>
        </row>
        <row r="424">
          <cell r="A424" t="str">
            <v>13.12.1</v>
          </cell>
          <cell r="B424" t="str">
            <v>Andenes en Adoquín peatonal Naranja (E=6 cm) (Suministro+Instalación)</v>
          </cell>
          <cell r="C424" t="str">
            <v>m²</v>
          </cell>
          <cell r="D424">
            <v>43008</v>
          </cell>
        </row>
        <row r="425">
          <cell r="A425" t="str">
            <v>13.12.2</v>
          </cell>
          <cell r="B425" t="str">
            <v>Andenes en Adoquín peatonal Naranja (E=6 cm) (Instalación)</v>
          </cell>
          <cell r="C425" t="str">
            <v>m²</v>
          </cell>
          <cell r="D425">
            <v>15333</v>
          </cell>
        </row>
        <row r="426">
          <cell r="A426" t="str">
            <v>13.13</v>
          </cell>
          <cell r="B426" t="str">
            <v>CAÑUELA DE DESAGUE</v>
          </cell>
        </row>
        <row r="427">
          <cell r="A427" t="str">
            <v>13.13.1</v>
          </cell>
          <cell r="B427" t="str">
            <v>Cañuela desague bicapa roja de 0.8x0.5x0.15 m. (Suministro+Instalación)</v>
          </cell>
          <cell r="C427" t="str">
            <v>m</v>
          </cell>
          <cell r="D427">
            <v>68356</v>
          </cell>
        </row>
        <row r="428">
          <cell r="A428" t="str">
            <v>13.13.2</v>
          </cell>
          <cell r="B428" t="str">
            <v>Cañuela desague bicapa roja de 0.8x0.5x0.15 m. (Instalación)</v>
          </cell>
          <cell r="C428" t="str">
            <v>m</v>
          </cell>
          <cell r="D428">
            <v>13606</v>
          </cell>
        </row>
        <row r="429">
          <cell r="A429" t="str">
            <v>13.14</v>
          </cell>
          <cell r="B429" t="str">
            <v>CONFINAMIENTO</v>
          </cell>
        </row>
        <row r="430">
          <cell r="A430" t="str">
            <v>13.14.1</v>
          </cell>
          <cell r="B430" t="str">
            <v>Confinamiento bicapa rojo de 0.8x0.5x0.15 m. (Suministro+Instalación)</v>
          </cell>
          <cell r="C430" t="str">
            <v>m</v>
          </cell>
          <cell r="D430">
            <v>69386</v>
          </cell>
        </row>
        <row r="431">
          <cell r="A431" t="str">
            <v>13.14.2</v>
          </cell>
          <cell r="B431" t="str">
            <v>Confinamiento bicapa rojo de 0.8x0.5x0.15 m. (Instalación)</v>
          </cell>
          <cell r="C431" t="str">
            <v>m</v>
          </cell>
          <cell r="D431">
            <v>14461</v>
          </cell>
        </row>
        <row r="432">
          <cell r="A432" t="str">
            <v>13.15</v>
          </cell>
          <cell r="B432" t="str">
            <v>Piedra pegada en mortero 1:3</v>
          </cell>
          <cell r="C432" t="str">
            <v>m³</v>
          </cell>
          <cell r="D432">
            <v>200977</v>
          </cell>
        </row>
        <row r="433">
          <cell r="A433" t="str">
            <v>13.16</v>
          </cell>
          <cell r="B433" t="str">
            <v xml:space="preserve">Mortero fluido 1:5 </v>
          </cell>
          <cell r="C433" t="str">
            <v>m³</v>
          </cell>
          <cell r="D433">
            <v>256837</v>
          </cell>
        </row>
        <row r="434">
          <cell r="A434" t="str">
            <v>13.17</v>
          </cell>
          <cell r="B434" t="str">
            <v>ADITIVOS PARA CONCRETOS</v>
          </cell>
        </row>
        <row r="435">
          <cell r="A435" t="str">
            <v>13.17.1</v>
          </cell>
          <cell r="B435" t="str">
            <v>Suministro y aplicación de Imprimante y puente de adherencia normal.</v>
          </cell>
          <cell r="C435" t="str">
            <v>kg</v>
          </cell>
          <cell r="D435">
            <v>63964</v>
          </cell>
        </row>
        <row r="436">
          <cell r="A436" t="str">
            <v>13.17.2</v>
          </cell>
          <cell r="B436" t="str">
            <v>Suministro y adición de Acelerante de fraguado y resistencia para concretos</v>
          </cell>
          <cell r="C436" t="str">
            <v>kg</v>
          </cell>
          <cell r="D436">
            <v>10122</v>
          </cell>
        </row>
        <row r="437">
          <cell r="A437" t="str">
            <v>13.18</v>
          </cell>
          <cell r="B437" t="str">
            <v>Estructura Cercha métalica incluye pintura anticorrosivo y pintura esmalte alquídico</v>
          </cell>
          <cell r="C437" t="str">
            <v>kg</v>
          </cell>
          <cell r="D437">
            <v>8313</v>
          </cell>
        </row>
      </sheetData>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a Prueba"/>
      <sheetName val="Cert. Calibración"/>
      <sheetName val="individual"/>
      <sheetName val="No Conforme "/>
      <sheetName val="SEM 26"/>
      <sheetName val="CANTIDADES"/>
    </sheetNames>
    <sheetDataSet>
      <sheetData sheetId="0">
        <row r="11">
          <cell r="EI11">
            <v>407</v>
          </cell>
        </row>
        <row r="12">
          <cell r="EI12">
            <v>408</v>
          </cell>
        </row>
        <row r="13">
          <cell r="EI13">
            <v>409</v>
          </cell>
        </row>
        <row r="14">
          <cell r="EI14">
            <v>410</v>
          </cell>
        </row>
        <row r="15">
          <cell r="EI15">
            <v>411</v>
          </cell>
        </row>
        <row r="16">
          <cell r="EI16">
            <v>412</v>
          </cell>
        </row>
        <row r="17">
          <cell r="EI17">
            <v>413</v>
          </cell>
        </row>
        <row r="18">
          <cell r="EI18">
            <v>414</v>
          </cell>
        </row>
        <row r="19">
          <cell r="EI19">
            <v>415</v>
          </cell>
        </row>
        <row r="20">
          <cell r="EI20">
            <v>416</v>
          </cell>
        </row>
        <row r="21">
          <cell r="EI21">
            <v>417</v>
          </cell>
        </row>
        <row r="22">
          <cell r="EI22">
            <v>418</v>
          </cell>
        </row>
        <row r="23">
          <cell r="EI23">
            <v>419</v>
          </cell>
        </row>
        <row r="24">
          <cell r="EI24">
            <v>420</v>
          </cell>
        </row>
        <row r="25">
          <cell r="EI25">
            <v>421</v>
          </cell>
        </row>
        <row r="26">
          <cell r="EI26">
            <v>422</v>
          </cell>
        </row>
        <row r="27">
          <cell r="EI27">
            <v>423</v>
          </cell>
        </row>
        <row r="28">
          <cell r="EI28">
            <v>424</v>
          </cell>
        </row>
        <row r="29">
          <cell r="EI29">
            <v>425</v>
          </cell>
        </row>
        <row r="30">
          <cell r="EI30">
            <v>426</v>
          </cell>
        </row>
        <row r="31">
          <cell r="EI31">
            <v>427</v>
          </cell>
        </row>
        <row r="32">
          <cell r="EI32">
            <v>428</v>
          </cell>
        </row>
        <row r="33">
          <cell r="EI33">
            <v>429</v>
          </cell>
        </row>
        <row r="34">
          <cell r="EI34">
            <v>430</v>
          </cell>
        </row>
        <row r="35">
          <cell r="EI35">
            <v>431</v>
          </cell>
        </row>
        <row r="36">
          <cell r="EI36">
            <v>432</v>
          </cell>
        </row>
        <row r="37">
          <cell r="EI37">
            <v>433</v>
          </cell>
        </row>
        <row r="38">
          <cell r="EI38">
            <v>434</v>
          </cell>
        </row>
        <row r="39">
          <cell r="EI39">
            <v>435</v>
          </cell>
        </row>
        <row r="40">
          <cell r="EI40">
            <v>436</v>
          </cell>
        </row>
        <row r="41">
          <cell r="EI41">
            <v>437</v>
          </cell>
        </row>
        <row r="42">
          <cell r="EI42">
            <v>438</v>
          </cell>
        </row>
        <row r="43">
          <cell r="EI43">
            <v>439</v>
          </cell>
        </row>
        <row r="44">
          <cell r="EI44">
            <v>440</v>
          </cell>
        </row>
        <row r="45">
          <cell r="EI45">
            <v>441</v>
          </cell>
        </row>
        <row r="46">
          <cell r="EI46">
            <v>442</v>
          </cell>
        </row>
        <row r="47">
          <cell r="EI47">
            <v>443</v>
          </cell>
        </row>
        <row r="48">
          <cell r="EI48">
            <v>444</v>
          </cell>
        </row>
        <row r="49">
          <cell r="EI49">
            <v>445</v>
          </cell>
        </row>
        <row r="50">
          <cell r="EI50">
            <v>446</v>
          </cell>
        </row>
        <row r="51">
          <cell r="EI51">
            <v>447</v>
          </cell>
        </row>
        <row r="52">
          <cell r="EI52">
            <v>448</v>
          </cell>
        </row>
        <row r="53">
          <cell r="EI53">
            <v>449</v>
          </cell>
        </row>
        <row r="54">
          <cell r="EI54">
            <v>450</v>
          </cell>
        </row>
        <row r="55">
          <cell r="EI55">
            <v>451</v>
          </cell>
        </row>
        <row r="56">
          <cell r="EI56">
            <v>452</v>
          </cell>
        </row>
        <row r="57">
          <cell r="EI57">
            <v>453</v>
          </cell>
        </row>
        <row r="58">
          <cell r="EI58">
            <v>454</v>
          </cell>
        </row>
        <row r="59">
          <cell r="EI59">
            <v>455</v>
          </cell>
        </row>
        <row r="60">
          <cell r="EI60">
            <v>456</v>
          </cell>
        </row>
        <row r="61">
          <cell r="EI61">
            <v>457</v>
          </cell>
        </row>
        <row r="62">
          <cell r="EI62">
            <v>458</v>
          </cell>
        </row>
        <row r="63">
          <cell r="EI63">
            <v>459</v>
          </cell>
        </row>
        <row r="64">
          <cell r="EI64">
            <v>460</v>
          </cell>
        </row>
        <row r="65">
          <cell r="EI65">
            <v>461</v>
          </cell>
        </row>
        <row r="66">
          <cell r="EI66">
            <v>462</v>
          </cell>
        </row>
        <row r="67">
          <cell r="EI67">
            <v>463</v>
          </cell>
        </row>
        <row r="68">
          <cell r="EI68">
            <v>464</v>
          </cell>
        </row>
        <row r="69">
          <cell r="EI69">
            <v>465</v>
          </cell>
        </row>
        <row r="70">
          <cell r="EI70">
            <v>466</v>
          </cell>
        </row>
        <row r="71">
          <cell r="EI71">
            <v>467</v>
          </cell>
        </row>
        <row r="72">
          <cell r="EI72">
            <v>468</v>
          </cell>
        </row>
        <row r="73">
          <cell r="EI73">
            <v>469</v>
          </cell>
        </row>
        <row r="74">
          <cell r="EI74">
            <v>470</v>
          </cell>
        </row>
        <row r="75">
          <cell r="EI75">
            <v>471</v>
          </cell>
        </row>
        <row r="76">
          <cell r="EI76">
            <v>472</v>
          </cell>
        </row>
        <row r="77">
          <cell r="EI77">
            <v>473</v>
          </cell>
        </row>
        <row r="78">
          <cell r="EI78">
            <v>474</v>
          </cell>
        </row>
        <row r="79">
          <cell r="EI79">
            <v>475</v>
          </cell>
        </row>
        <row r="80">
          <cell r="EI80">
            <v>476</v>
          </cell>
        </row>
        <row r="81">
          <cell r="EI81">
            <v>477</v>
          </cell>
        </row>
        <row r="82">
          <cell r="EI82">
            <v>478</v>
          </cell>
        </row>
        <row r="83">
          <cell r="EI83">
            <v>479</v>
          </cell>
        </row>
        <row r="84">
          <cell r="EI84">
            <v>480</v>
          </cell>
        </row>
        <row r="85">
          <cell r="EI85">
            <v>481</v>
          </cell>
        </row>
        <row r="86">
          <cell r="EI86">
            <v>482</v>
          </cell>
        </row>
        <row r="87">
          <cell r="EI87">
            <v>483</v>
          </cell>
        </row>
        <row r="88">
          <cell r="EI88">
            <v>484</v>
          </cell>
        </row>
        <row r="89">
          <cell r="EI89">
            <v>485</v>
          </cell>
        </row>
        <row r="90">
          <cell r="EI90">
            <v>486</v>
          </cell>
        </row>
      </sheetData>
      <sheetData sheetId="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lcantarillado urbano"/>
      <sheetName val="2.Hasta la E. Bombeo"/>
      <sheetName val="ppto"/>
      <sheetName val="PGIO  INTERVENTORIA"/>
      <sheetName val="PGIO OBRA CIVIL"/>
      <sheetName val="A.P.U"/>
      <sheetName val="APU lab"/>
      <sheetName val="APU  PROTO BIO"/>
      <sheetName val="A.I.U"/>
      <sheetName val="INTERVENTORÍA"/>
      <sheetName val="A.I.U para obra civil "/>
      <sheetName val="MEMORIA DE MEDIDAS"/>
      <sheetName val="ANCLAJES TUBERÍA"/>
      <sheetName val="Análisis Precios Básicos "/>
      <sheetName val="Insumos"/>
      <sheetName val="Personal"/>
      <sheetName val="Analisis Factor Prestacional"/>
      <sheetName val="cronograma"/>
      <sheetName val="Análisis Prestacional"/>
      <sheetName val="Análisis Precios Básicos"/>
      <sheetName val="Valor Materiales"/>
      <sheetName val="Análisis Mano de Obra"/>
      <sheetName val="A.I.U para suministros"/>
      <sheetName val="A.I.U para obra civil"/>
      <sheetName val="Hoja1"/>
      <sheetName val="Hoja2"/>
      <sheetName val="Hoja3"/>
    </sheetNames>
    <sheetDataSet>
      <sheetData sheetId="0"/>
      <sheetData sheetId="1"/>
      <sheetData sheetId="2">
        <row r="80">
          <cell r="J80">
            <v>991051580.88649917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sheetName val="LP-ELE2"/>
      <sheetName val="APU-ELE2"/>
      <sheetName val="P-AEL"/>
      <sheetName val="A"/>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3">
          <cell r="B3" t="str">
            <v>Amarre de cable ACSR en aislador de pin.</v>
          </cell>
        </row>
        <row r="4">
          <cell r="B4" t="str">
            <v>Aplicación de soldadura exotermica</v>
          </cell>
        </row>
        <row r="5">
          <cell r="B5" t="str">
            <v>Conexionado de baja para medida de energia indirecta</v>
          </cell>
        </row>
        <row r="6">
          <cell r="B6" t="str">
            <v>Construccion a todo costo de camara primaria 1m x 1m x1,50 m</v>
          </cell>
        </row>
        <row r="7">
          <cell r="B7" t="str">
            <v>Ensamble de celda de medida en tres elementos para 33 KV</v>
          </cell>
        </row>
        <row r="8">
          <cell r="B8" t="str">
            <v>Ensamble de celda de transformador de 630 KVA</v>
          </cell>
        </row>
        <row r="9">
          <cell r="B9" t="str">
            <v>Excabacion en tierra</v>
          </cell>
        </row>
        <row r="10">
          <cell r="B10" t="str">
            <v>Instalacion (conexión de señales y potencia) de celda de medida en tres elementos para 33 kv</v>
          </cell>
        </row>
        <row r="11">
          <cell r="B11" t="str">
            <v>Instalacion aislador de pin para 15 KV con espigo</v>
          </cell>
        </row>
        <row r="12">
          <cell r="B12" t="str">
            <v>Instalacion aislador de pin para 34.5 KV con espigo</v>
          </cell>
        </row>
        <row r="13">
          <cell r="B13" t="str">
            <v>Instalacion aislador polimerico para 15 KV</v>
          </cell>
        </row>
        <row r="14">
          <cell r="B14" t="str">
            <v>Instalacion aislador polimerico para 34.5 KV</v>
          </cell>
        </row>
        <row r="15">
          <cell r="B15" t="str">
            <v>Instalacion angulo galvanizado pie amigo de de 2 1/2" x 2 1/2" x 3/16" x 1.5m</v>
          </cell>
        </row>
        <row r="16">
          <cell r="B16" t="str">
            <v>Instalacion caja primaria o cortacircuito completo 100 A, 15 KV.</v>
          </cell>
        </row>
        <row r="17">
          <cell r="B17" t="str">
            <v>Instalacion caja primaria o cortacircuito completo 100 A, 38 KV, 20 KA, con camara rompearco.</v>
          </cell>
        </row>
        <row r="18">
          <cell r="B18" t="str">
            <v>Instalacion cruceta galvanizada de 3" x 3" x 1/4" x 2.5m</v>
          </cell>
        </row>
        <row r="19">
          <cell r="B19" t="str">
            <v>Instalacion cruceta galvanizada de 3" x 3" x 1/4" x 3.2m</v>
          </cell>
        </row>
        <row r="20">
          <cell r="B20" t="str">
            <v>Instalacion cruceta galvanizada de 3" x 3" x 1/4" x 4m</v>
          </cell>
        </row>
        <row r="21">
          <cell r="B21" t="str">
            <v>Instalacion de accesorio de blindobarra</v>
          </cell>
        </row>
        <row r="22">
          <cell r="B22" t="str">
            <v>Instalacion de accesorio para alambron de aluminio</v>
          </cell>
        </row>
        <row r="23">
          <cell r="B23" t="str">
            <v xml:space="preserve">Instalacion de bayoneta </v>
          </cell>
        </row>
        <row r="24">
          <cell r="B24" t="str">
            <v>Instalacion de borna terminal de barril largo para cable 1/0 a 4/0</v>
          </cell>
        </row>
        <row r="25">
          <cell r="B25" t="str">
            <v>Instalacion de borna terminal de barril largo para cable 250 a 500</v>
          </cell>
        </row>
        <row r="26">
          <cell r="B26" t="str">
            <v>Instalacion de borna terminal de barril largo para cable desde #2 a 8</v>
          </cell>
        </row>
        <row r="27">
          <cell r="B27" t="str">
            <v>Instalacion de borna terminal para cable 8 a 2 AWG</v>
          </cell>
        </row>
        <row r="28">
          <cell r="B28" t="str">
            <v>Instalacion de bota termoencogible</v>
          </cell>
        </row>
        <row r="29">
          <cell r="B29" t="str">
            <v>Instalacion de conector DBH</v>
          </cell>
        </row>
        <row r="30">
          <cell r="B30" t="str">
            <v xml:space="preserve">Instalacion de cable Nº 4 AWG de puesta a tierra para descargador en poste </v>
          </cell>
        </row>
        <row r="31">
          <cell r="B31" t="str">
            <v xml:space="preserve">Instalacion de celda con seccionador en SF6 para 36 KV 400  A </v>
          </cell>
        </row>
        <row r="32">
          <cell r="B32" t="str">
            <v>Instalacion de descargador de sobretension 15 KV en poste</v>
          </cell>
        </row>
        <row r="33">
          <cell r="B33" t="str">
            <v>Instalacion de descargador de sobretension 30 KV en poste</v>
          </cell>
        </row>
        <row r="34">
          <cell r="B34" t="str">
            <v>Instalacion de fusible HH hasta 60 A</v>
          </cell>
        </row>
        <row r="35">
          <cell r="B35" t="str">
            <v>Instalacion de medidor de energia en caja sobre poste</v>
          </cell>
        </row>
        <row r="36">
          <cell r="B36" t="str">
            <v>Instalacion de pieamigo para cruceta de 2.5 m</v>
          </cell>
        </row>
        <row r="37">
          <cell r="B37" t="str">
            <v>Instalacion de poste de 12 m</v>
          </cell>
        </row>
        <row r="38">
          <cell r="B38" t="str">
            <v>Instalacion de poste de 16 m</v>
          </cell>
        </row>
        <row r="39">
          <cell r="B39" t="str">
            <v>Instalacion de punta franklin de 1 metro x 5/8</v>
          </cell>
        </row>
        <row r="40">
          <cell r="B40" t="str">
            <v>Instalacion de terminal premoldeado 35 KV para cable 1/0</v>
          </cell>
        </row>
        <row r="41">
          <cell r="B41" t="str">
            <v>Instalacion de tramo de blindobarra</v>
          </cell>
        </row>
        <row r="42">
          <cell r="B42" t="str">
            <v>Instalacion de transformador de 225 KVA en estructura en H</v>
          </cell>
        </row>
        <row r="43">
          <cell r="B43" t="str">
            <v>Instalacion de transformador de medida en estructura en H</v>
          </cell>
        </row>
        <row r="44">
          <cell r="B44" t="str">
            <v>Instalacion de transformador trifasico seco de 630 KVA 33 KV/230 V</v>
          </cell>
        </row>
        <row r="45">
          <cell r="B45" t="str">
            <v>Instalacion de tuberia EMT de 3/4" sobre muro</v>
          </cell>
        </row>
        <row r="46">
          <cell r="B46" t="str">
            <v>Instalacion de tuberia IMC de 3/4 en poste</v>
          </cell>
        </row>
        <row r="47">
          <cell r="B47" t="str">
            <v>Instalacion de tuberia IMC de 4" en poste</v>
          </cell>
        </row>
        <row r="48">
          <cell r="B48" t="str">
            <v>Instalacion de tuberia IMC de 6" en poste</v>
          </cell>
        </row>
        <row r="49">
          <cell r="B49" t="str">
            <v>Instalacion de tuberia PVC de 2"</v>
          </cell>
        </row>
        <row r="50">
          <cell r="B50" t="str">
            <v>Instalacion de tuberia PVC de 4"</v>
          </cell>
        </row>
        <row r="51">
          <cell r="B51" t="str">
            <v>Instalacion de varilla de cobre de 5/8 x 2.4 metros vertical en terreno.</v>
          </cell>
        </row>
        <row r="52">
          <cell r="B52" t="str">
            <v>Instalacion de viento en poste de 12 a 14m</v>
          </cell>
        </row>
        <row r="53">
          <cell r="B53" t="str">
            <v>Instalacion trafo de 150 KVA baja-baja</v>
          </cell>
        </row>
        <row r="54">
          <cell r="B54" t="str">
            <v>Obra civil para la Instalacion de 2 ductos de 4" para red subterranea de media tension (con materiales)</v>
          </cell>
        </row>
        <row r="55">
          <cell r="B55" t="str">
            <v>Sujecion cable XLPE con abrazadera</v>
          </cell>
        </row>
        <row r="56">
          <cell r="B56" t="str">
            <v>Sujecion de cable hasta Nª 2/0 con grapa de retencion.</v>
          </cell>
        </row>
        <row r="57">
          <cell r="B57" t="str">
            <v>Sujecion de cable XLPE a cruceta con abrazadera</v>
          </cell>
        </row>
        <row r="58">
          <cell r="B58" t="str">
            <v>Tendida de cable de cobre desnudo 4 AWG</v>
          </cell>
        </row>
        <row r="59">
          <cell r="B59" t="str">
            <v>Tendida de cable de cobre desnudo 2 AWG</v>
          </cell>
        </row>
        <row r="60">
          <cell r="B60" t="str">
            <v>Tendida de cable XLPE al 133%</v>
          </cell>
        </row>
        <row r="61">
          <cell r="B61" t="str">
            <v>Tendido de alambron de aluminio de 8 mm por techo</v>
          </cell>
        </row>
        <row r="62">
          <cell r="B62" t="str">
            <v>Tendido de cable 10 AWG</v>
          </cell>
        </row>
        <row r="63">
          <cell r="B63" t="str">
            <v>Tendido de cable 2/0 en malla a tierra</v>
          </cell>
        </row>
        <row r="64">
          <cell r="B64" t="str">
            <v>Tendido de cable ACSR hasta calibre 2/0 aereo.</v>
          </cell>
        </row>
        <row r="65">
          <cell r="B65" t="str">
            <v>Tendido de cable de cobre 10 AWG THHN/THWN</v>
          </cell>
        </row>
        <row r="66">
          <cell r="B66" t="str">
            <v>Tendido de cable de cobre 2 AWG THHN/THWN</v>
          </cell>
        </row>
        <row r="67">
          <cell r="B67" t="str">
            <v>Tendido de cable de cobre 2/0 AWG THHN/THWN por bandeja</v>
          </cell>
        </row>
        <row r="68">
          <cell r="B68" t="str">
            <v>Tendido de cable de cobre 250 KCMIL THHN/THWN por bandeja</v>
          </cell>
        </row>
        <row r="69">
          <cell r="B69" t="str">
            <v>Tendido de cable de cobre 4 AWG THHN/THWN</v>
          </cell>
        </row>
        <row r="70">
          <cell r="B70" t="str">
            <v>Tendido de cable de cobre 4/0 AWG THHN/THWN por bandeja</v>
          </cell>
        </row>
        <row r="71">
          <cell r="B71" t="str">
            <v>Tendido de cable de cobre 500 KCMIL THHN/THWN por bandeja</v>
          </cell>
        </row>
        <row r="72">
          <cell r="B72" t="str">
            <v>Tendido de cable de cobre 6 AWG THHN/THWN</v>
          </cell>
        </row>
        <row r="73">
          <cell r="B73" t="str">
            <v>Tendido de cable de cobre 8 AWG THHN/THWN</v>
          </cell>
        </row>
        <row r="74">
          <cell r="B74" t="str">
            <v>Tendido de cable de fuerza multipolar 4 x 2 AWG por bandeja</v>
          </cell>
        </row>
        <row r="75">
          <cell r="B75" t="str">
            <v>Tendido de cable de fuerza multipolar 4 x 4 AWG por bandeja</v>
          </cell>
        </row>
        <row r="76">
          <cell r="B76" t="str">
            <v>Tendido de cable de fuerza multipolar 4 x 6 AWG por bandeja</v>
          </cell>
        </row>
        <row r="77">
          <cell r="B77" t="str">
            <v>Tendido de cable de guarda de 3/8 aereo.</v>
          </cell>
        </row>
        <row r="78">
          <cell r="B78" t="str">
            <v>Tendido de cable de cobre 1/0 AWG THHN/THWN por tubo</v>
          </cell>
        </row>
        <row r="79">
          <cell r="B79" t="str">
            <v>Tendido de cable de cobre 300 MCM THHN/THWN por tubo</v>
          </cell>
        </row>
      </sheetData>
      <sheetData sheetId="1"/>
      <sheetData sheetId="2" refreshError="1"/>
      <sheetData sheetId="3"/>
      <sheetData sheetId="4" refreshError="1"/>
      <sheetData sheetId="5">
        <row r="1">
          <cell r="B1" t="str">
            <v>Suministro e instalacion poste de concreto 750 KG de tension de ruptura en la punta, incluye excabacion, isada y aplomada.</v>
          </cell>
        </row>
      </sheetData>
      <sheetData sheetId="6">
        <row r="1">
          <cell r="B1" t="str">
            <v xml:space="preserve">Suministro e instalacion de vestida de estructura de arranque, incluye 2 crucetas de 2.5 m, pieamigos, tres aisladores polimericos para 15 KV, bayoneta, accesorios y herrajes necesarios </v>
          </cell>
        </row>
      </sheetData>
      <sheetData sheetId="7">
        <row r="1">
          <cell r="B1" t="str">
            <v xml:space="preserve">Suministro e instalacion de vestida de estructura de retencion (estructura A1), incluye 2 crucetas de 2.5 m, pieamigos, bayoneta, seis aisladores polimericos para 15 KV, accesorios y herrajes necesarios </v>
          </cell>
        </row>
      </sheetData>
      <sheetData sheetId="8">
        <row r="1">
          <cell r="B1" t="str">
            <v>Suministro e instalacion de seccion primaria en el arranque de la linea, incluye cortacircuitos completos, cruceta de 2,5 m, accesorios y herrajes necesarios</v>
          </cell>
        </row>
      </sheetData>
      <sheetData sheetId="9">
        <row r="1">
          <cell r="B1" t="str">
            <v>Suministro e instalacion de vestida de estructura de retencion (estructura A2), incluye 4 crucetas de 2,4 m, 6 aisladores polimericos para 15 KV, pie amigos, bayoneta, accesorios y herrajes necesarios</v>
          </cell>
        </row>
      </sheetData>
      <sheetData sheetId="10">
        <row r="1">
          <cell r="B1" t="str">
            <v>Suministro e instalacion de vestida de estructura de suspensión (estructura A3), incluye 2 crucetas de 2.5 m, tres aisladores de pin, pieamigos, accesorios y herrajes necesarios.</v>
          </cell>
        </row>
      </sheetData>
      <sheetData sheetId="11">
        <row r="1">
          <cell r="B1" t="str">
            <v>Suministro e instalacion de vestida de estructura de retencion en H (estructura A2), incluye 2 crucetas de 3 m, 3 aisladores polimericos para 15 KV, accesorios y herrajes necesarios</v>
          </cell>
        </row>
      </sheetData>
      <sheetData sheetId="12">
        <row r="1">
          <cell r="B1" t="str">
            <v>Suministro e instalacion de templete para poste de 12 m en nivel de tension de 13.2 KV</v>
          </cell>
        </row>
      </sheetData>
      <sheetData sheetId="13">
        <row r="1">
          <cell r="B1" t="str">
            <v>Suministro e instalacion de seccion primaria en la llegada de la linea, incluye 2 crucetas de 3 m, 3 pararrayos, tres cortacircuitos completos, accesorios y herrajes necesarios</v>
          </cell>
        </row>
      </sheetData>
      <sheetData sheetId="14">
        <row r="1">
          <cell r="B1" t="str">
            <v>Suministro e instalacion de red aerea primaria en cable 3x2 AWG ACSR+ cable de guarda 2 AWG ACSR.</v>
          </cell>
        </row>
      </sheetData>
      <sheetData sheetId="15">
        <row r="1">
          <cell r="B1" t="str">
            <v>Suministro e instalacion de medida en dos elementos en nivel de 13.2 KV, incluye 2 crucetas de 3 m, 2 transformadores de corriente, 2 transformadores de potencial, bloque de pruebas, medidor de energia, caja para medidor de energia para instalacion en poste, cableado, tuberia, accesorios y herrajes necesarios.</v>
          </cell>
        </row>
      </sheetData>
      <sheetData sheetId="16">
        <row r="1">
          <cell r="B1" t="str">
            <v>Suministro e instalacion de transformador de potencia de 225 KVA, 13.2 KV / 220 V, en estructura tipo H.</v>
          </cell>
        </row>
      </sheetData>
      <sheetData sheetId="17">
        <row r="1">
          <cell r="B1" t="str">
            <v>Suministro e instalacion de bajante en tuberia IMC de 4" para conduccion de acometida secundaria desde transformador hasta tablero de transferencia.</v>
          </cell>
        </row>
      </sheetData>
      <sheetData sheetId="18">
        <row r="1">
          <cell r="B1" t="str">
            <v>Suministro e instalacion de bajante de puesta a tierra en poste</v>
          </cell>
        </row>
      </sheetData>
      <sheetData sheetId="19">
        <row r="1">
          <cell r="B1" t="str">
            <v>Suministro e instalacion de acometida secundaria en cable de cobre 6x 300 MCM + 1/0 AWG.</v>
          </cell>
        </row>
      </sheetData>
      <sheetData sheetId="20">
        <row r="1">
          <cell r="B1" t="str">
            <v>Suministro e instalacion de malla de puesta a tierra.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Materiales"/>
      <sheetName val="análisis precios básicos"/>
      <sheetName val="CostosUnitarios"/>
      <sheetName val="ResúmenCostosUnitarios"/>
      <sheetName val="análisis mano de obra"/>
      <sheetName val="análisis prestaciones"/>
      <sheetName val="REFUERZ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ENAMI (2)"/>
      <sheetName val="Cantidades (2)"/>
      <sheetName val="FM - Fac. Multi"/>
      <sheetName val="Prop. Economica"/>
      <sheetName val="ALIENAMI"/>
      <sheetName val="Cantidades"/>
      <sheetName val="PRESUP NORCASIA"/>
      <sheetName val="PRESUP NORCASIA (E1)"/>
      <sheetName val="APU BASICO NORCASIA"/>
      <sheetName val="AUI ALIVIADERO"/>
      <sheetName val="CRONOGRAMA ALCANT DESVIO"/>
      <sheetName val="PRECIOS BASICOS "/>
      <sheetName val="CRONOGRAMA ALCANT CARRERA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D15">
            <v>3.5</v>
          </cell>
        </row>
      </sheetData>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ORIA"/>
      <sheetName val="CANTIDADES ALL"/>
      <sheetName val="GLADYS"/>
      <sheetName val="A.I.U"/>
      <sheetName val="Hoja2"/>
      <sheetName val="Hoja4"/>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TRANSPORTE"/>
      <sheetName val="c2.5y2.6"/>
      <sheetName val="PRECIOS"/>
      <sheetName val="PREACTA 6"/>
      <sheetName val="TABLA 2008"/>
      <sheetName val="Excavación Mat. Común Estacione"/>
      <sheetName val="Demolición Pavimento"/>
      <sheetName val="SUB APU"/>
      <sheetName val="Insum"/>
    </sheetNames>
    <sheetDataSet>
      <sheetData sheetId="0">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LOCALIZACION"/>
      <sheetName val="CTO BOCA 300 PSI"/>
      <sheetName val="CTO CICLOP "/>
      <sheetName val="AC 3 D 8&quot;"/>
      <sheetName val="AC 1 D 2"/>
      <sheetName val="AC 5 D 8"/>
      <sheetName val="REJILLA"/>
      <sheetName val="PVC BOC 4&quot; "/>
      <sheetName val="ADAPTADOR 4&quot;"/>
      <sheetName val="VAL CORT 4"/>
      <sheetName val="UN ION 4&quot;"/>
      <sheetName val="SUMINISTRO TUB 4"/>
      <sheetName val="INSTALACION TUB 4&quot;"/>
      <sheetName val="INST TUB 3&quot;"/>
      <sheetName val="INST TUB 2 1,2 - 2&quot;"/>
      <sheetName val="INST TUB 1 1,2&quot; - 1 1,4&quot;"/>
      <sheetName val="INST TUB 1&quot; - 3,4&quot;"/>
      <sheetName val="INST TUB 1,2&quot;"/>
      <sheetName val="localizacion des"/>
      <sheetName val="CTO DESAR"/>
      <sheetName val="CTO 2000PSI SOLADO"/>
      <sheetName val="PTE IMP Y ESMALT"/>
    </sheetNames>
    <sheetDataSet>
      <sheetData sheetId="0" refreshError="1">
        <row r="1">
          <cell r="A1" t="str">
            <v>REFERENCIA</v>
          </cell>
          <cell r="I1" t="str">
            <v>REFERENCIA</v>
          </cell>
          <cell r="J1" t="str">
            <v>DESCRIPCION</v>
          </cell>
          <cell r="K1" t="str">
            <v>UND</v>
          </cell>
          <cell r="L1" t="str">
            <v>VR/ UNIT</v>
          </cell>
        </row>
        <row r="2">
          <cell r="I2">
            <v>1</v>
          </cell>
          <cell r="J2" t="str">
            <v>MORTERO 1:4</v>
          </cell>
          <cell r="K2" t="str">
            <v>M3</v>
          </cell>
          <cell r="L2">
            <v>279503</v>
          </cell>
        </row>
        <row r="3">
          <cell r="I3">
            <v>2</v>
          </cell>
          <cell r="J3" t="str">
            <v xml:space="preserve">CONSTRUCCION DE BOCATOMA EN CON CONCRETO 3000 PSI A TODO COSTO. </v>
          </cell>
          <cell r="K3" t="str">
            <v>M3</v>
          </cell>
          <cell r="L3">
            <v>490001</v>
          </cell>
        </row>
        <row r="4">
          <cell r="I4">
            <v>3</v>
          </cell>
          <cell r="J4" t="str">
            <v>REJILLA DE .80*.40 CON BARROTES DE 5/8" LISAS, SEPARADAS CADA 10 mm</v>
          </cell>
          <cell r="K4" t="str">
            <v>UN</v>
          </cell>
          <cell r="L4">
            <v>250000</v>
          </cell>
        </row>
        <row r="5">
          <cell r="F5" t="str">
            <v>OFICIAL</v>
          </cell>
          <cell r="I5">
            <v>4</v>
          </cell>
          <cell r="J5" t="str">
            <v>PAÑETE IMPERMEABILIZADO Y ESMALTADO</v>
          </cell>
          <cell r="K5" t="str">
            <v>M2</v>
          </cell>
          <cell r="L5">
            <v>20000</v>
          </cell>
        </row>
        <row r="6">
          <cell r="F6" t="str">
            <v>AYUDANTE</v>
          </cell>
          <cell r="G6">
            <v>10000</v>
          </cell>
          <cell r="I6">
            <v>5</v>
          </cell>
          <cell r="J6" t="str">
            <v>FORMALETA</v>
          </cell>
          <cell r="K6" t="str">
            <v>M3</v>
          </cell>
          <cell r="L6">
            <v>36695</v>
          </cell>
        </row>
        <row r="7">
          <cell r="G7">
            <v>0</v>
          </cell>
          <cell r="I7">
            <v>6</v>
          </cell>
          <cell r="J7" t="str">
            <v>EXCAVACION</v>
          </cell>
          <cell r="K7" t="str">
            <v>M3</v>
          </cell>
          <cell r="L7">
            <v>12950</v>
          </cell>
        </row>
        <row r="8">
          <cell r="G8">
            <v>0.05</v>
          </cell>
          <cell r="I8">
            <v>7</v>
          </cell>
        </row>
        <row r="9">
          <cell r="I9">
            <v>8</v>
          </cell>
        </row>
        <row r="10">
          <cell r="G10">
            <v>0.85</v>
          </cell>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row r="33">
          <cell r="I33">
            <v>32</v>
          </cell>
        </row>
        <row r="34">
          <cell r="I34">
            <v>33</v>
          </cell>
        </row>
        <row r="35">
          <cell r="I35">
            <v>34</v>
          </cell>
        </row>
        <row r="36">
          <cell r="I36">
            <v>35</v>
          </cell>
        </row>
        <row r="37">
          <cell r="I37">
            <v>36</v>
          </cell>
        </row>
        <row r="38">
          <cell r="I38">
            <v>37</v>
          </cell>
        </row>
        <row r="39">
          <cell r="I39">
            <v>38</v>
          </cell>
        </row>
        <row r="40">
          <cell r="I40">
            <v>39</v>
          </cell>
        </row>
        <row r="41">
          <cell r="I41">
            <v>40</v>
          </cell>
        </row>
        <row r="42">
          <cell r="I42">
            <v>41</v>
          </cell>
        </row>
        <row r="43">
          <cell r="I43">
            <v>42</v>
          </cell>
        </row>
        <row r="44">
          <cell r="I44">
            <v>43</v>
          </cell>
        </row>
        <row r="45">
          <cell r="I45">
            <v>44</v>
          </cell>
        </row>
        <row r="46">
          <cell r="I46">
            <v>45</v>
          </cell>
        </row>
        <row r="47">
          <cell r="I47">
            <v>46</v>
          </cell>
        </row>
        <row r="48">
          <cell r="I48">
            <v>47</v>
          </cell>
        </row>
        <row r="49">
          <cell r="I49">
            <v>48</v>
          </cell>
        </row>
        <row r="50">
          <cell r="I50">
            <v>49</v>
          </cell>
        </row>
        <row r="51">
          <cell r="I51">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t="str">
            <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t="str">
            <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t="str">
            <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t="str">
            <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t="str">
            <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t="str">
            <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t="str">
            <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t="str">
            <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O101"/>
  <sheetViews>
    <sheetView tabSelected="1" view="pageBreakPreview" topLeftCell="A47" zoomScale="60" zoomScaleNormal="100" workbookViewId="0">
      <selection activeCell="B9" sqref="B9:J80"/>
    </sheetView>
  </sheetViews>
  <sheetFormatPr baseColWidth="10" defaultColWidth="11.42578125" defaultRowHeight="15.75" x14ac:dyDescent="0.25"/>
  <cols>
    <col min="1" max="1" width="3.28515625" style="9" customWidth="1"/>
    <col min="2" max="2" width="12.7109375" style="9" customWidth="1"/>
    <col min="3" max="3" width="231.140625" style="119" hidden="1" customWidth="1"/>
    <col min="4" max="4" width="71.28515625" style="9" bestFit="1" customWidth="1"/>
    <col min="5" max="5" width="6" style="9" bestFit="1" customWidth="1"/>
    <col min="6" max="6" width="16.5703125" style="133" bestFit="1" customWidth="1"/>
    <col min="7" max="7" width="15.85546875" style="134" bestFit="1" customWidth="1"/>
    <col min="8" max="8" width="24.140625" style="134" bestFit="1" customWidth="1"/>
    <col min="9" max="9" width="14.42578125" style="135" bestFit="1" customWidth="1"/>
    <col min="10" max="10" width="23.7109375" style="54" customWidth="1"/>
    <col min="11" max="11" width="2" style="90" hidden="1" customWidth="1"/>
    <col min="12" max="12" width="14.42578125" style="9" customWidth="1"/>
    <col min="13" max="13" width="23.42578125" style="9" customWidth="1"/>
    <col min="14" max="14" width="33.140625" style="10" customWidth="1"/>
    <col min="15" max="15" width="14.5703125" style="9" bestFit="1" customWidth="1"/>
    <col min="16" max="16" width="14.7109375" style="9" bestFit="1" customWidth="1"/>
    <col min="17" max="253" width="11.42578125" style="9"/>
    <col min="254" max="254" width="3.28515625" style="9" customWidth="1"/>
    <col min="255" max="255" width="8.42578125" style="9" bestFit="1" customWidth="1"/>
    <col min="256" max="256" width="52.140625" style="9" customWidth="1"/>
    <col min="257" max="257" width="8.85546875" style="9" customWidth="1"/>
    <col min="258" max="258" width="13.140625" style="9" customWidth="1"/>
    <col min="259" max="259" width="16.85546875" style="9" customWidth="1"/>
    <col min="260" max="260" width="18.28515625" style="9" bestFit="1" customWidth="1"/>
    <col min="261" max="261" width="15.5703125" style="9" customWidth="1"/>
    <col min="262" max="509" width="11.42578125" style="9"/>
    <col min="510" max="510" width="3.28515625" style="9" customWidth="1"/>
    <col min="511" max="511" width="8.42578125" style="9" bestFit="1" customWidth="1"/>
    <col min="512" max="512" width="52.140625" style="9" customWidth="1"/>
    <col min="513" max="513" width="8.85546875" style="9" customWidth="1"/>
    <col min="514" max="514" width="13.140625" style="9" customWidth="1"/>
    <col min="515" max="515" width="16.85546875" style="9" customWidth="1"/>
    <col min="516" max="516" width="18.28515625" style="9" bestFit="1" customWidth="1"/>
    <col min="517" max="517" width="15.5703125" style="9" customWidth="1"/>
    <col min="518" max="765" width="11.42578125" style="9"/>
    <col min="766" max="766" width="3.28515625" style="9" customWidth="1"/>
    <col min="767" max="767" width="8.42578125" style="9" bestFit="1" customWidth="1"/>
    <col min="768" max="768" width="52.140625" style="9" customWidth="1"/>
    <col min="769" max="769" width="8.85546875" style="9" customWidth="1"/>
    <col min="770" max="770" width="13.140625" style="9" customWidth="1"/>
    <col min="771" max="771" width="16.85546875" style="9" customWidth="1"/>
    <col min="772" max="772" width="18.28515625" style="9" bestFit="1" customWidth="1"/>
    <col min="773" max="773" width="15.5703125" style="9" customWidth="1"/>
    <col min="774" max="1021" width="11.42578125" style="9"/>
    <col min="1022" max="1022" width="3.28515625" style="9" customWidth="1"/>
    <col min="1023" max="1023" width="8.42578125" style="9" bestFit="1" customWidth="1"/>
    <col min="1024" max="1024" width="52.140625" style="9" customWidth="1"/>
    <col min="1025" max="1025" width="8.85546875" style="9" customWidth="1"/>
    <col min="1026" max="1026" width="13.140625" style="9" customWidth="1"/>
    <col min="1027" max="1027" width="16.85546875" style="9" customWidth="1"/>
    <col min="1028" max="1028" width="18.28515625" style="9" bestFit="1" customWidth="1"/>
    <col min="1029" max="1029" width="15.5703125" style="9" customWidth="1"/>
    <col min="1030" max="1277" width="11.42578125" style="9"/>
    <col min="1278" max="1278" width="3.28515625" style="9" customWidth="1"/>
    <col min="1279" max="1279" width="8.42578125" style="9" bestFit="1" customWidth="1"/>
    <col min="1280" max="1280" width="52.140625" style="9" customWidth="1"/>
    <col min="1281" max="1281" width="8.85546875" style="9" customWidth="1"/>
    <col min="1282" max="1282" width="13.140625" style="9" customWidth="1"/>
    <col min="1283" max="1283" width="16.85546875" style="9" customWidth="1"/>
    <col min="1284" max="1284" width="18.28515625" style="9" bestFit="1" customWidth="1"/>
    <col min="1285" max="1285" width="15.5703125" style="9" customWidth="1"/>
    <col min="1286" max="1533" width="11.42578125" style="9"/>
    <col min="1534" max="1534" width="3.28515625" style="9" customWidth="1"/>
    <col min="1535" max="1535" width="8.42578125" style="9" bestFit="1" customWidth="1"/>
    <col min="1536" max="1536" width="52.140625" style="9" customWidth="1"/>
    <col min="1537" max="1537" width="8.85546875" style="9" customWidth="1"/>
    <col min="1538" max="1538" width="13.140625" style="9" customWidth="1"/>
    <col min="1539" max="1539" width="16.85546875" style="9" customWidth="1"/>
    <col min="1540" max="1540" width="18.28515625" style="9" bestFit="1" customWidth="1"/>
    <col min="1541" max="1541" width="15.5703125" style="9" customWidth="1"/>
    <col min="1542" max="1789" width="11.42578125" style="9"/>
    <col min="1790" max="1790" width="3.28515625" style="9" customWidth="1"/>
    <col min="1791" max="1791" width="8.42578125" style="9" bestFit="1" customWidth="1"/>
    <col min="1792" max="1792" width="52.140625" style="9" customWidth="1"/>
    <col min="1793" max="1793" width="8.85546875" style="9" customWidth="1"/>
    <col min="1794" max="1794" width="13.140625" style="9" customWidth="1"/>
    <col min="1795" max="1795" width="16.85546875" style="9" customWidth="1"/>
    <col min="1796" max="1796" width="18.28515625" style="9" bestFit="1" customWidth="1"/>
    <col min="1797" max="1797" width="15.5703125" style="9" customWidth="1"/>
    <col min="1798" max="2045" width="11.42578125" style="9"/>
    <col min="2046" max="2046" width="3.28515625" style="9" customWidth="1"/>
    <col min="2047" max="2047" width="8.42578125" style="9" bestFit="1" customWidth="1"/>
    <col min="2048" max="2048" width="52.140625" style="9" customWidth="1"/>
    <col min="2049" max="2049" width="8.85546875" style="9" customWidth="1"/>
    <col min="2050" max="2050" width="13.140625" style="9" customWidth="1"/>
    <col min="2051" max="2051" width="16.85546875" style="9" customWidth="1"/>
    <col min="2052" max="2052" width="18.28515625" style="9" bestFit="1" customWidth="1"/>
    <col min="2053" max="2053" width="15.5703125" style="9" customWidth="1"/>
    <col min="2054" max="2301" width="11.42578125" style="9"/>
    <col min="2302" max="2302" width="3.28515625" style="9" customWidth="1"/>
    <col min="2303" max="2303" width="8.42578125" style="9" bestFit="1" customWidth="1"/>
    <col min="2304" max="2304" width="52.140625" style="9" customWidth="1"/>
    <col min="2305" max="2305" width="8.85546875" style="9" customWidth="1"/>
    <col min="2306" max="2306" width="13.140625" style="9" customWidth="1"/>
    <col min="2307" max="2307" width="16.85546875" style="9" customWidth="1"/>
    <col min="2308" max="2308" width="18.28515625" style="9" bestFit="1" customWidth="1"/>
    <col min="2309" max="2309" width="15.5703125" style="9" customWidth="1"/>
    <col min="2310" max="2557" width="11.42578125" style="9"/>
    <col min="2558" max="2558" width="3.28515625" style="9" customWidth="1"/>
    <col min="2559" max="2559" width="8.42578125" style="9" bestFit="1" customWidth="1"/>
    <col min="2560" max="2560" width="52.140625" style="9" customWidth="1"/>
    <col min="2561" max="2561" width="8.85546875" style="9" customWidth="1"/>
    <col min="2562" max="2562" width="13.140625" style="9" customWidth="1"/>
    <col min="2563" max="2563" width="16.85546875" style="9" customWidth="1"/>
    <col min="2564" max="2564" width="18.28515625" style="9" bestFit="1" customWidth="1"/>
    <col min="2565" max="2565" width="15.5703125" style="9" customWidth="1"/>
    <col min="2566" max="2813" width="11.42578125" style="9"/>
    <col min="2814" max="2814" width="3.28515625" style="9" customWidth="1"/>
    <col min="2815" max="2815" width="8.42578125" style="9" bestFit="1" customWidth="1"/>
    <col min="2816" max="2816" width="52.140625" style="9" customWidth="1"/>
    <col min="2817" max="2817" width="8.85546875" style="9" customWidth="1"/>
    <col min="2818" max="2818" width="13.140625" style="9" customWidth="1"/>
    <col min="2819" max="2819" width="16.85546875" style="9" customWidth="1"/>
    <col min="2820" max="2820" width="18.28515625" style="9" bestFit="1" customWidth="1"/>
    <col min="2821" max="2821" width="15.5703125" style="9" customWidth="1"/>
    <col min="2822" max="3069" width="11.42578125" style="9"/>
    <col min="3070" max="3070" width="3.28515625" style="9" customWidth="1"/>
    <col min="3071" max="3071" width="8.42578125" style="9" bestFit="1" customWidth="1"/>
    <col min="3072" max="3072" width="52.140625" style="9" customWidth="1"/>
    <col min="3073" max="3073" width="8.85546875" style="9" customWidth="1"/>
    <col min="3074" max="3074" width="13.140625" style="9" customWidth="1"/>
    <col min="3075" max="3075" width="16.85546875" style="9" customWidth="1"/>
    <col min="3076" max="3076" width="18.28515625" style="9" bestFit="1" customWidth="1"/>
    <col min="3077" max="3077" width="15.5703125" style="9" customWidth="1"/>
    <col min="3078" max="3325" width="11.42578125" style="9"/>
    <col min="3326" max="3326" width="3.28515625" style="9" customWidth="1"/>
    <col min="3327" max="3327" width="8.42578125" style="9" bestFit="1" customWidth="1"/>
    <col min="3328" max="3328" width="52.140625" style="9" customWidth="1"/>
    <col min="3329" max="3329" width="8.85546875" style="9" customWidth="1"/>
    <col min="3330" max="3330" width="13.140625" style="9" customWidth="1"/>
    <col min="3331" max="3331" width="16.85546875" style="9" customWidth="1"/>
    <col min="3332" max="3332" width="18.28515625" style="9" bestFit="1" customWidth="1"/>
    <col min="3333" max="3333" width="15.5703125" style="9" customWidth="1"/>
    <col min="3334" max="3581" width="11.42578125" style="9"/>
    <col min="3582" max="3582" width="3.28515625" style="9" customWidth="1"/>
    <col min="3583" max="3583" width="8.42578125" style="9" bestFit="1" customWidth="1"/>
    <col min="3584" max="3584" width="52.140625" style="9" customWidth="1"/>
    <col min="3585" max="3585" width="8.85546875" style="9" customWidth="1"/>
    <col min="3586" max="3586" width="13.140625" style="9" customWidth="1"/>
    <col min="3587" max="3587" width="16.85546875" style="9" customWidth="1"/>
    <col min="3588" max="3588" width="18.28515625" style="9" bestFit="1" customWidth="1"/>
    <col min="3589" max="3589" width="15.5703125" style="9" customWidth="1"/>
    <col min="3590" max="3837" width="11.42578125" style="9"/>
    <col min="3838" max="3838" width="3.28515625" style="9" customWidth="1"/>
    <col min="3839" max="3839" width="8.42578125" style="9" bestFit="1" customWidth="1"/>
    <col min="3840" max="3840" width="52.140625" style="9" customWidth="1"/>
    <col min="3841" max="3841" width="8.85546875" style="9" customWidth="1"/>
    <col min="3842" max="3842" width="13.140625" style="9" customWidth="1"/>
    <col min="3843" max="3843" width="16.85546875" style="9" customWidth="1"/>
    <col min="3844" max="3844" width="18.28515625" style="9" bestFit="1" customWidth="1"/>
    <col min="3845" max="3845" width="15.5703125" style="9" customWidth="1"/>
    <col min="3846" max="4093" width="11.42578125" style="9"/>
    <col min="4094" max="4094" width="3.28515625" style="9" customWidth="1"/>
    <col min="4095" max="4095" width="8.42578125" style="9" bestFit="1" customWidth="1"/>
    <col min="4096" max="4096" width="52.140625" style="9" customWidth="1"/>
    <col min="4097" max="4097" width="8.85546875" style="9" customWidth="1"/>
    <col min="4098" max="4098" width="13.140625" style="9" customWidth="1"/>
    <col min="4099" max="4099" width="16.85546875" style="9" customWidth="1"/>
    <col min="4100" max="4100" width="18.28515625" style="9" bestFit="1" customWidth="1"/>
    <col min="4101" max="4101" width="15.5703125" style="9" customWidth="1"/>
    <col min="4102" max="4349" width="11.42578125" style="9"/>
    <col min="4350" max="4350" width="3.28515625" style="9" customWidth="1"/>
    <col min="4351" max="4351" width="8.42578125" style="9" bestFit="1" customWidth="1"/>
    <col min="4352" max="4352" width="52.140625" style="9" customWidth="1"/>
    <col min="4353" max="4353" width="8.85546875" style="9" customWidth="1"/>
    <col min="4354" max="4354" width="13.140625" style="9" customWidth="1"/>
    <col min="4355" max="4355" width="16.85546875" style="9" customWidth="1"/>
    <col min="4356" max="4356" width="18.28515625" style="9" bestFit="1" customWidth="1"/>
    <col min="4357" max="4357" width="15.5703125" style="9" customWidth="1"/>
    <col min="4358" max="4605" width="11.42578125" style="9"/>
    <col min="4606" max="4606" width="3.28515625" style="9" customWidth="1"/>
    <col min="4607" max="4607" width="8.42578125" style="9" bestFit="1" customWidth="1"/>
    <col min="4608" max="4608" width="52.140625" style="9" customWidth="1"/>
    <col min="4609" max="4609" width="8.85546875" style="9" customWidth="1"/>
    <col min="4610" max="4610" width="13.140625" style="9" customWidth="1"/>
    <col min="4611" max="4611" width="16.85546875" style="9" customWidth="1"/>
    <col min="4612" max="4612" width="18.28515625" style="9" bestFit="1" customWidth="1"/>
    <col min="4613" max="4613" width="15.5703125" style="9" customWidth="1"/>
    <col min="4614" max="4861" width="11.42578125" style="9"/>
    <col min="4862" max="4862" width="3.28515625" style="9" customWidth="1"/>
    <col min="4863" max="4863" width="8.42578125" style="9" bestFit="1" customWidth="1"/>
    <col min="4864" max="4864" width="52.140625" style="9" customWidth="1"/>
    <col min="4865" max="4865" width="8.85546875" style="9" customWidth="1"/>
    <col min="4866" max="4866" width="13.140625" style="9" customWidth="1"/>
    <col min="4867" max="4867" width="16.85546875" style="9" customWidth="1"/>
    <col min="4868" max="4868" width="18.28515625" style="9" bestFit="1" customWidth="1"/>
    <col min="4869" max="4869" width="15.5703125" style="9" customWidth="1"/>
    <col min="4870" max="5117" width="11.42578125" style="9"/>
    <col min="5118" max="5118" width="3.28515625" style="9" customWidth="1"/>
    <col min="5119" max="5119" width="8.42578125" style="9" bestFit="1" customWidth="1"/>
    <col min="5120" max="5120" width="52.140625" style="9" customWidth="1"/>
    <col min="5121" max="5121" width="8.85546875" style="9" customWidth="1"/>
    <col min="5122" max="5122" width="13.140625" style="9" customWidth="1"/>
    <col min="5123" max="5123" width="16.85546875" style="9" customWidth="1"/>
    <col min="5124" max="5124" width="18.28515625" style="9" bestFit="1" customWidth="1"/>
    <col min="5125" max="5125" width="15.5703125" style="9" customWidth="1"/>
    <col min="5126" max="5373" width="11.42578125" style="9"/>
    <col min="5374" max="5374" width="3.28515625" style="9" customWidth="1"/>
    <col min="5375" max="5375" width="8.42578125" style="9" bestFit="1" customWidth="1"/>
    <col min="5376" max="5376" width="52.140625" style="9" customWidth="1"/>
    <col min="5377" max="5377" width="8.85546875" style="9" customWidth="1"/>
    <col min="5378" max="5378" width="13.140625" style="9" customWidth="1"/>
    <col min="5379" max="5379" width="16.85546875" style="9" customWidth="1"/>
    <col min="5380" max="5380" width="18.28515625" style="9" bestFit="1" customWidth="1"/>
    <col min="5381" max="5381" width="15.5703125" style="9" customWidth="1"/>
    <col min="5382" max="5629" width="11.42578125" style="9"/>
    <col min="5630" max="5630" width="3.28515625" style="9" customWidth="1"/>
    <col min="5631" max="5631" width="8.42578125" style="9" bestFit="1" customWidth="1"/>
    <col min="5632" max="5632" width="52.140625" style="9" customWidth="1"/>
    <col min="5633" max="5633" width="8.85546875" style="9" customWidth="1"/>
    <col min="5634" max="5634" width="13.140625" style="9" customWidth="1"/>
    <col min="5635" max="5635" width="16.85546875" style="9" customWidth="1"/>
    <col min="5636" max="5636" width="18.28515625" style="9" bestFit="1" customWidth="1"/>
    <col min="5637" max="5637" width="15.5703125" style="9" customWidth="1"/>
    <col min="5638" max="5885" width="11.42578125" style="9"/>
    <col min="5886" max="5886" width="3.28515625" style="9" customWidth="1"/>
    <col min="5887" max="5887" width="8.42578125" style="9" bestFit="1" customWidth="1"/>
    <col min="5888" max="5888" width="52.140625" style="9" customWidth="1"/>
    <col min="5889" max="5889" width="8.85546875" style="9" customWidth="1"/>
    <col min="5890" max="5890" width="13.140625" style="9" customWidth="1"/>
    <col min="5891" max="5891" width="16.85546875" style="9" customWidth="1"/>
    <col min="5892" max="5892" width="18.28515625" style="9" bestFit="1" customWidth="1"/>
    <col min="5893" max="5893" width="15.5703125" style="9" customWidth="1"/>
    <col min="5894" max="6141" width="11.42578125" style="9"/>
    <col min="6142" max="6142" width="3.28515625" style="9" customWidth="1"/>
    <col min="6143" max="6143" width="8.42578125" style="9" bestFit="1" customWidth="1"/>
    <col min="6144" max="6144" width="52.140625" style="9" customWidth="1"/>
    <col min="6145" max="6145" width="8.85546875" style="9" customWidth="1"/>
    <col min="6146" max="6146" width="13.140625" style="9" customWidth="1"/>
    <col min="6147" max="6147" width="16.85546875" style="9" customWidth="1"/>
    <col min="6148" max="6148" width="18.28515625" style="9" bestFit="1" customWidth="1"/>
    <col min="6149" max="6149" width="15.5703125" style="9" customWidth="1"/>
    <col min="6150" max="6397" width="11.42578125" style="9"/>
    <col min="6398" max="6398" width="3.28515625" style="9" customWidth="1"/>
    <col min="6399" max="6399" width="8.42578125" style="9" bestFit="1" customWidth="1"/>
    <col min="6400" max="6400" width="52.140625" style="9" customWidth="1"/>
    <col min="6401" max="6401" width="8.85546875" style="9" customWidth="1"/>
    <col min="6402" max="6402" width="13.140625" style="9" customWidth="1"/>
    <col min="6403" max="6403" width="16.85546875" style="9" customWidth="1"/>
    <col min="6404" max="6404" width="18.28515625" style="9" bestFit="1" customWidth="1"/>
    <col min="6405" max="6405" width="15.5703125" style="9" customWidth="1"/>
    <col min="6406" max="6653" width="11.42578125" style="9"/>
    <col min="6654" max="6654" width="3.28515625" style="9" customWidth="1"/>
    <col min="6655" max="6655" width="8.42578125" style="9" bestFit="1" customWidth="1"/>
    <col min="6656" max="6656" width="52.140625" style="9" customWidth="1"/>
    <col min="6657" max="6657" width="8.85546875" style="9" customWidth="1"/>
    <col min="6658" max="6658" width="13.140625" style="9" customWidth="1"/>
    <col min="6659" max="6659" width="16.85546875" style="9" customWidth="1"/>
    <col min="6660" max="6660" width="18.28515625" style="9" bestFit="1" customWidth="1"/>
    <col min="6661" max="6661" width="15.5703125" style="9" customWidth="1"/>
    <col min="6662" max="6909" width="11.42578125" style="9"/>
    <col min="6910" max="6910" width="3.28515625" style="9" customWidth="1"/>
    <col min="6911" max="6911" width="8.42578125" style="9" bestFit="1" customWidth="1"/>
    <col min="6912" max="6912" width="52.140625" style="9" customWidth="1"/>
    <col min="6913" max="6913" width="8.85546875" style="9" customWidth="1"/>
    <col min="6914" max="6914" width="13.140625" style="9" customWidth="1"/>
    <col min="6915" max="6915" width="16.85546875" style="9" customWidth="1"/>
    <col min="6916" max="6916" width="18.28515625" style="9" bestFit="1" customWidth="1"/>
    <col min="6917" max="6917" width="15.5703125" style="9" customWidth="1"/>
    <col min="6918" max="7165" width="11.42578125" style="9"/>
    <col min="7166" max="7166" width="3.28515625" style="9" customWidth="1"/>
    <col min="7167" max="7167" width="8.42578125" style="9" bestFit="1" customWidth="1"/>
    <col min="7168" max="7168" width="52.140625" style="9" customWidth="1"/>
    <col min="7169" max="7169" width="8.85546875" style="9" customWidth="1"/>
    <col min="7170" max="7170" width="13.140625" style="9" customWidth="1"/>
    <col min="7171" max="7171" width="16.85546875" style="9" customWidth="1"/>
    <col min="7172" max="7172" width="18.28515625" style="9" bestFit="1" customWidth="1"/>
    <col min="7173" max="7173" width="15.5703125" style="9" customWidth="1"/>
    <col min="7174" max="7421" width="11.42578125" style="9"/>
    <col min="7422" max="7422" width="3.28515625" style="9" customWidth="1"/>
    <col min="7423" max="7423" width="8.42578125" style="9" bestFit="1" customWidth="1"/>
    <col min="7424" max="7424" width="52.140625" style="9" customWidth="1"/>
    <col min="7425" max="7425" width="8.85546875" style="9" customWidth="1"/>
    <col min="7426" max="7426" width="13.140625" style="9" customWidth="1"/>
    <col min="7427" max="7427" width="16.85546875" style="9" customWidth="1"/>
    <col min="7428" max="7428" width="18.28515625" style="9" bestFit="1" customWidth="1"/>
    <col min="7429" max="7429" width="15.5703125" style="9" customWidth="1"/>
    <col min="7430" max="7677" width="11.42578125" style="9"/>
    <col min="7678" max="7678" width="3.28515625" style="9" customWidth="1"/>
    <col min="7679" max="7679" width="8.42578125" style="9" bestFit="1" customWidth="1"/>
    <col min="7680" max="7680" width="52.140625" style="9" customWidth="1"/>
    <col min="7681" max="7681" width="8.85546875" style="9" customWidth="1"/>
    <col min="7682" max="7682" width="13.140625" style="9" customWidth="1"/>
    <col min="7683" max="7683" width="16.85546875" style="9" customWidth="1"/>
    <col min="7684" max="7684" width="18.28515625" style="9" bestFit="1" customWidth="1"/>
    <col min="7685" max="7685" width="15.5703125" style="9" customWidth="1"/>
    <col min="7686" max="7933" width="11.42578125" style="9"/>
    <col min="7934" max="7934" width="3.28515625" style="9" customWidth="1"/>
    <col min="7935" max="7935" width="8.42578125" style="9" bestFit="1" customWidth="1"/>
    <col min="7936" max="7936" width="52.140625" style="9" customWidth="1"/>
    <col min="7937" max="7937" width="8.85546875" style="9" customWidth="1"/>
    <col min="7938" max="7938" width="13.140625" style="9" customWidth="1"/>
    <col min="7939" max="7939" width="16.85546875" style="9" customWidth="1"/>
    <col min="7940" max="7940" width="18.28515625" style="9" bestFit="1" customWidth="1"/>
    <col min="7941" max="7941" width="15.5703125" style="9" customWidth="1"/>
    <col min="7942" max="8189" width="11.42578125" style="9"/>
    <col min="8190" max="8190" width="3.28515625" style="9" customWidth="1"/>
    <col min="8191" max="8191" width="8.42578125" style="9" bestFit="1" customWidth="1"/>
    <col min="8192" max="8192" width="52.140625" style="9" customWidth="1"/>
    <col min="8193" max="8193" width="8.85546875" style="9" customWidth="1"/>
    <col min="8194" max="8194" width="13.140625" style="9" customWidth="1"/>
    <col min="8195" max="8195" width="16.85546875" style="9" customWidth="1"/>
    <col min="8196" max="8196" width="18.28515625" style="9" bestFit="1" customWidth="1"/>
    <col min="8197" max="8197" width="15.5703125" style="9" customWidth="1"/>
    <col min="8198" max="8445" width="11.42578125" style="9"/>
    <col min="8446" max="8446" width="3.28515625" style="9" customWidth="1"/>
    <col min="8447" max="8447" width="8.42578125" style="9" bestFit="1" customWidth="1"/>
    <col min="8448" max="8448" width="52.140625" style="9" customWidth="1"/>
    <col min="8449" max="8449" width="8.85546875" style="9" customWidth="1"/>
    <col min="8450" max="8450" width="13.140625" style="9" customWidth="1"/>
    <col min="8451" max="8451" width="16.85546875" style="9" customWidth="1"/>
    <col min="8452" max="8452" width="18.28515625" style="9" bestFit="1" customWidth="1"/>
    <col min="8453" max="8453" width="15.5703125" style="9" customWidth="1"/>
    <col min="8454" max="8701" width="11.42578125" style="9"/>
    <col min="8702" max="8702" width="3.28515625" style="9" customWidth="1"/>
    <col min="8703" max="8703" width="8.42578125" style="9" bestFit="1" customWidth="1"/>
    <col min="8704" max="8704" width="52.140625" style="9" customWidth="1"/>
    <col min="8705" max="8705" width="8.85546875" style="9" customWidth="1"/>
    <col min="8706" max="8706" width="13.140625" style="9" customWidth="1"/>
    <col min="8707" max="8707" width="16.85546875" style="9" customWidth="1"/>
    <col min="8708" max="8708" width="18.28515625" style="9" bestFit="1" customWidth="1"/>
    <col min="8709" max="8709" width="15.5703125" style="9" customWidth="1"/>
    <col min="8710" max="8957" width="11.42578125" style="9"/>
    <col min="8958" max="8958" width="3.28515625" style="9" customWidth="1"/>
    <col min="8959" max="8959" width="8.42578125" style="9" bestFit="1" customWidth="1"/>
    <col min="8960" max="8960" width="52.140625" style="9" customWidth="1"/>
    <col min="8961" max="8961" width="8.85546875" style="9" customWidth="1"/>
    <col min="8962" max="8962" width="13.140625" style="9" customWidth="1"/>
    <col min="8963" max="8963" width="16.85546875" style="9" customWidth="1"/>
    <col min="8964" max="8964" width="18.28515625" style="9" bestFit="1" customWidth="1"/>
    <col min="8965" max="8965" width="15.5703125" style="9" customWidth="1"/>
    <col min="8966" max="9213" width="11.42578125" style="9"/>
    <col min="9214" max="9214" width="3.28515625" style="9" customWidth="1"/>
    <col min="9215" max="9215" width="8.42578125" style="9" bestFit="1" customWidth="1"/>
    <col min="9216" max="9216" width="52.140625" style="9" customWidth="1"/>
    <col min="9217" max="9217" width="8.85546875" style="9" customWidth="1"/>
    <col min="9218" max="9218" width="13.140625" style="9" customWidth="1"/>
    <col min="9219" max="9219" width="16.85546875" style="9" customWidth="1"/>
    <col min="9220" max="9220" width="18.28515625" style="9" bestFit="1" customWidth="1"/>
    <col min="9221" max="9221" width="15.5703125" style="9" customWidth="1"/>
    <col min="9222" max="9469" width="11.42578125" style="9"/>
    <col min="9470" max="9470" width="3.28515625" style="9" customWidth="1"/>
    <col min="9471" max="9471" width="8.42578125" style="9" bestFit="1" customWidth="1"/>
    <col min="9472" max="9472" width="52.140625" style="9" customWidth="1"/>
    <col min="9473" max="9473" width="8.85546875" style="9" customWidth="1"/>
    <col min="9474" max="9474" width="13.140625" style="9" customWidth="1"/>
    <col min="9475" max="9475" width="16.85546875" style="9" customWidth="1"/>
    <col min="9476" max="9476" width="18.28515625" style="9" bestFit="1" customWidth="1"/>
    <col min="9477" max="9477" width="15.5703125" style="9" customWidth="1"/>
    <col min="9478" max="9725" width="11.42578125" style="9"/>
    <col min="9726" max="9726" width="3.28515625" style="9" customWidth="1"/>
    <col min="9727" max="9727" width="8.42578125" style="9" bestFit="1" customWidth="1"/>
    <col min="9728" max="9728" width="52.140625" style="9" customWidth="1"/>
    <col min="9729" max="9729" width="8.85546875" style="9" customWidth="1"/>
    <col min="9730" max="9730" width="13.140625" style="9" customWidth="1"/>
    <col min="9731" max="9731" width="16.85546875" style="9" customWidth="1"/>
    <col min="9732" max="9732" width="18.28515625" style="9" bestFit="1" customWidth="1"/>
    <col min="9733" max="9733" width="15.5703125" style="9" customWidth="1"/>
    <col min="9734" max="9981" width="11.42578125" style="9"/>
    <col min="9982" max="9982" width="3.28515625" style="9" customWidth="1"/>
    <col min="9983" max="9983" width="8.42578125" style="9" bestFit="1" customWidth="1"/>
    <col min="9984" max="9984" width="52.140625" style="9" customWidth="1"/>
    <col min="9985" max="9985" width="8.85546875" style="9" customWidth="1"/>
    <col min="9986" max="9986" width="13.140625" style="9" customWidth="1"/>
    <col min="9987" max="9987" width="16.85546875" style="9" customWidth="1"/>
    <col min="9988" max="9988" width="18.28515625" style="9" bestFit="1" customWidth="1"/>
    <col min="9989" max="9989" width="15.5703125" style="9" customWidth="1"/>
    <col min="9990" max="10237" width="11.42578125" style="9"/>
    <col min="10238" max="10238" width="3.28515625" style="9" customWidth="1"/>
    <col min="10239" max="10239" width="8.42578125" style="9" bestFit="1" customWidth="1"/>
    <col min="10240" max="10240" width="52.140625" style="9" customWidth="1"/>
    <col min="10241" max="10241" width="8.85546875" style="9" customWidth="1"/>
    <col min="10242" max="10242" width="13.140625" style="9" customWidth="1"/>
    <col min="10243" max="10243" width="16.85546875" style="9" customWidth="1"/>
    <col min="10244" max="10244" width="18.28515625" style="9" bestFit="1" customWidth="1"/>
    <col min="10245" max="10245" width="15.5703125" style="9" customWidth="1"/>
    <col min="10246" max="10493" width="11.42578125" style="9"/>
    <col min="10494" max="10494" width="3.28515625" style="9" customWidth="1"/>
    <col min="10495" max="10495" width="8.42578125" style="9" bestFit="1" customWidth="1"/>
    <col min="10496" max="10496" width="52.140625" style="9" customWidth="1"/>
    <col min="10497" max="10497" width="8.85546875" style="9" customWidth="1"/>
    <col min="10498" max="10498" width="13.140625" style="9" customWidth="1"/>
    <col min="10499" max="10499" width="16.85546875" style="9" customWidth="1"/>
    <col min="10500" max="10500" width="18.28515625" style="9" bestFit="1" customWidth="1"/>
    <col min="10501" max="10501" width="15.5703125" style="9" customWidth="1"/>
    <col min="10502" max="10749" width="11.42578125" style="9"/>
    <col min="10750" max="10750" width="3.28515625" style="9" customWidth="1"/>
    <col min="10751" max="10751" width="8.42578125" style="9" bestFit="1" customWidth="1"/>
    <col min="10752" max="10752" width="52.140625" style="9" customWidth="1"/>
    <col min="10753" max="10753" width="8.85546875" style="9" customWidth="1"/>
    <col min="10754" max="10754" width="13.140625" style="9" customWidth="1"/>
    <col min="10755" max="10755" width="16.85546875" style="9" customWidth="1"/>
    <col min="10756" max="10756" width="18.28515625" style="9" bestFit="1" customWidth="1"/>
    <col min="10757" max="10757" width="15.5703125" style="9" customWidth="1"/>
    <col min="10758" max="11005" width="11.42578125" style="9"/>
    <col min="11006" max="11006" width="3.28515625" style="9" customWidth="1"/>
    <col min="11007" max="11007" width="8.42578125" style="9" bestFit="1" customWidth="1"/>
    <col min="11008" max="11008" width="52.140625" style="9" customWidth="1"/>
    <col min="11009" max="11009" width="8.85546875" style="9" customWidth="1"/>
    <col min="11010" max="11010" width="13.140625" style="9" customWidth="1"/>
    <col min="11011" max="11011" width="16.85546875" style="9" customWidth="1"/>
    <col min="11012" max="11012" width="18.28515625" style="9" bestFit="1" customWidth="1"/>
    <col min="11013" max="11013" width="15.5703125" style="9" customWidth="1"/>
    <col min="11014" max="11261" width="11.42578125" style="9"/>
    <col min="11262" max="11262" width="3.28515625" style="9" customWidth="1"/>
    <col min="11263" max="11263" width="8.42578125" style="9" bestFit="1" customWidth="1"/>
    <col min="11264" max="11264" width="52.140625" style="9" customWidth="1"/>
    <col min="11265" max="11265" width="8.85546875" style="9" customWidth="1"/>
    <col min="11266" max="11266" width="13.140625" style="9" customWidth="1"/>
    <col min="11267" max="11267" width="16.85546875" style="9" customWidth="1"/>
    <col min="11268" max="11268" width="18.28515625" style="9" bestFit="1" customWidth="1"/>
    <col min="11269" max="11269" width="15.5703125" style="9" customWidth="1"/>
    <col min="11270" max="11517" width="11.42578125" style="9"/>
    <col min="11518" max="11518" width="3.28515625" style="9" customWidth="1"/>
    <col min="11519" max="11519" width="8.42578125" style="9" bestFit="1" customWidth="1"/>
    <col min="11520" max="11520" width="52.140625" style="9" customWidth="1"/>
    <col min="11521" max="11521" width="8.85546875" style="9" customWidth="1"/>
    <col min="11522" max="11522" width="13.140625" style="9" customWidth="1"/>
    <col min="11523" max="11523" width="16.85546875" style="9" customWidth="1"/>
    <col min="11524" max="11524" width="18.28515625" style="9" bestFit="1" customWidth="1"/>
    <col min="11525" max="11525" width="15.5703125" style="9" customWidth="1"/>
    <col min="11526" max="11773" width="11.42578125" style="9"/>
    <col min="11774" max="11774" width="3.28515625" style="9" customWidth="1"/>
    <col min="11775" max="11775" width="8.42578125" style="9" bestFit="1" customWidth="1"/>
    <col min="11776" max="11776" width="52.140625" style="9" customWidth="1"/>
    <col min="11777" max="11777" width="8.85546875" style="9" customWidth="1"/>
    <col min="11778" max="11778" width="13.140625" style="9" customWidth="1"/>
    <col min="11779" max="11779" width="16.85546875" style="9" customWidth="1"/>
    <col min="11780" max="11780" width="18.28515625" style="9" bestFit="1" customWidth="1"/>
    <col min="11781" max="11781" width="15.5703125" style="9" customWidth="1"/>
    <col min="11782" max="12029" width="11.42578125" style="9"/>
    <col min="12030" max="12030" width="3.28515625" style="9" customWidth="1"/>
    <col min="12031" max="12031" width="8.42578125" style="9" bestFit="1" customWidth="1"/>
    <col min="12032" max="12032" width="52.140625" style="9" customWidth="1"/>
    <col min="12033" max="12033" width="8.85546875" style="9" customWidth="1"/>
    <col min="12034" max="12034" width="13.140625" style="9" customWidth="1"/>
    <col min="12035" max="12035" width="16.85546875" style="9" customWidth="1"/>
    <col min="12036" max="12036" width="18.28515625" style="9" bestFit="1" customWidth="1"/>
    <col min="12037" max="12037" width="15.5703125" style="9" customWidth="1"/>
    <col min="12038" max="12285" width="11.42578125" style="9"/>
    <col min="12286" max="12286" width="3.28515625" style="9" customWidth="1"/>
    <col min="12287" max="12287" width="8.42578125" style="9" bestFit="1" customWidth="1"/>
    <col min="12288" max="12288" width="52.140625" style="9" customWidth="1"/>
    <col min="12289" max="12289" width="8.85546875" style="9" customWidth="1"/>
    <col min="12290" max="12290" width="13.140625" style="9" customWidth="1"/>
    <col min="12291" max="12291" width="16.85546875" style="9" customWidth="1"/>
    <col min="12292" max="12292" width="18.28515625" style="9" bestFit="1" customWidth="1"/>
    <col min="12293" max="12293" width="15.5703125" style="9" customWidth="1"/>
    <col min="12294" max="12541" width="11.42578125" style="9"/>
    <col min="12542" max="12542" width="3.28515625" style="9" customWidth="1"/>
    <col min="12543" max="12543" width="8.42578125" style="9" bestFit="1" customWidth="1"/>
    <col min="12544" max="12544" width="52.140625" style="9" customWidth="1"/>
    <col min="12545" max="12545" width="8.85546875" style="9" customWidth="1"/>
    <col min="12546" max="12546" width="13.140625" style="9" customWidth="1"/>
    <col min="12547" max="12547" width="16.85546875" style="9" customWidth="1"/>
    <col min="12548" max="12548" width="18.28515625" style="9" bestFit="1" customWidth="1"/>
    <col min="12549" max="12549" width="15.5703125" style="9" customWidth="1"/>
    <col min="12550" max="12797" width="11.42578125" style="9"/>
    <col min="12798" max="12798" width="3.28515625" style="9" customWidth="1"/>
    <col min="12799" max="12799" width="8.42578125" style="9" bestFit="1" customWidth="1"/>
    <col min="12800" max="12800" width="52.140625" style="9" customWidth="1"/>
    <col min="12801" max="12801" width="8.85546875" style="9" customWidth="1"/>
    <col min="12802" max="12802" width="13.140625" style="9" customWidth="1"/>
    <col min="12803" max="12803" width="16.85546875" style="9" customWidth="1"/>
    <col min="12804" max="12804" width="18.28515625" style="9" bestFit="1" customWidth="1"/>
    <col min="12805" max="12805" width="15.5703125" style="9" customWidth="1"/>
    <col min="12806" max="13053" width="11.42578125" style="9"/>
    <col min="13054" max="13054" width="3.28515625" style="9" customWidth="1"/>
    <col min="13055" max="13055" width="8.42578125" style="9" bestFit="1" customWidth="1"/>
    <col min="13056" max="13056" width="52.140625" style="9" customWidth="1"/>
    <col min="13057" max="13057" width="8.85546875" style="9" customWidth="1"/>
    <col min="13058" max="13058" width="13.140625" style="9" customWidth="1"/>
    <col min="13059" max="13059" width="16.85546875" style="9" customWidth="1"/>
    <col min="13060" max="13060" width="18.28515625" style="9" bestFit="1" customWidth="1"/>
    <col min="13061" max="13061" width="15.5703125" style="9" customWidth="1"/>
    <col min="13062" max="13309" width="11.42578125" style="9"/>
    <col min="13310" max="13310" width="3.28515625" style="9" customWidth="1"/>
    <col min="13311" max="13311" width="8.42578125" style="9" bestFit="1" customWidth="1"/>
    <col min="13312" max="13312" width="52.140625" style="9" customWidth="1"/>
    <col min="13313" max="13313" width="8.85546875" style="9" customWidth="1"/>
    <col min="13314" max="13314" width="13.140625" style="9" customWidth="1"/>
    <col min="13315" max="13315" width="16.85546875" style="9" customWidth="1"/>
    <col min="13316" max="13316" width="18.28515625" style="9" bestFit="1" customWidth="1"/>
    <col min="13317" max="13317" width="15.5703125" style="9" customWidth="1"/>
    <col min="13318" max="13565" width="11.42578125" style="9"/>
    <col min="13566" max="13566" width="3.28515625" style="9" customWidth="1"/>
    <col min="13567" max="13567" width="8.42578125" style="9" bestFit="1" customWidth="1"/>
    <col min="13568" max="13568" width="52.140625" style="9" customWidth="1"/>
    <col min="13569" max="13569" width="8.85546875" style="9" customWidth="1"/>
    <col min="13570" max="13570" width="13.140625" style="9" customWidth="1"/>
    <col min="13571" max="13571" width="16.85546875" style="9" customWidth="1"/>
    <col min="13572" max="13572" width="18.28515625" style="9" bestFit="1" customWidth="1"/>
    <col min="13573" max="13573" width="15.5703125" style="9" customWidth="1"/>
    <col min="13574" max="13821" width="11.42578125" style="9"/>
    <col min="13822" max="13822" width="3.28515625" style="9" customWidth="1"/>
    <col min="13823" max="13823" width="8.42578125" style="9" bestFit="1" customWidth="1"/>
    <col min="13824" max="13824" width="52.140625" style="9" customWidth="1"/>
    <col min="13825" max="13825" width="8.85546875" style="9" customWidth="1"/>
    <col min="13826" max="13826" width="13.140625" style="9" customWidth="1"/>
    <col min="13827" max="13827" width="16.85546875" style="9" customWidth="1"/>
    <col min="13828" max="13828" width="18.28515625" style="9" bestFit="1" customWidth="1"/>
    <col min="13829" max="13829" width="15.5703125" style="9" customWidth="1"/>
    <col min="13830" max="14077" width="11.42578125" style="9"/>
    <col min="14078" max="14078" width="3.28515625" style="9" customWidth="1"/>
    <col min="14079" max="14079" width="8.42578125" style="9" bestFit="1" customWidth="1"/>
    <col min="14080" max="14080" width="52.140625" style="9" customWidth="1"/>
    <col min="14081" max="14081" width="8.85546875" style="9" customWidth="1"/>
    <col min="14082" max="14082" width="13.140625" style="9" customWidth="1"/>
    <col min="14083" max="14083" width="16.85546875" style="9" customWidth="1"/>
    <col min="14084" max="14084" width="18.28515625" style="9" bestFit="1" customWidth="1"/>
    <col min="14085" max="14085" width="15.5703125" style="9" customWidth="1"/>
    <col min="14086" max="14333" width="11.42578125" style="9"/>
    <col min="14334" max="14334" width="3.28515625" style="9" customWidth="1"/>
    <col min="14335" max="14335" width="8.42578125" style="9" bestFit="1" customWidth="1"/>
    <col min="14336" max="14336" width="52.140625" style="9" customWidth="1"/>
    <col min="14337" max="14337" width="8.85546875" style="9" customWidth="1"/>
    <col min="14338" max="14338" width="13.140625" style="9" customWidth="1"/>
    <col min="14339" max="14339" width="16.85546875" style="9" customWidth="1"/>
    <col min="14340" max="14340" width="18.28515625" style="9" bestFit="1" customWidth="1"/>
    <col min="14341" max="14341" width="15.5703125" style="9" customWidth="1"/>
    <col min="14342" max="14589" width="11.42578125" style="9"/>
    <col min="14590" max="14590" width="3.28515625" style="9" customWidth="1"/>
    <col min="14591" max="14591" width="8.42578125" style="9" bestFit="1" customWidth="1"/>
    <col min="14592" max="14592" width="52.140625" style="9" customWidth="1"/>
    <col min="14593" max="14593" width="8.85546875" style="9" customWidth="1"/>
    <col min="14594" max="14594" width="13.140625" style="9" customWidth="1"/>
    <col min="14595" max="14595" width="16.85546875" style="9" customWidth="1"/>
    <col min="14596" max="14596" width="18.28515625" style="9" bestFit="1" customWidth="1"/>
    <col min="14597" max="14597" width="15.5703125" style="9" customWidth="1"/>
    <col min="14598" max="14845" width="11.42578125" style="9"/>
    <col min="14846" max="14846" width="3.28515625" style="9" customWidth="1"/>
    <col min="14847" max="14847" width="8.42578125" style="9" bestFit="1" customWidth="1"/>
    <col min="14848" max="14848" width="52.140625" style="9" customWidth="1"/>
    <col min="14849" max="14849" width="8.85546875" style="9" customWidth="1"/>
    <col min="14850" max="14850" width="13.140625" style="9" customWidth="1"/>
    <col min="14851" max="14851" width="16.85546875" style="9" customWidth="1"/>
    <col min="14852" max="14852" width="18.28515625" style="9" bestFit="1" customWidth="1"/>
    <col min="14853" max="14853" width="15.5703125" style="9" customWidth="1"/>
    <col min="14854" max="15101" width="11.42578125" style="9"/>
    <col min="15102" max="15102" width="3.28515625" style="9" customWidth="1"/>
    <col min="15103" max="15103" width="8.42578125" style="9" bestFit="1" customWidth="1"/>
    <col min="15104" max="15104" width="52.140625" style="9" customWidth="1"/>
    <col min="15105" max="15105" width="8.85546875" style="9" customWidth="1"/>
    <col min="15106" max="15106" width="13.140625" style="9" customWidth="1"/>
    <col min="15107" max="15107" width="16.85546875" style="9" customWidth="1"/>
    <col min="15108" max="15108" width="18.28515625" style="9" bestFit="1" customWidth="1"/>
    <col min="15109" max="15109" width="15.5703125" style="9" customWidth="1"/>
    <col min="15110" max="15357" width="11.42578125" style="9"/>
    <col min="15358" max="15358" width="3.28515625" style="9" customWidth="1"/>
    <col min="15359" max="15359" width="8.42578125" style="9" bestFit="1" customWidth="1"/>
    <col min="15360" max="15360" width="52.140625" style="9" customWidth="1"/>
    <col min="15361" max="15361" width="8.85546875" style="9" customWidth="1"/>
    <col min="15362" max="15362" width="13.140625" style="9" customWidth="1"/>
    <col min="15363" max="15363" width="16.85546875" style="9" customWidth="1"/>
    <col min="15364" max="15364" width="18.28515625" style="9" bestFit="1" customWidth="1"/>
    <col min="15365" max="15365" width="15.5703125" style="9" customWidth="1"/>
    <col min="15366" max="15613" width="11.42578125" style="9"/>
    <col min="15614" max="15614" width="3.28515625" style="9" customWidth="1"/>
    <col min="15615" max="15615" width="8.42578125" style="9" bestFit="1" customWidth="1"/>
    <col min="15616" max="15616" width="52.140625" style="9" customWidth="1"/>
    <col min="15617" max="15617" width="8.85546875" style="9" customWidth="1"/>
    <col min="15618" max="15618" width="13.140625" style="9" customWidth="1"/>
    <col min="15619" max="15619" width="16.85546875" style="9" customWidth="1"/>
    <col min="15620" max="15620" width="18.28515625" style="9" bestFit="1" customWidth="1"/>
    <col min="15621" max="15621" width="15.5703125" style="9" customWidth="1"/>
    <col min="15622" max="15869" width="11.42578125" style="9"/>
    <col min="15870" max="15870" width="3.28515625" style="9" customWidth="1"/>
    <col min="15871" max="15871" width="8.42578125" style="9" bestFit="1" customWidth="1"/>
    <col min="15872" max="15872" width="52.140625" style="9" customWidth="1"/>
    <col min="15873" max="15873" width="8.85546875" style="9" customWidth="1"/>
    <col min="15874" max="15874" width="13.140625" style="9" customWidth="1"/>
    <col min="15875" max="15875" width="16.85546875" style="9" customWidth="1"/>
    <col min="15876" max="15876" width="18.28515625" style="9" bestFit="1" customWidth="1"/>
    <col min="15877" max="15877" width="15.5703125" style="9" customWidth="1"/>
    <col min="15878" max="16125" width="11.42578125" style="9"/>
    <col min="16126" max="16126" width="3.28515625" style="9" customWidth="1"/>
    <col min="16127" max="16127" width="8.42578125" style="9" bestFit="1" customWidth="1"/>
    <col min="16128" max="16128" width="52.140625" style="9" customWidth="1"/>
    <col min="16129" max="16129" width="8.85546875" style="9" customWidth="1"/>
    <col min="16130" max="16130" width="13.140625" style="9" customWidth="1"/>
    <col min="16131" max="16131" width="16.85546875" style="9" customWidth="1"/>
    <col min="16132" max="16132" width="18.28515625" style="9" bestFit="1" customWidth="1"/>
    <col min="16133" max="16133" width="15.5703125" style="9" customWidth="1"/>
    <col min="16134" max="16384" width="11.42578125" style="9"/>
  </cols>
  <sheetData>
    <row r="1" spans="2:14" x14ac:dyDescent="0.25">
      <c r="B1" s="1"/>
      <c r="C1" s="2"/>
      <c r="D1" s="3"/>
      <c r="E1" s="3"/>
      <c r="F1" s="4"/>
      <c r="G1" s="5"/>
      <c r="H1" s="5"/>
      <c r="I1" s="6"/>
      <c r="J1" s="7"/>
      <c r="K1" s="8"/>
    </row>
    <row r="2" spans="2:14" x14ac:dyDescent="0.25">
      <c r="B2" s="11" t="s">
        <v>0</v>
      </c>
      <c r="C2" s="11"/>
      <c r="D2" s="11"/>
      <c r="E2" s="11"/>
      <c r="F2" s="11"/>
      <c r="G2" s="11"/>
      <c r="H2" s="11"/>
      <c r="I2" s="11"/>
      <c r="J2" s="11"/>
      <c r="K2" s="8"/>
    </row>
    <row r="3" spans="2:14" x14ac:dyDescent="0.25">
      <c r="B3" s="11" t="s">
        <v>1</v>
      </c>
      <c r="C3" s="11"/>
      <c r="D3" s="11"/>
      <c r="E3" s="11"/>
      <c r="F3" s="11"/>
      <c r="G3" s="11"/>
      <c r="H3" s="11"/>
      <c r="I3" s="11"/>
      <c r="J3" s="11"/>
      <c r="K3" s="12"/>
      <c r="L3" s="13"/>
    </row>
    <row r="4" spans="2:14" x14ac:dyDescent="0.25">
      <c r="B4" s="14"/>
      <c r="C4" s="14"/>
      <c r="D4" s="14"/>
      <c r="E4" s="14"/>
      <c r="F4" s="14"/>
      <c r="G4" s="14"/>
      <c r="H4" s="14"/>
      <c r="I4" s="14"/>
      <c r="J4" s="14"/>
      <c r="K4" s="8"/>
    </row>
    <row r="5" spans="2:14" x14ac:dyDescent="0.25">
      <c r="B5" s="14"/>
      <c r="C5" s="14"/>
      <c r="D5" s="14"/>
      <c r="E5" s="14"/>
      <c r="F5" s="14"/>
      <c r="G5" s="14"/>
      <c r="H5" s="14"/>
      <c r="I5" s="14"/>
      <c r="J5" s="14"/>
      <c r="K5" s="8"/>
    </row>
    <row r="6" spans="2:14" x14ac:dyDescent="0.25">
      <c r="B6" s="15" t="s">
        <v>2</v>
      </c>
      <c r="C6" s="16"/>
      <c r="D6" s="17" t="s">
        <v>3</v>
      </c>
      <c r="E6" s="17"/>
      <c r="F6" s="17"/>
      <c r="G6" s="17"/>
      <c r="H6" s="17"/>
      <c r="I6" s="17"/>
      <c r="J6" s="14"/>
      <c r="K6" s="8"/>
    </row>
    <row r="7" spans="2:14" ht="15.75" customHeight="1" x14ac:dyDescent="0.25">
      <c r="B7" s="18" t="s">
        <v>4</v>
      </c>
      <c r="C7" s="18"/>
      <c r="D7" s="18"/>
      <c r="E7" s="18"/>
      <c r="F7" s="18"/>
      <c r="G7" s="14"/>
      <c r="H7" s="14"/>
      <c r="I7" s="14"/>
      <c r="J7" s="14"/>
      <c r="K7" s="8"/>
    </row>
    <row r="8" spans="2:14" ht="16.5" thickBot="1" x14ac:dyDescent="0.3">
      <c r="B8" s="18" t="s">
        <v>5</v>
      </c>
      <c r="C8" s="18"/>
      <c r="D8" s="18"/>
      <c r="E8" s="18"/>
      <c r="F8" s="18"/>
      <c r="G8" s="5"/>
      <c r="H8" s="5"/>
      <c r="I8" s="6"/>
      <c r="J8" s="7"/>
      <c r="K8" s="8"/>
    </row>
    <row r="9" spans="2:14" s="27" customFormat="1" ht="31.5" x14ac:dyDescent="0.2">
      <c r="B9" s="19" t="s">
        <v>6</v>
      </c>
      <c r="C9" s="20" t="s">
        <v>7</v>
      </c>
      <c r="D9" s="21" t="s">
        <v>8</v>
      </c>
      <c r="E9" s="21" t="s">
        <v>9</v>
      </c>
      <c r="F9" s="22" t="s">
        <v>10</v>
      </c>
      <c r="G9" s="23" t="s">
        <v>11</v>
      </c>
      <c r="H9" s="23" t="s">
        <v>12</v>
      </c>
      <c r="I9" s="24" t="s">
        <v>13</v>
      </c>
      <c r="J9" s="25" t="s">
        <v>14</v>
      </c>
      <c r="K9" s="26"/>
      <c r="L9" s="25" t="s">
        <v>15</v>
      </c>
      <c r="N9" s="28"/>
    </row>
    <row r="10" spans="2:14" s="27" customFormat="1" x14ac:dyDescent="0.2">
      <c r="B10" s="29"/>
      <c r="C10" s="30"/>
      <c r="D10" s="31"/>
      <c r="E10" s="32"/>
      <c r="F10" s="33"/>
      <c r="G10" s="34"/>
      <c r="H10" s="34"/>
      <c r="I10" s="35"/>
      <c r="J10" s="36"/>
      <c r="K10" s="26"/>
      <c r="N10" s="28"/>
    </row>
    <row r="11" spans="2:14" x14ac:dyDescent="0.25">
      <c r="B11" s="37">
        <v>1</v>
      </c>
      <c r="C11" s="38" t="s">
        <v>16</v>
      </c>
      <c r="D11" s="39"/>
      <c r="E11" s="40"/>
      <c r="F11" s="41"/>
      <c r="G11" s="42"/>
      <c r="H11" s="42"/>
      <c r="I11" s="43"/>
      <c r="J11" s="44"/>
      <c r="K11" s="8"/>
    </row>
    <row r="12" spans="2:14" ht="31.5" x14ac:dyDescent="0.25">
      <c r="B12" s="45">
        <v>1.1000000000000001</v>
      </c>
      <c r="C12" s="46" t="s">
        <v>17</v>
      </c>
      <c r="D12" s="47" t="str">
        <f>VLOOKUP(B12,[1]A.P.U!C:F,2,0)</f>
        <v>Sumistro, transporte e instalación de Barrera con Bombones Plásticos, Cinta de Seguridad (Reutilizable por tramos, incluye traslado entre tramos)</v>
      </c>
      <c r="E12" s="48" t="str">
        <f>VLOOKUP(B12,[1]A.P.U!C:F,3,0)</f>
        <v>Ml</v>
      </c>
      <c r="F12" s="49">
        <f>+'[1]MEMORIA DE MEDIDAS'!C76</f>
        <v>500</v>
      </c>
      <c r="G12" s="50">
        <f>VLOOKUP(B12,[1]A.P.U!$C:$K,6,0)+VLOOKUP(B12,[1]A.P.U!$C:$K,8,0)+VLOOKUP(B12,[1]A.P.U!$C:$K,9,0)</f>
        <v>1692.9362500000002</v>
      </c>
      <c r="H12" s="50">
        <f>VLOOKUP(B12,[1]A.P.U!$C:$K,7,0)</f>
        <v>4506</v>
      </c>
      <c r="I12" s="51">
        <f>VLOOKUP(B12,[1]A.P.U!C:F,4,0)</f>
        <v>6198.9362500000007</v>
      </c>
      <c r="J12" s="52">
        <f>+F12*I12</f>
        <v>3099468.1250000005</v>
      </c>
      <c r="K12" s="8"/>
      <c r="L12" s="53">
        <f>+J12/$J$73</f>
        <v>4.9116661948795642E-3</v>
      </c>
      <c r="M12" s="54"/>
      <c r="N12" s="55"/>
    </row>
    <row r="13" spans="2:14" x14ac:dyDescent="0.25">
      <c r="B13" s="56">
        <v>1.2</v>
      </c>
      <c r="C13" s="46" t="s">
        <v>18</v>
      </c>
      <c r="D13" s="47" t="str">
        <f>VLOOKUP(B13,[1]A.P.U!C:F,2,0)</f>
        <v xml:space="preserve"> Localización y Replanteo  (incluye topografía y plano récord)</v>
      </c>
      <c r="E13" s="48" t="str">
        <f>VLOOKUP(B13,[1]A.P.U!C:F,3,0)</f>
        <v>Ml</v>
      </c>
      <c r="F13" s="49">
        <f>+'[1]MEMORIA DE MEDIDAS'!C84</f>
        <v>1085</v>
      </c>
      <c r="G13" s="50">
        <f>VLOOKUP(B13,[1]A.P.U!$C:$K,6,0)+VLOOKUP(B13,[1]A.P.U!$C:$K,8,0)+VLOOKUP(B13,[1]A.P.U!$C:$K,9,0)</f>
        <v>1566</v>
      </c>
      <c r="H13" s="50">
        <f>VLOOKUP(B13,[1]A.P.U!$C:$K,7,0)</f>
        <v>0</v>
      </c>
      <c r="I13" s="51">
        <f>VLOOKUP(B13,[1]A.P.U!C:F,4,0)</f>
        <v>1566</v>
      </c>
      <c r="J13" s="52">
        <f>+F13*I13</f>
        <v>1699110</v>
      </c>
      <c r="K13" s="8"/>
      <c r="L13" s="53">
        <f>+J13/$J$73</f>
        <v>2.6925462085149901E-3</v>
      </c>
      <c r="M13" s="54"/>
      <c r="N13" s="55"/>
    </row>
    <row r="14" spans="2:14" x14ac:dyDescent="0.25">
      <c r="B14" s="56">
        <v>1.3</v>
      </c>
      <c r="C14" s="46" t="s">
        <v>19</v>
      </c>
      <c r="D14" s="47" t="str">
        <f>VLOOKUP(B14,[1]A.P.U!C:F,2,0)</f>
        <v>Roceria y Limpieza</v>
      </c>
      <c r="E14" s="48" t="str">
        <f>VLOOKUP(B14,[1]A.P.U!C:F,3,0)</f>
        <v>M2</v>
      </c>
      <c r="F14" s="49">
        <f>+'[1]MEMORIA DE MEDIDAS'!D89</f>
        <v>100</v>
      </c>
      <c r="G14" s="50">
        <f>VLOOKUP(B14,[1]A.P.U!$C:$K,6,0)+VLOOKUP(B14,[1]A.P.U!$C:$K,8,0)+VLOOKUP(B14,[1]A.P.U!$C:$K,9,0)</f>
        <v>2958.4</v>
      </c>
      <c r="H14" s="50">
        <f>VLOOKUP(B14,[1]A.P.U!$C:$K,7,0)</f>
        <v>0</v>
      </c>
      <c r="I14" s="51">
        <f>VLOOKUP(B14,[1]A.P.U!C:F,4,0)</f>
        <v>2958.4</v>
      </c>
      <c r="J14" s="52">
        <f t="shared" ref="J14:J17" si="0">+F14*I14</f>
        <v>295840</v>
      </c>
      <c r="K14" s="8"/>
      <c r="L14" s="53">
        <f>+J14/$J$73</f>
        <v>4.6881183109220398E-4</v>
      </c>
      <c r="M14" s="54"/>
      <c r="N14" s="55"/>
    </row>
    <row r="15" spans="2:14" ht="31.5" x14ac:dyDescent="0.25">
      <c r="B15" s="56">
        <v>1.4</v>
      </c>
      <c r="C15" s="46"/>
      <c r="D15" s="47" t="str">
        <f>VLOOKUP(B15,[1]A.P.U!C:F,2,0)</f>
        <v>Suministro, transporte e instalacion señal preventiva, reglamentaria e informativa</v>
      </c>
      <c r="E15" s="48" t="str">
        <f>VLOOKUP(B15,[1]A.P.U!C:F,3,0)</f>
        <v>UN</v>
      </c>
      <c r="F15" s="49">
        <v>1</v>
      </c>
      <c r="G15" s="50">
        <f>VLOOKUP(B15,[1]A.P.U!$C:$K,6,0)+VLOOKUP(B15,[1]A.P.U!$C:$K,8,0)+VLOOKUP(B15,[1]A.P.U!$C:$K,9,0)</f>
        <v>0</v>
      </c>
      <c r="H15" s="50">
        <f>VLOOKUP(B15,[1]A.P.U!$C:$K,7,0)</f>
        <v>0</v>
      </c>
      <c r="I15" s="51">
        <f>VLOOKUP(B15,[1]A.P.U!C:F,4,0)</f>
        <v>180060</v>
      </c>
      <c r="J15" s="52">
        <f t="shared" si="0"/>
        <v>180060</v>
      </c>
      <c r="K15" s="8"/>
      <c r="L15" s="53">
        <f>+J15/$J$73</f>
        <v>2.853375415983716E-4</v>
      </c>
      <c r="M15" s="54"/>
      <c r="N15" s="55"/>
    </row>
    <row r="16" spans="2:14" ht="31.5" x14ac:dyDescent="0.25">
      <c r="B16" s="56">
        <v>1.5</v>
      </c>
      <c r="C16" s="46"/>
      <c r="D16" s="47" t="str">
        <f>VLOOKUP(B16,[1]A.P.U!C:F,2,0)</f>
        <v xml:space="preserve">Manejo-Movilización, retiro y disposicion escombros/Sobrantes y material de excavación en Vehículo Automotor hasta una distancia de 10 Km </v>
      </c>
      <c r="E16" s="48" t="str">
        <f>VLOOKUP(B16,[1]A.P.U!C:F,3,0)</f>
        <v>M3</v>
      </c>
      <c r="F16" s="49">
        <f>+'[1]MEMORIA DE MEDIDAS'!D133</f>
        <v>190.91704991999853</v>
      </c>
      <c r="G16" s="50">
        <f>VLOOKUP(B16,[1]A.P.U!$C:$K,6,0)+VLOOKUP(B16,[1]A.P.U!$C:$K,8,0)+VLOOKUP(B16,[1]A.P.U!$C:$K,9,0)</f>
        <v>15509.1</v>
      </c>
      <c r="H16" s="50">
        <f>VLOOKUP(B16,[1]A.P.U!$C:$K,7,0)</f>
        <v>3938</v>
      </c>
      <c r="I16" s="51">
        <f>VLOOKUP(B16,[1]A.P.U!C:F,4,0)</f>
        <v>19447.099999999999</v>
      </c>
      <c r="J16" s="52">
        <f t="shared" si="0"/>
        <v>3712782.961499203</v>
      </c>
      <c r="K16" s="8"/>
      <c r="L16" s="53">
        <f t="shared" ref="L16:L17" si="1">+J16/$J$73</f>
        <v>5.8835741570726647E-3</v>
      </c>
      <c r="M16" s="54"/>
      <c r="N16" s="55"/>
    </row>
    <row r="17" spans="2:15" x14ac:dyDescent="0.25">
      <c r="B17" s="56">
        <v>1.6</v>
      </c>
      <c r="C17" s="46"/>
      <c r="D17" s="47" t="str">
        <f>VLOOKUP(B17,[1]A.P.U!C:F,2,0)</f>
        <v xml:space="preserve"> Descapote</v>
      </c>
      <c r="E17" s="48" t="str">
        <f>VLOOKUP(B17,[1]A.P.U!C:F,3,0)</f>
        <v>M2</v>
      </c>
      <c r="F17" s="49">
        <f>+'[1]MEMORIA DE MEDIDAS'!D138</f>
        <v>100</v>
      </c>
      <c r="G17" s="50">
        <f>VLOOKUP(B17,[1]A.P.U!$C:$K,6,0)+VLOOKUP(B17,[1]A.P.U!$C:$K,8,0)+VLOOKUP(B17,[1]A.P.U!$C:$K,9,0)</f>
        <v>2277.8380000000002</v>
      </c>
      <c r="H17" s="50">
        <f>VLOOKUP(B17,[1]A.P.U!$C:$K,7,0)</f>
        <v>0</v>
      </c>
      <c r="I17" s="51">
        <f>VLOOKUP(B17,[1]A.P.U!C:F,4,0)</f>
        <v>2277.8380000000002</v>
      </c>
      <c r="J17" s="52">
        <f t="shared" si="0"/>
        <v>227783.80000000002</v>
      </c>
      <c r="K17" s="8"/>
      <c r="L17" s="53">
        <f t="shared" si="1"/>
        <v>3.6096450909660756E-4</v>
      </c>
      <c r="M17" s="54"/>
      <c r="N17" s="55"/>
    </row>
    <row r="18" spans="2:15" x14ac:dyDescent="0.25">
      <c r="B18" s="57"/>
      <c r="C18" s="58"/>
      <c r="D18" s="59" t="s">
        <v>20</v>
      </c>
      <c r="E18" s="48"/>
      <c r="F18" s="49"/>
      <c r="G18" s="50"/>
      <c r="H18" s="50"/>
      <c r="I18" s="51"/>
      <c r="J18" s="44">
        <f>SUM(J12:K17)</f>
        <v>9215044.8864992037</v>
      </c>
      <c r="K18" s="8"/>
      <c r="L18" s="60"/>
      <c r="M18" s="54">
        <f>+J18*(1+SUM($F$74:$F$76)+(0.03*0.19))</f>
        <v>12019183.045460911</v>
      </c>
      <c r="N18" s="55"/>
    </row>
    <row r="19" spans="2:15" x14ac:dyDescent="0.25">
      <c r="B19" s="57"/>
      <c r="C19" s="58"/>
      <c r="D19" s="59"/>
      <c r="E19" s="48"/>
      <c r="F19" s="49"/>
      <c r="G19" s="50"/>
      <c r="H19" s="50"/>
      <c r="I19" s="51"/>
      <c r="J19" s="52"/>
      <c r="K19" s="8"/>
      <c r="L19" s="60"/>
      <c r="M19" s="54"/>
      <c r="N19" s="55"/>
    </row>
    <row r="20" spans="2:15" ht="15" customHeight="1" x14ac:dyDescent="0.25">
      <c r="B20" s="37">
        <v>2</v>
      </c>
      <c r="C20" s="38" t="s">
        <v>21</v>
      </c>
      <c r="D20" s="39"/>
      <c r="E20" s="48"/>
      <c r="F20" s="49"/>
      <c r="G20" s="50"/>
      <c r="H20" s="50"/>
      <c r="I20" s="51"/>
      <c r="J20" s="52"/>
      <c r="K20" s="8"/>
      <c r="L20" s="60"/>
      <c r="M20" s="54"/>
      <c r="N20" s="55"/>
    </row>
    <row r="21" spans="2:15" ht="31.5" x14ac:dyDescent="0.25">
      <c r="B21" s="56">
        <v>2.1</v>
      </c>
      <c r="C21" s="46" t="s">
        <v>22</v>
      </c>
      <c r="D21" s="47" t="str">
        <f>VLOOKUP(B21,[1]A.P.U!C:F,2,0)</f>
        <v xml:space="preserve"> Excavación en material comun, Conglomerado - 0.0 a 3.0 Mt  (inc medidas de seguridad)      </v>
      </c>
      <c r="E21" s="48" t="str">
        <f>VLOOKUP(B21,[1]A.P.U!C:F,3,0)</f>
        <v>M3</v>
      </c>
      <c r="F21" s="49">
        <f>+'[1]MEMORIA DE MEDIDAS'!F190</f>
        <v>1778.1090953962314</v>
      </c>
      <c r="G21" s="50">
        <f>VLOOKUP(B21,[1]A.P.U!$C:$K,6,0)+VLOOKUP(B21,[1]A.P.U!$C:$K,8,0)+VLOOKUP(B21,[1]A.P.U!$C:$K,9,0)</f>
        <v>19128.400000000001</v>
      </c>
      <c r="H21" s="50">
        <f>VLOOKUP(B21,[1]A.P.U!$C:$K,7,0)</f>
        <v>0</v>
      </c>
      <c r="I21" s="51">
        <f>VLOOKUP(B21,[1]A.P.U!C:F,4,0)</f>
        <v>19128.400000000001</v>
      </c>
      <c r="J21" s="52">
        <f t="shared" ref="J21:J26" si="2">ROUND(F21*I21,0)</f>
        <v>34012382</v>
      </c>
      <c r="K21" s="8"/>
      <c r="L21" s="53">
        <f t="shared" ref="L21:L26" si="3">+J21/$J$73</f>
        <v>5.3898752992250942E-2</v>
      </c>
      <c r="M21" s="54"/>
      <c r="N21" s="55"/>
    </row>
    <row r="22" spans="2:15" ht="31.5" x14ac:dyDescent="0.25">
      <c r="B22" s="56">
        <v>2.2000000000000002</v>
      </c>
      <c r="C22" s="61" t="s">
        <v>23</v>
      </c>
      <c r="D22" s="47" t="str">
        <f>VLOOKUP(B22,[1]A.P.U!C:F,2,0)</f>
        <v xml:space="preserve"> Excavación en material comun, Conglomerado - 3.0 a 5.0 Mt   (inc medidas de seguridad)      </v>
      </c>
      <c r="E22" s="48" t="str">
        <f>VLOOKUP(B22,[1]A.P.U!C:F,3,0)</f>
        <v>M3</v>
      </c>
      <c r="F22" s="49">
        <f>+'[1]MEMORIA DE MEDIDAS'!F207</f>
        <v>495.70575592340754</v>
      </c>
      <c r="G22" s="50">
        <f>VLOOKUP(B22,[1]A.P.U!$C:$K,6,0)+VLOOKUP(B22,[1]A.P.U!$C:$K,8,0)+VLOOKUP(B22,[1]A.P.U!$C:$K,9,0)</f>
        <v>25351.4</v>
      </c>
      <c r="H22" s="50">
        <f>VLOOKUP(B22,[1]A.P.U!$C:$K,7,0)</f>
        <v>0</v>
      </c>
      <c r="I22" s="51">
        <f>VLOOKUP(B22,[1]A.P.U!C:F,4,0)</f>
        <v>25351.4</v>
      </c>
      <c r="J22" s="52">
        <f t="shared" si="2"/>
        <v>12566835</v>
      </c>
      <c r="K22" s="8"/>
      <c r="L22" s="53">
        <f t="shared" si="3"/>
        <v>1.9914416331069489E-2</v>
      </c>
      <c r="M22" s="54"/>
      <c r="N22" s="55"/>
    </row>
    <row r="23" spans="2:15" ht="31.5" x14ac:dyDescent="0.25">
      <c r="B23" s="56">
        <v>2.2999999999999998</v>
      </c>
      <c r="C23" s="46" t="s">
        <v>24</v>
      </c>
      <c r="D23" s="62" t="str">
        <f>VLOOKUP(B23,[1]A.P.U!C:F,2,0)</f>
        <v>Manejo-Movilización Escombros/Sobrantes Vehículo Automotor hasta una distancia de 20 km(incluye cargue y descargue)</v>
      </c>
      <c r="E23" s="48" t="str">
        <f>VLOOKUP(B23,[1]A.P.U!C:F,3,0)</f>
        <v>M3</v>
      </c>
      <c r="F23" s="49">
        <f>+'[1]MEMORIA DE MEDIDAS'!C215</f>
        <v>498.24661540799599</v>
      </c>
      <c r="G23" s="50">
        <f>VLOOKUP(B23,[1]A.P.U!$C:$K,6,0)+VLOOKUP(B23,[1]A.P.U!$C:$K,8,0)+VLOOKUP(B23,[1]A.P.U!$C:$K,9,0)</f>
        <v>37604.950000000004</v>
      </c>
      <c r="H23" s="50">
        <f>VLOOKUP(B23,[1]A.P.U!$C:$K,7,0)</f>
        <v>0</v>
      </c>
      <c r="I23" s="51">
        <f>VLOOKUP(B23,[1]A.P.U!C:F,4,0)</f>
        <v>37604.950000000004</v>
      </c>
      <c r="J23" s="52">
        <f t="shared" si="2"/>
        <v>18736539</v>
      </c>
      <c r="K23" s="8"/>
      <c r="L23" s="53">
        <f t="shared" si="3"/>
        <v>2.9691424949028166E-2</v>
      </c>
      <c r="M23" s="54"/>
      <c r="N23" s="55"/>
    </row>
    <row r="24" spans="2:15" x14ac:dyDescent="0.25">
      <c r="B24" s="45">
        <v>2.4</v>
      </c>
      <c r="C24" s="46" t="s">
        <v>25</v>
      </c>
      <c r="D24" s="47" t="str">
        <f>VLOOKUP(B24,[1]A.P.U!C:F,2,0)</f>
        <v>Rellenos Compactados con Material de Obra, inlcuye acarreos internos</v>
      </c>
      <c r="E24" s="48" t="str">
        <f>VLOOKUP(B24,[1]A.P.U!C:F,3,0)</f>
        <v>M3</v>
      </c>
      <c r="F24" s="49">
        <f>+'[1]MEMORIA DE MEDIDAS'!F240</f>
        <v>1715.5072399999826</v>
      </c>
      <c r="G24" s="50">
        <f>VLOOKUP(B24,[1]A.P.U!$C:$K,6,0)+VLOOKUP(B24,[1]A.P.U!$C:$K,8,0)+VLOOKUP(B24,[1]A.P.U!$C:$K,9,0)</f>
        <v>22855.218799999999</v>
      </c>
      <c r="H24" s="50">
        <f>VLOOKUP(B24,[1]A.P.U!$C:$K,7,0)</f>
        <v>0</v>
      </c>
      <c r="I24" s="51">
        <f>VLOOKUP(B24,[1]A.P.U!C:F,4,0)</f>
        <v>22855.218799999999</v>
      </c>
      <c r="J24" s="52">
        <f t="shared" si="2"/>
        <v>39208293</v>
      </c>
      <c r="K24" s="8"/>
      <c r="L24" s="53">
        <f t="shared" si="3"/>
        <v>6.2132610990162394E-2</v>
      </c>
      <c r="M24" s="54"/>
      <c r="N24" s="55"/>
      <c r="O24" s="63"/>
    </row>
    <row r="25" spans="2:15" ht="31.5" x14ac:dyDescent="0.25">
      <c r="B25" s="56">
        <v>2.5</v>
      </c>
      <c r="C25" s="46" t="s">
        <v>26</v>
      </c>
      <c r="D25" s="47" t="str">
        <f>VLOOKUP(B25,[1]A.P.U!C:F,2,0)</f>
        <v>Suministro, transporte e instalación entibado horizontal/vertical  tipo 1 (h de 0,00 a 2,00 m) incluye tablas de 0,04*0,20*3 , cuña en madera y cuarton</v>
      </c>
      <c r="E25" s="48" t="str">
        <f>VLOOKUP(B25,[1]A.P.U!C:F,3,0)</f>
        <v>ML</v>
      </c>
      <c r="F25" s="49">
        <f>+'[1]MEMORIA DE MEDIDAS'!F260</f>
        <v>940.59</v>
      </c>
      <c r="G25" s="50">
        <f>VLOOKUP(B25,[1]A.P.U!$C:$K,6,0)+VLOOKUP(B25,[1]A.P.U!$C:$K,8,0)+VLOOKUP(B25,[1]A.P.U!$C:$K,9,0)</f>
        <v>19504.970499999999</v>
      </c>
      <c r="H25" s="50">
        <f>VLOOKUP(B25,[1]A.P.U!$C:$K,7,0)</f>
        <v>11678.876060000001</v>
      </c>
      <c r="I25" s="51">
        <f>VLOOKUP(B25,[1]A.P.U!C:F,4,0)</f>
        <v>31183.846560000002</v>
      </c>
      <c r="J25" s="52">
        <f t="shared" si="2"/>
        <v>29331214</v>
      </c>
      <c r="K25" s="8"/>
      <c r="L25" s="53">
        <f t="shared" si="3"/>
        <v>4.6480598105385643E-2</v>
      </c>
      <c r="M25" s="54"/>
      <c r="N25" s="55"/>
    </row>
    <row r="26" spans="2:15" ht="31.5" x14ac:dyDescent="0.25">
      <c r="B26" s="56">
        <v>2.6</v>
      </c>
      <c r="C26" s="46" t="s">
        <v>26</v>
      </c>
      <c r="D26" s="47" t="str">
        <f>VLOOKUP(B26,[1]A.P.U!C:F,2,0)</f>
        <v>Suministro transporte e instalacion entibado en madera Tipo II,  (H de 2,00 a 3,00 m)</v>
      </c>
      <c r="E26" s="48" t="str">
        <f>VLOOKUP(B26,[1]A.P.U!C:F,3,0)</f>
        <v>M2</v>
      </c>
      <c r="F26" s="49">
        <f>+'[1]MEMORIA DE MEDIDAS'!F270</f>
        <v>970.33679999999731</v>
      </c>
      <c r="G26" s="50">
        <f>VLOOKUP(B26,[1]A.P.U!$C:$K,6,0)+VLOOKUP(B26,[1]A.P.U!$C:$K,8,0)+VLOOKUP(B26,[1]A.P.U!$C:$K,9,0)</f>
        <v>9757.4305000000004</v>
      </c>
      <c r="H26" s="50">
        <f>VLOOKUP(B26,[1]A.P.U!$C:$K,7,0)</f>
        <v>26626</v>
      </c>
      <c r="I26" s="51">
        <f>VLOOKUP(B26,[1]A.P.U!C:F,4,0)</f>
        <v>36383.430499999995</v>
      </c>
      <c r="J26" s="52">
        <f t="shared" si="2"/>
        <v>35304182</v>
      </c>
      <c r="K26" s="8"/>
      <c r="L26" s="53">
        <f t="shared" si="3"/>
        <v>5.5945843052435197E-2</v>
      </c>
      <c r="M26" s="54"/>
      <c r="N26" s="55"/>
    </row>
    <row r="27" spans="2:15" x14ac:dyDescent="0.25">
      <c r="B27" s="57"/>
      <c r="C27" s="58"/>
      <c r="D27" s="59" t="s">
        <v>20</v>
      </c>
      <c r="E27" s="48"/>
      <c r="F27" s="49"/>
      <c r="G27" s="50"/>
      <c r="H27" s="50"/>
      <c r="I27" s="51"/>
      <c r="J27" s="44">
        <f>SUM(J21:J26)</f>
        <v>169159445</v>
      </c>
      <c r="K27" s="8"/>
      <c r="L27" s="60"/>
      <c r="M27" s="54">
        <f>+J27*(1+SUM($F$74:$F$76)+(0.03*0.19))</f>
        <v>220634664.1135</v>
      </c>
      <c r="N27" s="55"/>
    </row>
    <row r="28" spans="2:15" x14ac:dyDescent="0.25">
      <c r="B28" s="57"/>
      <c r="C28" s="58"/>
      <c r="D28" s="59"/>
      <c r="E28" s="48"/>
      <c r="F28" s="49"/>
      <c r="G28" s="50"/>
      <c r="H28" s="50"/>
      <c r="I28" s="51"/>
      <c r="J28" s="52"/>
      <c r="K28" s="8"/>
      <c r="L28" s="60"/>
      <c r="M28" s="54"/>
      <c r="N28" s="55"/>
    </row>
    <row r="29" spans="2:15" x14ac:dyDescent="0.25">
      <c r="B29" s="57"/>
      <c r="C29" s="64"/>
      <c r="D29" s="59"/>
      <c r="E29" s="48"/>
      <c r="F29" s="49"/>
      <c r="G29" s="50"/>
      <c r="H29" s="50"/>
      <c r="I29" s="51"/>
      <c r="J29" s="44"/>
      <c r="K29" s="65"/>
      <c r="L29" s="60"/>
      <c r="M29" s="54"/>
      <c r="N29" s="55"/>
    </row>
    <row r="30" spans="2:15" x14ac:dyDescent="0.25">
      <c r="B30" s="37">
        <v>3</v>
      </c>
      <c r="C30" s="66"/>
      <c r="D30" s="40" t="s">
        <v>27</v>
      </c>
      <c r="E30" s="48"/>
      <c r="F30" s="49"/>
      <c r="G30" s="50"/>
      <c r="H30" s="50"/>
      <c r="I30" s="51"/>
      <c r="J30" s="52"/>
      <c r="K30" s="65"/>
      <c r="L30" s="60"/>
      <c r="M30" s="54"/>
      <c r="N30" s="55"/>
    </row>
    <row r="31" spans="2:15" ht="31.5" x14ac:dyDescent="0.25">
      <c r="B31" s="67">
        <v>3.1</v>
      </c>
      <c r="C31" s="46" t="s">
        <v>28</v>
      </c>
      <c r="D31" s="47" t="str">
        <f>VLOOKUP(B31,[1]A.P.U!C:F,2,0)</f>
        <v>Suministro, Transporte e Instalación Tubería Pvc Corrugada 250 m.m. (10") para Alcantarillado incluye accesorios y adhesivos</v>
      </c>
      <c r="E31" s="48" t="str">
        <f>VLOOKUP(B31,[1]A.P.U!C:F,3,0)</f>
        <v>Ml</v>
      </c>
      <c r="F31" s="49">
        <f>+'[1]MEMORIA DE MEDIDAS'!C292</f>
        <v>652.8900000000001</v>
      </c>
      <c r="G31" s="50">
        <f>VLOOKUP(B31,[1]A.P.U!$C:$K,6,0)+VLOOKUP(B31,[1]A.P.U!$C:$K,8,0)+VLOOKUP(B31,[1]A.P.U!$C:$K,9,0)</f>
        <v>9718.8449999999993</v>
      </c>
      <c r="H31" s="50">
        <f>VLOOKUP(B31,[1]A.P.U!$C:$K,7,0)</f>
        <v>80462.074999999997</v>
      </c>
      <c r="I31" s="51">
        <f>VLOOKUP(B31,[1]A.P.U!C:F,4,0)</f>
        <v>90180.92</v>
      </c>
      <c r="J31" s="52">
        <f t="shared" ref="J31:J42" si="4">ROUND(F31*I31,0)</f>
        <v>58878221</v>
      </c>
      <c r="K31" s="65"/>
      <c r="L31" s="60">
        <f t="shared" ref="L31:L35" si="5">+J31/$J$73</f>
        <v>9.3303159134875122E-2</v>
      </c>
      <c r="M31" s="54"/>
      <c r="N31" s="55"/>
    </row>
    <row r="32" spans="2:15" ht="31.5" x14ac:dyDescent="0.25">
      <c r="B32" s="67">
        <v>3.2</v>
      </c>
      <c r="C32" s="46" t="s">
        <v>28</v>
      </c>
      <c r="D32" s="47" t="str">
        <f>VLOOKUP(B32,[1]A.P.U!C:F,2,0)</f>
        <v>Suministro, Transporte e Instalación Tubería PEAD PE 100 PN 16 200 mm  8" para sifón invertido incluye termofusión</v>
      </c>
      <c r="E32" s="48" t="str">
        <f>VLOOKUP(B32,[1]A.P.U!C:F,3,0)</f>
        <v>Ml</v>
      </c>
      <c r="F32" s="49">
        <f>+'[1]MEMORIA DE MEDIDAS'!C299</f>
        <v>960</v>
      </c>
      <c r="G32" s="50">
        <f>VLOOKUP(B32,[1]A.P.U!$C:$K,6,0)+VLOOKUP(B32,[1]A.P.U!$C:$K,8,0)+VLOOKUP(B32,[1]A.P.U!$C:$K,9,0)</f>
        <v>18298.365000000002</v>
      </c>
      <c r="H32" s="50">
        <f>VLOOKUP(B32,[1]A.P.U!$C:$K,7,0)</f>
        <v>121918</v>
      </c>
      <c r="I32" s="51">
        <f>VLOOKUP(B32,[1]A.P.U!C:F,4,0)</f>
        <v>140216.36500000002</v>
      </c>
      <c r="J32" s="52">
        <f t="shared" si="4"/>
        <v>134607710</v>
      </c>
      <c r="K32" s="65"/>
      <c r="L32" s="60">
        <f t="shared" si="5"/>
        <v>0.21331019133392501</v>
      </c>
      <c r="M32" s="54"/>
      <c r="N32" s="55"/>
    </row>
    <row r="33" spans="2:14" ht="31.5" x14ac:dyDescent="0.25">
      <c r="B33" s="67">
        <v>3.3</v>
      </c>
      <c r="C33" s="46" t="s">
        <v>29</v>
      </c>
      <c r="D33" s="47" t="str">
        <f>VLOOKUP(B33,[1]A.P.U!C:F,2,0)</f>
        <v>Suministro, Transporte e Instalación Tubería Pvc Corrugada 150 m.m. (6") para Alcantarillado incluye accesorios y adhesivos</v>
      </c>
      <c r="E33" s="48" t="str">
        <f>VLOOKUP(B33,[1]A.P.U!C:F,3,0)</f>
        <v>Ml</v>
      </c>
      <c r="F33" s="49">
        <f>+'[1]MEMORIA DE MEDIDAS'!G305</f>
        <v>200</v>
      </c>
      <c r="G33" s="50">
        <f>VLOOKUP(B33,[1]A.P.U!$C:$K,6,0)+VLOOKUP(B33,[1]A.P.U!$C:$K,8,0)+VLOOKUP(B33,[1]A.P.U!$C:$K,9,0)</f>
        <v>12677.244999999999</v>
      </c>
      <c r="H33" s="50">
        <f>VLOOKUP(B33,[1]A.P.U!$C:$K,7,0)</f>
        <v>36350.610000000008</v>
      </c>
      <c r="I33" s="51">
        <f>VLOOKUP(B33,[1]A.P.U!C:F,4,0)</f>
        <v>49027.85500000001</v>
      </c>
      <c r="J33" s="52">
        <f t="shared" si="4"/>
        <v>9805571</v>
      </c>
      <c r="K33" s="65"/>
      <c r="L33" s="60">
        <f t="shared" si="5"/>
        <v>1.5538695563191636E-2</v>
      </c>
      <c r="M33" s="54"/>
      <c r="N33" s="55"/>
    </row>
    <row r="34" spans="2:14" ht="31.5" x14ac:dyDescent="0.25">
      <c r="B34" s="67">
        <v>3.4</v>
      </c>
      <c r="C34" s="46" t="s">
        <v>29</v>
      </c>
      <c r="D34" s="47" t="str">
        <f>VLOOKUP(B34,[1]A.P.U!C:F,2,0)</f>
        <v>Suministro, transporte e instalación Cámara Circular de Inspección/Caída D=1.20 m. en Concreto 21 Mpa, según especificaciones técnicas y planos</v>
      </c>
      <c r="E34" s="48" t="str">
        <f>VLOOKUP(B34,[1]A.P.U!C:F,3,0)</f>
        <v>Ml</v>
      </c>
      <c r="F34" s="49">
        <f>+'[1]MEMORIA DE MEDIDAS'!C330</f>
        <v>33.669999999999163</v>
      </c>
      <c r="G34" s="50">
        <f>VLOOKUP(B34,[1]A.P.U!$C:$K,6,0)+VLOOKUP(B34,[1]A.P.U!$C:$K,8,0)+VLOOKUP(B34,[1]A.P.U!$C:$K,9,0)</f>
        <v>139519.595</v>
      </c>
      <c r="H34" s="50">
        <f>VLOOKUP(B34,[1]A.P.U!$C:$K,7,0)</f>
        <v>348236.89</v>
      </c>
      <c r="I34" s="51">
        <f>VLOOKUP(B34,[1]A.P.U!C:F,4,0)</f>
        <v>487756.48499999999</v>
      </c>
      <c r="J34" s="52">
        <f t="shared" si="4"/>
        <v>16422761</v>
      </c>
      <c r="K34" s="65"/>
      <c r="L34" s="60">
        <f t="shared" si="5"/>
        <v>2.6024826446726726E-2</v>
      </c>
      <c r="M34" s="54"/>
      <c r="N34" s="55"/>
    </row>
    <row r="35" spans="2:14" ht="31.5" x14ac:dyDescent="0.25">
      <c r="B35" s="68">
        <v>3.5</v>
      </c>
      <c r="C35" s="69" t="s">
        <v>30</v>
      </c>
      <c r="D35" s="62" t="str">
        <f>VLOOKUP(B35,[1]A.P.U!C:F,2,0)</f>
        <v>Suministro, transporte e instalación Base-Cañuela Cámara Circular Inspec D=1.20 m en Concreto 21 Mpa, según especificaciones técnicas y planos</v>
      </c>
      <c r="E35" s="48" t="str">
        <f>VLOOKUP(B35,[1]A.P.U!C:F,3,0)</f>
        <v>Un</v>
      </c>
      <c r="F35" s="49">
        <f>+'[1]MEMORIA DE MEDIDAS'!C333</f>
        <v>19</v>
      </c>
      <c r="G35" s="50">
        <f>VLOOKUP(B35,[1]A.P.U!$C:$K,6,0)+VLOOKUP(B35,[1]A.P.U!$C:$K,8,0)+VLOOKUP(B35,[1]A.P.U!$C:$K,9,0)</f>
        <v>178139.845</v>
      </c>
      <c r="H35" s="50">
        <f>VLOOKUP(B35,[1]A.P.U!$C:$K,7,0)</f>
        <v>266950.8</v>
      </c>
      <c r="I35" s="51">
        <f>VLOOKUP(B35,[1]A.P.U!C:F,4,0)</f>
        <v>445090.64499999996</v>
      </c>
      <c r="J35" s="52">
        <f t="shared" si="4"/>
        <v>8456722</v>
      </c>
      <c r="K35" s="65"/>
      <c r="L35" s="60">
        <f t="shared" si="5"/>
        <v>1.3401201074424437E-2</v>
      </c>
      <c r="M35" s="54"/>
      <c r="N35" s="55"/>
    </row>
    <row r="36" spans="2:14" ht="47.25" x14ac:dyDescent="0.25">
      <c r="B36" s="67">
        <v>3.6</v>
      </c>
      <c r="C36" s="46" t="s">
        <v>30</v>
      </c>
      <c r="D36" s="47" t="str">
        <f>VLOOKUP(B36,[1]A.P.U!C:F,2,0)</f>
        <v>Suministro, transporte e instalación de losa de concreto mr 42 kg/cm 21.20mx1.20m e= 0.30 m y Aro-Tapa con tapa HD D=0.60 m. p/Cámara de Inspección, según especificaciones técnicas y planos</v>
      </c>
      <c r="E36" s="48" t="str">
        <f>VLOOKUP(B36,[1]A.P.U!C:F,3,0)</f>
        <v>Un</v>
      </c>
      <c r="F36" s="49">
        <f>+'[1]MEMORIA DE MEDIDAS'!C336</f>
        <v>19</v>
      </c>
      <c r="G36" s="50">
        <f>VLOOKUP(B36,[1]A.P.U!$C:$K,6,0)+VLOOKUP(B36,[1]A.P.U!$C:$K,8,0)+VLOOKUP(B36,[1]A.P.U!$C:$K,9,0)</f>
        <v>179823.745</v>
      </c>
      <c r="H36" s="50">
        <f>VLOOKUP(B36,[1]A.P.U!$C:$K,7,0)</f>
        <v>1017181.9</v>
      </c>
      <c r="I36" s="51">
        <f>VLOOKUP(B36,[1]A.P.U!C:F,4,0)</f>
        <v>1197005.645</v>
      </c>
      <c r="J36" s="52">
        <f t="shared" si="4"/>
        <v>22743107</v>
      </c>
      <c r="K36" s="65"/>
      <c r="L36" s="60">
        <f>+J36/$J$73</f>
        <v>3.6040554480110606E-2</v>
      </c>
      <c r="M36" s="54"/>
      <c r="N36" s="55">
        <f>454000*1.19*1.1</f>
        <v>594286</v>
      </c>
    </row>
    <row r="37" spans="2:14" ht="31.5" x14ac:dyDescent="0.25">
      <c r="B37" s="67">
        <v>3.7</v>
      </c>
      <c r="C37" s="46"/>
      <c r="D37" s="47" t="str">
        <f>VLOOKUP(B37,[1]A.P.U!C:F,2,0)</f>
        <v>Suministro, transporte e instalacion Arena Limpia, inlcuye acarreos, proteccion de material para llenos y elementos de seguridad</v>
      </c>
      <c r="E37" s="48" t="str">
        <f>VLOOKUP(B37,[1]A.P.U!C:F,3,0)</f>
        <v>M3</v>
      </c>
      <c r="F37" s="49">
        <f>+'[1]MEMORIA DE MEDIDAS'!F364</f>
        <v>118.45592000000003</v>
      </c>
      <c r="G37" s="50">
        <f>VLOOKUP(B37,[1]A.P.U!$C:$K,6,0)+VLOOKUP(B37,[1]A.P.U!$C:$K,8,0)+VLOOKUP(B37,[1]A.P.U!$C:$K,9,0)</f>
        <v>75808.34</v>
      </c>
      <c r="H37" s="50">
        <f>VLOOKUP(B37,[1]A.P.U!$C:$K,7,0)</f>
        <v>80000</v>
      </c>
      <c r="I37" s="51">
        <f>VLOOKUP(B37,[1]A.P.U!C:F,4,0)</f>
        <v>155808.34</v>
      </c>
      <c r="J37" s="52">
        <f t="shared" si="4"/>
        <v>18456420</v>
      </c>
      <c r="K37" s="65"/>
      <c r="L37" s="60">
        <f>+J37/$J$73</f>
        <v>2.9247525877524255E-2</v>
      </c>
      <c r="M37" s="54"/>
      <c r="N37" s="55">
        <f>+N36/6</f>
        <v>99047.666666666672</v>
      </c>
    </row>
    <row r="38" spans="2:14" ht="31.5" x14ac:dyDescent="0.25">
      <c r="B38" s="67">
        <v>3.8</v>
      </c>
      <c r="C38" s="46"/>
      <c r="D38" s="47" t="str">
        <f>VLOOKUP(B38,[1]A.P.U!C:F,2,0)</f>
        <v xml:space="preserve">Suministro, transporte e instalacion concreto estructural de 28 Mpa impermeabilizado para anclaje de tubería </v>
      </c>
      <c r="E38" s="48" t="str">
        <f>VLOOKUP(B38,[1]A.P.U!C:F,3,0)</f>
        <v>M3</v>
      </c>
      <c r="F38" s="49">
        <f>+'[1]MEMORIA DE MEDIDAS'!F369</f>
        <v>5.8892389673576817</v>
      </c>
      <c r="G38" s="50">
        <f>VLOOKUP(B38,[1]A.P.U!$C:$K,6,0)+VLOOKUP(B38,[1]A.P.U!$C:$K,8,0)+VLOOKUP(B38,[1]A.P.U!$C:$K,9,0)</f>
        <v>127560</v>
      </c>
      <c r="H38" s="50">
        <f>VLOOKUP(B38,[1]A.P.U!$C:$K,7,0)</f>
        <v>595986.85000000009</v>
      </c>
      <c r="I38" s="51">
        <f>VLOOKUP(B38,[1]A.P.U!C:F,4,0)</f>
        <v>723546.85000000009</v>
      </c>
      <c r="J38" s="52">
        <f t="shared" si="4"/>
        <v>4261140</v>
      </c>
      <c r="K38" s="65"/>
      <c r="L38" s="60">
        <f>+J38/$J$73</f>
        <v>6.7525447740002503E-3</v>
      </c>
      <c r="M38" s="54"/>
      <c r="N38" s="55"/>
    </row>
    <row r="39" spans="2:14" ht="31.5" x14ac:dyDescent="0.25">
      <c r="B39" s="67">
        <v>3.9</v>
      </c>
      <c r="C39" s="46"/>
      <c r="D39" s="47" t="str">
        <f>VLOOKUP(B39,[1]A.P.U!C:F,2,0)</f>
        <v>Suministro, transporte e instalación de purgas, incluye TEE HD 8X4 B*B, válvula de compuerta elástica HD 4" Bridada, termofusión y demás accesorios</v>
      </c>
      <c r="E39" s="48" t="str">
        <f>VLOOKUP(B39,[1]A.P.U!C:F,3,0)</f>
        <v>un</v>
      </c>
      <c r="F39" s="49">
        <f>+'[1]MEMORIA DE MEDIDAS'!C374</f>
        <v>2</v>
      </c>
      <c r="G39" s="50">
        <f>VLOOKUP(B39,[1]A.P.U!$C:$K,6,0)+VLOOKUP(B39,[1]A.P.U!$C:$K,8,0)+VLOOKUP(B39,[1]A.P.U!$C:$K,9,0)</f>
        <v>322237.39499999996</v>
      </c>
      <c r="H39" s="50">
        <f>VLOOKUP(B39,[1]A.P.U!$C:$K,7,0)</f>
        <v>3189498</v>
      </c>
      <c r="I39" s="51">
        <f>VLOOKUP(B39,[1]A.P.U!C:F,4,0)</f>
        <v>3511735.395</v>
      </c>
      <c r="J39" s="52">
        <f t="shared" si="4"/>
        <v>7023471</v>
      </c>
      <c r="K39" s="65"/>
      <c r="L39" s="60">
        <f>+J39/$J$73</f>
        <v>1.112995639579838E-2</v>
      </c>
      <c r="M39" s="54"/>
      <c r="N39" s="55"/>
    </row>
    <row r="40" spans="2:14" ht="47.25" x14ac:dyDescent="0.25">
      <c r="B40" s="70" t="s">
        <v>31</v>
      </c>
      <c r="C40" s="46"/>
      <c r="D40" s="47" t="str">
        <f>VLOOKUP(B40,[1]A.P.U!C:F,2,0)</f>
        <v>Suministro, transporte e instalación caja de Purga en concreto de 21 MPA (1.30x1.30x1.30) Y ESPESOR 0.15m (Incluye acero de refuerzo y tubería de desagüe PVC 4")</v>
      </c>
      <c r="E40" s="48" t="str">
        <f>VLOOKUP(B40,[1]A.P.U!C:F,3,0)</f>
        <v>un</v>
      </c>
      <c r="F40" s="49">
        <f>+'[1]MEMORIA DE MEDIDAS'!C378</f>
        <v>2</v>
      </c>
      <c r="G40" s="50">
        <f>VLOOKUP(B40,[1]A.P.U!$C:$K,6,0)+VLOOKUP(B40,[1]A.P.U!$C:$K,8,0)+VLOOKUP(B40,[1]A.P.U!$C:$K,9,0)</f>
        <v>109150.735</v>
      </c>
      <c r="H40" s="50">
        <f>VLOOKUP(B40,[1]A.P.U!$C:$K,7,0)</f>
        <v>790630.8</v>
      </c>
      <c r="I40" s="51">
        <f>VLOOKUP(B40,[1]A.P.U!C:F,4,0)</f>
        <v>899781.53500000003</v>
      </c>
      <c r="J40" s="52">
        <f t="shared" si="4"/>
        <v>1799563</v>
      </c>
      <c r="K40" s="65"/>
      <c r="L40" s="53">
        <f t="shared" ref="L40:L42" si="6">+J40/$J$73</f>
        <v>2.8517321024735661E-3</v>
      </c>
      <c r="M40" s="54"/>
      <c r="N40" s="55">
        <f>10000000/1.19</f>
        <v>8403361.3445378151</v>
      </c>
    </row>
    <row r="41" spans="2:14" ht="30.75" customHeight="1" x14ac:dyDescent="0.25">
      <c r="B41" s="70" t="s">
        <v>32</v>
      </c>
      <c r="C41" s="46"/>
      <c r="D41" s="62" t="str">
        <f>VLOOKUP(B41,[1]A.P.U!C:F,2,0)</f>
        <v xml:space="preserve"> Demolición en concreto hidráulico (pavimento) </v>
      </c>
      <c r="E41" s="48" t="str">
        <f>VLOOKUP(B41,[1]A.P.U!C:F,3,0)</f>
        <v>m3</v>
      </c>
      <c r="F41" s="49">
        <f>+'[1]MEMORIA DE MEDIDAS'!E384</f>
        <v>21.200000000000003</v>
      </c>
      <c r="G41" s="50">
        <f>VLOOKUP(B41,[1]A.P.U!$C:$K,6,0)+VLOOKUP(B41,[1]A.P.U!$C:$K,8,0)+VLOOKUP(B41,[1]A.P.U!$C:$K,9,0)</f>
        <v>88163.200000000012</v>
      </c>
      <c r="H41" s="50">
        <f>VLOOKUP(B41,[1]A.P.U!$C:$K,7,0)</f>
        <v>0</v>
      </c>
      <c r="I41" s="51">
        <f>VLOOKUP(B41,[1]A.P.U!C:F,4,0)</f>
        <v>88163.200000000012</v>
      </c>
      <c r="J41" s="52">
        <f t="shared" si="4"/>
        <v>1869060</v>
      </c>
      <c r="K41" s="65"/>
      <c r="L41" s="53">
        <f t="shared" si="6"/>
        <v>2.9618626318996576E-3</v>
      </c>
      <c r="M41" s="54"/>
      <c r="N41" s="55"/>
    </row>
    <row r="42" spans="2:14" ht="31.5" x14ac:dyDescent="0.25">
      <c r="B42" s="70" t="s">
        <v>33</v>
      </c>
      <c r="C42" s="46"/>
      <c r="D42" s="47" t="str">
        <f>VLOOKUP(B42,[1]A.P.U!C:F,2,0)</f>
        <v>Suministro, transporte e instalación de concreto hidraulico MR 42 Kg/cm2 para reconstruccion de pavimento e= 0.2 m</v>
      </c>
      <c r="E42" s="48" t="str">
        <f>VLOOKUP(B42,[1]A.P.U!C:F,3,0)</f>
        <v>m3</v>
      </c>
      <c r="F42" s="49">
        <f>+'[1]MEMORIA DE MEDIDAS'!E389</f>
        <v>21.200000000000003</v>
      </c>
      <c r="G42" s="50">
        <f>VLOOKUP(B42,[1]A.P.U!$C:$K,6,0)+VLOOKUP(B42,[1]A.P.U!$C:$K,8,0)+VLOOKUP(B42,[1]A.P.U!$C:$K,9,0)</f>
        <v>164454.65</v>
      </c>
      <c r="H42" s="50">
        <f>VLOOKUP(B42,[1]A.P.U!$C:$K,7,0)</f>
        <v>473020.80000000005</v>
      </c>
      <c r="I42" s="51">
        <f>VLOOKUP(B42,[1]A.P.U!C:F,4,0)</f>
        <v>637475.45000000007</v>
      </c>
      <c r="J42" s="52">
        <f t="shared" si="4"/>
        <v>13514480</v>
      </c>
      <c r="K42" s="65"/>
      <c r="L42" s="60">
        <f t="shared" si="6"/>
        <v>2.1416130729647678E-2</v>
      </c>
      <c r="M42" s="54"/>
      <c r="N42" s="55"/>
    </row>
    <row r="43" spans="2:14" x14ac:dyDescent="0.25">
      <c r="B43" s="57"/>
      <c r="C43" s="58"/>
      <c r="D43" s="59" t="s">
        <v>20</v>
      </c>
      <c r="E43" s="48"/>
      <c r="F43" s="49"/>
      <c r="G43" s="50"/>
      <c r="H43" s="50"/>
      <c r="I43" s="51"/>
      <c r="J43" s="44">
        <f>SUM(J31:J42)</f>
        <v>297838226</v>
      </c>
      <c r="K43" s="65"/>
      <c r="L43" s="60"/>
      <c r="M43" s="54">
        <f>+J43*(1+SUM($F$74:$F$76)+(0.03*0.19))</f>
        <v>388470398.17180002</v>
      </c>
      <c r="N43" s="55"/>
    </row>
    <row r="44" spans="2:14" x14ac:dyDescent="0.25">
      <c r="B44" s="57"/>
      <c r="C44" s="58"/>
      <c r="D44" s="59"/>
      <c r="E44" s="48"/>
      <c r="F44" s="49"/>
      <c r="G44" s="50"/>
      <c r="H44" s="50"/>
      <c r="I44" s="51"/>
      <c r="J44" s="44"/>
      <c r="K44" s="65"/>
      <c r="L44" s="60"/>
      <c r="M44" s="54"/>
      <c r="N44" s="55"/>
    </row>
    <row r="45" spans="2:14" x14ac:dyDescent="0.25">
      <c r="B45" s="71">
        <v>4</v>
      </c>
      <c r="C45" s="66"/>
      <c r="D45" s="72" t="s">
        <v>34</v>
      </c>
      <c r="E45" s="48"/>
      <c r="F45" s="49"/>
      <c r="G45" s="50"/>
      <c r="H45" s="50"/>
      <c r="I45" s="51"/>
      <c r="J45" s="52"/>
      <c r="K45" s="65"/>
      <c r="L45" s="60"/>
      <c r="M45" s="54"/>
      <c r="N45" s="55"/>
    </row>
    <row r="46" spans="2:14" ht="31.5" x14ac:dyDescent="0.25">
      <c r="B46" s="56">
        <v>2.1</v>
      </c>
      <c r="C46" s="46" t="s">
        <v>35</v>
      </c>
      <c r="D46" s="47" t="str">
        <f>VLOOKUP(B46,[1]A.P.U!C:F,2,0)</f>
        <v xml:space="preserve"> Excavación en material comun, Conglomerado - 0.0 a 3.0 Mt  (inc medidas de seguridad)      </v>
      </c>
      <c r="E46" s="48" t="str">
        <f>VLOOKUP(B46,[1]A.P.U!C:F,3,0)</f>
        <v>M3</v>
      </c>
      <c r="F46" s="49">
        <f>+'[1]MEMORIA DE MEDIDAS'!G406</f>
        <v>102.8</v>
      </c>
      <c r="G46" s="50"/>
      <c r="H46" s="50"/>
      <c r="I46" s="51">
        <f>VLOOKUP(B46,[1]A.P.U!C:F,4,0)</f>
        <v>19128.400000000001</v>
      </c>
      <c r="J46" s="52">
        <f t="shared" ref="J46:J58" si="7">ROUND(F46*I46,0)</f>
        <v>1966400</v>
      </c>
      <c r="K46" s="65"/>
      <c r="L46" s="53">
        <f t="shared" ref="L46:L52" si="8">+J46/$J$73</f>
        <v>3.1161154159671102E-3</v>
      </c>
      <c r="M46" s="54"/>
      <c r="N46" s="55"/>
    </row>
    <row r="47" spans="2:14" ht="31.5" x14ac:dyDescent="0.25">
      <c r="B47" s="56">
        <v>2.2000000000000002</v>
      </c>
      <c r="C47" s="46" t="s">
        <v>36</v>
      </c>
      <c r="D47" s="47" t="str">
        <f>VLOOKUP(B47,[1]A.P.U!C:F,2,0)</f>
        <v xml:space="preserve"> Excavación en material comun, Conglomerado - 3.0 a 5.0 Mt   (inc medidas de seguridad)      </v>
      </c>
      <c r="E47" s="48" t="str">
        <f>VLOOKUP(B47,[1]A.P.U!C:F,3,0)</f>
        <v>M3</v>
      </c>
      <c r="F47" s="49">
        <f>+'[1]MEMORIA DE MEDIDAS'!G399</f>
        <v>102.8</v>
      </c>
      <c r="G47" s="50"/>
      <c r="H47" s="50"/>
      <c r="I47" s="51">
        <f>VLOOKUP(B47,[1]A.P.U!C:F,4,0)</f>
        <v>25351.4</v>
      </c>
      <c r="J47" s="52">
        <f t="shared" si="7"/>
        <v>2606124</v>
      </c>
      <c r="K47" s="65"/>
      <c r="L47" s="53">
        <f t="shared" si="8"/>
        <v>4.1298734602938716E-3</v>
      </c>
      <c r="M47" s="54"/>
      <c r="N47" s="55"/>
    </row>
    <row r="48" spans="2:14" ht="31.5" x14ac:dyDescent="0.25">
      <c r="B48" s="56">
        <v>4.3</v>
      </c>
      <c r="C48" s="46" t="s">
        <v>37</v>
      </c>
      <c r="D48" s="47" t="str">
        <f>VLOOKUP(B48,[1]A.P.U!C:F,2,0)</f>
        <v xml:space="preserve">Suministro, transporte e instalación Caja de Inspección Empalme domiciliario  (0,60x0,60 m) en Concreto 21 Mpa incluye tapa </v>
      </c>
      <c r="E48" s="48" t="str">
        <f>VLOOKUP(B48,[1]A.P.U!C:F,3,0)</f>
        <v>UN</v>
      </c>
      <c r="F48" s="49">
        <f>+'[1]MEMORIA DE MEDIDAS'!G410</f>
        <v>36</v>
      </c>
      <c r="G48" s="50">
        <f>VLOOKUP(B48,[1]A.P.U!$C:$K,6,0)+VLOOKUP(B48,[1]A.P.U!$C:$K,8,0)+VLOOKUP(B48,[1]A.P.U!$C:$K,9,0)</f>
        <v>69308.100000000006</v>
      </c>
      <c r="H48" s="50">
        <f>VLOOKUP(B48,[1]A.P.U!$C:$K,7,0)</f>
        <v>421536.25</v>
      </c>
      <c r="I48" s="51">
        <f>VLOOKUP(B48,[1]A.P.U!C:F,4,0)</f>
        <v>490844.35</v>
      </c>
      <c r="J48" s="52">
        <f t="shared" si="7"/>
        <v>17670397</v>
      </c>
      <c r="K48" s="65"/>
      <c r="L48" s="53">
        <f t="shared" si="8"/>
        <v>2.8001930684478732E-2</v>
      </c>
      <c r="M48" s="54"/>
      <c r="N48" s="55"/>
    </row>
    <row r="49" spans="2:14" x14ac:dyDescent="0.25">
      <c r="B49" s="56">
        <v>2.4</v>
      </c>
      <c r="C49" s="46" t="s">
        <v>25</v>
      </c>
      <c r="D49" s="47" t="str">
        <f>VLOOKUP(B49,[1]A.P.U!C:F,2,0)</f>
        <v>Rellenos Compactados con Material de Obra, inlcuye acarreos internos</v>
      </c>
      <c r="E49" s="48" t="str">
        <f>VLOOKUP(B49,[1]A.P.U!C:F,3,0)</f>
        <v>M3</v>
      </c>
      <c r="F49" s="49">
        <f>+'[1]MEMORIA DE MEDIDAS'!G415</f>
        <v>201.59999999999997</v>
      </c>
      <c r="G49" s="50">
        <f>VLOOKUP(B49,[1]A.P.U!$C:$K,6,0)+VLOOKUP(B49,[1]A.P.U!$C:$K,8,0)+VLOOKUP(B49,[1]A.P.U!$C:$K,9,0)</f>
        <v>22855.218799999999</v>
      </c>
      <c r="H49" s="50">
        <f>VLOOKUP(B49,[1]A.P.U!$C:$K,7,0)</f>
        <v>0</v>
      </c>
      <c r="I49" s="51">
        <f>VLOOKUP(B49,[1]A.P.U!C:F,4,0)</f>
        <v>22855.218799999999</v>
      </c>
      <c r="J49" s="52">
        <f t="shared" si="7"/>
        <v>4607612</v>
      </c>
      <c r="K49" s="65"/>
      <c r="L49" s="53">
        <f t="shared" si="8"/>
        <v>7.301592139948662E-3</v>
      </c>
      <c r="M49" s="54"/>
      <c r="N49" s="55"/>
    </row>
    <row r="50" spans="2:14" ht="31.5" x14ac:dyDescent="0.25">
      <c r="B50" s="56">
        <v>2.2999999999999998</v>
      </c>
      <c r="C50" s="46" t="s">
        <v>24</v>
      </c>
      <c r="D50" s="62" t="str">
        <f>VLOOKUP(B50,[1]A.P.U!C:F,2,0)</f>
        <v>Manejo-Movilización Escombros/Sobrantes Vehículo Automotor hasta una distancia de 20 km(incluye cargue y descargue)</v>
      </c>
      <c r="E50" s="48" t="str">
        <f>VLOOKUP(B50,[1]A.P.U!C:F,3,0)</f>
        <v>M3</v>
      </c>
      <c r="F50" s="49">
        <f>+'[1]MEMORIA DE MEDIDAS'!G423</f>
        <v>40</v>
      </c>
      <c r="G50" s="50">
        <f>VLOOKUP(B50,[1]A.P.U!$C:$K,6,0)+VLOOKUP(B50,[1]A.P.U!$C:$K,8,0)+VLOOKUP(B50,[1]A.P.U!$C:$K,9,0)</f>
        <v>37604.950000000004</v>
      </c>
      <c r="H50" s="50">
        <f>VLOOKUP(B50,[1]A.P.U!$C:$K,7,0)</f>
        <v>0</v>
      </c>
      <c r="I50" s="51">
        <f>VLOOKUP(B50,[1]A.P.U!C:F,4,0)</f>
        <v>37604.950000000004</v>
      </c>
      <c r="J50" s="52">
        <f>ROUND(F50*I50,0)</f>
        <v>1504198</v>
      </c>
      <c r="K50" s="8"/>
      <c r="L50" s="53">
        <f t="shared" si="8"/>
        <v>2.3836729945417492E-3</v>
      </c>
      <c r="M50" s="54"/>
      <c r="N50" s="55"/>
    </row>
    <row r="51" spans="2:14" x14ac:dyDescent="0.25">
      <c r="B51" s="56">
        <v>4.4000000000000004</v>
      </c>
      <c r="C51" s="46" t="s">
        <v>38</v>
      </c>
      <c r="D51" s="47" t="str">
        <f>VLOOKUP(B51,[1]A.P.U!C:F,2,0)</f>
        <v>Suministro, transporte e instalación de afirmado tipo INVIAS  inlcuye acarreos</v>
      </c>
      <c r="E51" s="48" t="str">
        <f>VLOOKUP(B51,[1]A.P.U!C:F,3,0)</f>
        <v>M3</v>
      </c>
      <c r="F51" s="49">
        <f>+'[1]MEMORIA DE MEDIDAS'!F465</f>
        <v>284.28399999999999</v>
      </c>
      <c r="G51" s="50">
        <f>VLOOKUP(B51,[1]A.P.U!$C:$K,6,0)+VLOOKUP(B51,[1]A.P.U!$C:$K,8,0)+VLOOKUP(B51,[1]A.P.U!$C:$K,9,0)</f>
        <v>25552.875</v>
      </c>
      <c r="H51" s="50">
        <f>VLOOKUP(B51,[1]A.P.U!$C:$K,7,0)</f>
        <v>66046.5</v>
      </c>
      <c r="I51" s="51">
        <f>VLOOKUP(B51,[1]A.P.U!C:F,4,0)</f>
        <v>91599.375</v>
      </c>
      <c r="J51" s="52">
        <f t="shared" si="7"/>
        <v>26040237</v>
      </c>
      <c r="K51" s="65"/>
      <c r="L51" s="53">
        <f t="shared" si="8"/>
        <v>4.1265451561806922E-2</v>
      </c>
      <c r="M51" s="54"/>
      <c r="N51" s="55"/>
    </row>
    <row r="52" spans="2:14" ht="31.5" x14ac:dyDescent="0.25">
      <c r="B52" s="56">
        <v>4.5</v>
      </c>
      <c r="C52" s="46"/>
      <c r="D52" s="47" t="str">
        <f>VLOOKUP(B52,[1]A.P.U!C:F,2,0)</f>
        <v>Suministro, transporte e instalacion de silla yee 250 mm x 160 mm. Incluye accesorios.</v>
      </c>
      <c r="E52" s="48" t="str">
        <f>VLOOKUP(B52,[1]A.P.U!C:F,3,0)</f>
        <v>UN</v>
      </c>
      <c r="F52" s="49">
        <f>+'[1]MEMORIA DE MEDIDAS'!G469</f>
        <v>36</v>
      </c>
      <c r="G52" s="50">
        <f>VLOOKUP(B52,[1]A.P.U!$C:$K,6,0)+VLOOKUP(B52,[1]A.P.U!$C:$K,8,0)+VLOOKUP(B52,[1]A.P.U!$C:$K,9,0)</f>
        <v>23984.545000000002</v>
      </c>
      <c r="H52" s="50">
        <f>VLOOKUP(B52,[1]A.P.U!$C:$K,7,0)</f>
        <v>172228.95</v>
      </c>
      <c r="I52" s="51">
        <f>VLOOKUP(B52,[1]A.P.U!C:F,4,0)</f>
        <v>196213.49500000002</v>
      </c>
      <c r="J52" s="52">
        <f t="shared" si="7"/>
        <v>7063686</v>
      </c>
      <c r="K52" s="65"/>
      <c r="L52" s="53">
        <f t="shared" si="8"/>
        <v>1.1193684315577225E-2</v>
      </c>
      <c r="M52" s="54"/>
      <c r="N52" s="55"/>
    </row>
    <row r="53" spans="2:14" x14ac:dyDescent="0.25">
      <c r="B53" s="57"/>
      <c r="C53" s="58"/>
      <c r="D53" s="59" t="s">
        <v>20</v>
      </c>
      <c r="E53" s="48"/>
      <c r="F53" s="49"/>
      <c r="G53" s="50"/>
      <c r="H53" s="50"/>
      <c r="I53" s="51"/>
      <c r="J53" s="44">
        <f>SUM(J46:J52)</f>
        <v>61458654</v>
      </c>
      <c r="K53" s="65"/>
      <c r="L53" s="60"/>
      <c r="M53" s="54">
        <f>+J53*(1+SUM($F$74:$F$76)+(0.03*0.19))</f>
        <v>80160522.412200004</v>
      </c>
      <c r="N53" s="55"/>
    </row>
    <row r="54" spans="2:14" x14ac:dyDescent="0.25">
      <c r="B54" s="57"/>
      <c r="C54" s="58"/>
      <c r="D54" s="59"/>
      <c r="E54" s="48"/>
      <c r="F54" s="49"/>
      <c r="G54" s="50"/>
      <c r="H54" s="50"/>
      <c r="I54" s="51"/>
      <c r="J54" s="44"/>
      <c r="K54" s="65"/>
      <c r="L54" s="60"/>
      <c r="M54" s="54"/>
      <c r="N54" s="55"/>
    </row>
    <row r="55" spans="2:14" x14ac:dyDescent="0.25">
      <c r="B55" s="71">
        <v>5</v>
      </c>
      <c r="C55" s="66"/>
      <c r="D55" s="72" t="s">
        <v>39</v>
      </c>
      <c r="E55" s="48"/>
      <c r="F55" s="49"/>
      <c r="G55" s="50"/>
      <c r="H55" s="50"/>
      <c r="I55" s="51"/>
      <c r="J55" s="52"/>
      <c r="K55" s="65"/>
      <c r="L55" s="60"/>
      <c r="M55" s="54"/>
      <c r="N55" s="55"/>
    </row>
    <row r="56" spans="2:14" ht="31.5" x14ac:dyDescent="0.25">
      <c r="B56" s="56">
        <v>5.0999999999999996</v>
      </c>
      <c r="C56" s="46" t="s">
        <v>35</v>
      </c>
      <c r="D56" s="47" t="str">
        <f>VLOOKUP(B56,[1]A.P.U!C:F,2,0)</f>
        <v>Suministro, Transporte e Instalación Concreto para estructuras de 21 MPa, incluye formaleta, vibrado y curado.</v>
      </c>
      <c r="E56" s="48" t="str">
        <f>VLOOKUP(B56,[1]A.P.U!C:F,3,0)</f>
        <v>M3</v>
      </c>
      <c r="F56" s="49">
        <f>+'[1]MEMORIA DE MEDIDAS'!F478</f>
        <v>17.5207032</v>
      </c>
      <c r="G56" s="50">
        <f>VLOOKUP(B56,[1]A.P.U!$C:$K,6,0)+VLOOKUP(B56,[1]A.P.U!$C:$K,8,0)+VLOOKUP(B56,[1]A.P.U!$C:$K,9,0)</f>
        <v>110100.25</v>
      </c>
      <c r="H56" s="50">
        <f>VLOOKUP(B56,[1]A.P.U!$C:$K,7,0)</f>
        <v>540655.27499999991</v>
      </c>
      <c r="I56" s="51">
        <f>VLOOKUP(B56,[1]A.P.U!C:F,4,0)</f>
        <v>650755.52499999991</v>
      </c>
      <c r="J56" s="52">
        <f t="shared" ref="J56:J57" si="9">ROUND(F56*I56,0)</f>
        <v>11401694</v>
      </c>
      <c r="K56" s="65"/>
      <c r="L56" s="53">
        <f>+J56/$J$73</f>
        <v>1.8068040297772429E-2</v>
      </c>
      <c r="M56" s="54"/>
      <c r="N56" s="55"/>
    </row>
    <row r="57" spans="2:14" ht="31.5" x14ac:dyDescent="0.25">
      <c r="B57" s="56">
        <v>5.2</v>
      </c>
      <c r="C57" s="46" t="s">
        <v>36</v>
      </c>
      <c r="D57" s="47" t="str">
        <f>VLOOKUP(B57,[1]A.P.U!C:F,2,0)</f>
        <v xml:space="preserve"> Acero de Refuerzo de 1/2" y 1 1/4" de 420 Mpa (4200 Kg/cm2)  o 60000 psi. Incluye alambre de amarre. </v>
      </c>
      <c r="E57" s="48" t="str">
        <f>VLOOKUP(B57,[1]A.P.U!C:F,3,0)</f>
        <v>Kg</v>
      </c>
      <c r="F57" s="49">
        <f>+'[1]MEMORIA DE MEDIDAS'!F489</f>
        <v>1515.633536</v>
      </c>
      <c r="G57" s="50">
        <f>VLOOKUP(B57,[1]A.P.U!$C:$K,6,0)+VLOOKUP(B57,[1]A.P.U!$C:$K,8,0)+VLOOKUP(B57,[1]A.P.U!$C:$K,9,0)</f>
        <v>0</v>
      </c>
      <c r="H57" s="50">
        <f>VLOOKUP(B57,[1]A.P.U!$C:$K,7,0)</f>
        <v>19540.84</v>
      </c>
      <c r="I57" s="51">
        <f>VLOOKUP(B57,[1]A.P.U!C:F,4,0)</f>
        <v>5489</v>
      </c>
      <c r="J57" s="52">
        <f t="shared" si="9"/>
        <v>8319312</v>
      </c>
      <c r="K57" s="65"/>
      <c r="L57" s="53">
        <f>+J57/$J$73</f>
        <v>1.31834501492271E-2</v>
      </c>
      <c r="M57" s="54"/>
      <c r="N57" s="55"/>
    </row>
    <row r="58" spans="2:14" ht="47.25" x14ac:dyDescent="0.25">
      <c r="B58" s="56">
        <v>5.3</v>
      </c>
      <c r="C58" s="46" t="s">
        <v>40</v>
      </c>
      <c r="D58" s="47" t="str">
        <f>VLOOKUP(B58,[1]A.P.U!C:F,2,0)</f>
        <v>Suministro e instalacion de estructura en perfileria metálica, soldadura, anticorrosivo y pintura. Incluye elementos de amarre como pernos y platinas de refuerzo. Según planos y especificaciones técnicas.</v>
      </c>
      <c r="E58" s="48" t="str">
        <f>VLOOKUP(B58,[1]A.P.U!C:F,3,0)</f>
        <v>Kg</v>
      </c>
      <c r="F58" s="49">
        <f>+'[1]MEMORIA DE MEDIDAS'!F497</f>
        <v>3091.4</v>
      </c>
      <c r="G58" s="50">
        <f>VLOOKUP(B58,[1]A.P.U!$C:$K,6,0)+VLOOKUP(B58,[1]A.P.U!$C:$K,8,0)+VLOOKUP(B58,[1]A.P.U!$C:$K,9,0)</f>
        <v>11821.710000000001</v>
      </c>
      <c r="H58" s="50">
        <f>VLOOKUP(B58,[1]A.P.U!$C:$K,7,0)</f>
        <v>6992.88</v>
      </c>
      <c r="I58" s="51">
        <f>VLOOKUP(B58,[1]A.P.U!C:F,4,0)</f>
        <v>18815</v>
      </c>
      <c r="J58" s="52">
        <f t="shared" si="7"/>
        <v>58164691</v>
      </c>
      <c r="K58" s="65"/>
      <c r="L58" s="53">
        <f>+J58/$J$73</f>
        <v>9.2172442173547309E-2</v>
      </c>
      <c r="M58" s="54"/>
      <c r="N58" s="55"/>
    </row>
    <row r="59" spans="2:14" x14ac:dyDescent="0.25">
      <c r="B59" s="57"/>
      <c r="C59" s="64"/>
      <c r="D59" s="59" t="s">
        <v>20</v>
      </c>
      <c r="E59" s="48"/>
      <c r="F59" s="49"/>
      <c r="G59" s="50"/>
      <c r="H59" s="50"/>
      <c r="I59" s="51"/>
      <c r="J59" s="44">
        <f>SUM(J56:J58)</f>
        <v>77885697</v>
      </c>
      <c r="K59" s="65"/>
      <c r="L59" s="60"/>
      <c r="M59" s="54">
        <f>+J59*(1+SUM($F$74:$F$76)+(0.03*0.19))</f>
        <v>101586314.5971</v>
      </c>
      <c r="N59" s="55"/>
    </row>
    <row r="60" spans="2:14" x14ac:dyDescent="0.25">
      <c r="B60" s="73"/>
      <c r="C60" s="74"/>
      <c r="D60" s="75"/>
      <c r="E60" s="76"/>
      <c r="F60" s="77"/>
      <c r="G60" s="78"/>
      <c r="H60" s="78"/>
      <c r="I60" s="79"/>
      <c r="J60" s="80"/>
      <c r="K60" s="65"/>
      <c r="L60" s="60"/>
      <c r="M60" s="54"/>
      <c r="N60" s="55"/>
    </row>
    <row r="61" spans="2:14" x14ac:dyDescent="0.25">
      <c r="B61" s="81">
        <v>6</v>
      </c>
      <c r="C61" s="74"/>
      <c r="D61" s="82" t="s">
        <v>41</v>
      </c>
      <c r="E61" s="76"/>
      <c r="F61" s="77"/>
      <c r="G61" s="78"/>
      <c r="H61" s="78"/>
      <c r="I61" s="79"/>
      <c r="J61" s="80"/>
      <c r="K61" s="65"/>
      <c r="L61" s="60"/>
      <c r="M61" s="54"/>
      <c r="N61" s="55"/>
    </row>
    <row r="62" spans="2:14" ht="31.5" x14ac:dyDescent="0.25">
      <c r="B62" s="73">
        <v>6.1</v>
      </c>
      <c r="C62" s="74"/>
      <c r="D62" s="47" t="str">
        <f>VLOOKUP(B62,[1]A.P.U!C:F,2,0)</f>
        <v>Suministro, Transporte e Instalación Concreto 21 Mpa para cámaras de transición sifón invertido , escalones de acceso y formaleta</v>
      </c>
      <c r="E62" s="48" t="str">
        <f>VLOOKUP(B62,[1]A.P.U!C:F,3,0)</f>
        <v>M3</v>
      </c>
      <c r="F62" s="77">
        <f>+'[1]MEMORIA DE MEDIDAS'!F505</f>
        <v>7.6</v>
      </c>
      <c r="G62" s="50">
        <f>VLOOKUP(B62,[1]A.P.U!$C:$K,6,0)+VLOOKUP(B62,[1]A.P.U!$C:$K,8,0)+VLOOKUP(B62,[1]A.P.U!$C:$K,9,0)</f>
        <v>210927.5</v>
      </c>
      <c r="H62" s="50">
        <f>VLOOKUP(B62,[1]A.P.U!$C:$K,7,0)</f>
        <v>413645</v>
      </c>
      <c r="I62" s="51">
        <f>VLOOKUP(B62,[1]A.P.U!C:F,4,0)</f>
        <v>624573</v>
      </c>
      <c r="J62" s="52">
        <f>ROUND(F62*I62,0)</f>
        <v>4746755</v>
      </c>
      <c r="K62" s="65"/>
      <c r="L62" s="53">
        <f>+J62/$J$73</f>
        <v>7.5220893161711553E-3</v>
      </c>
      <c r="M62" s="54"/>
      <c r="N62" s="55"/>
    </row>
    <row r="63" spans="2:14" ht="31.5" x14ac:dyDescent="0.25">
      <c r="B63" s="73">
        <v>6.2</v>
      </c>
      <c r="C63" s="74"/>
      <c r="D63" s="47" t="str">
        <f>VLOOKUP(B63,[1]A.P.U!C:F,2,0)</f>
        <v>Suministro, Transporte e Instalación aro-tapa y tapa cámaras de transición sifón invertido</v>
      </c>
      <c r="E63" s="48" t="str">
        <f>VLOOKUP(B63,[1]A.P.U!C:F,3,0)</f>
        <v>un</v>
      </c>
      <c r="F63" s="77">
        <f>+'[1]MEMORIA DE MEDIDAS'!F511</f>
        <v>2</v>
      </c>
      <c r="G63" s="50">
        <f>VLOOKUP(B63,[1]A.P.U!$C:$K,6,0)+VLOOKUP(B63,[1]A.P.U!$C:$K,8,0)+VLOOKUP(B63,[1]A.P.U!$C:$K,9,0)</f>
        <v>33040.090000000004</v>
      </c>
      <c r="H63" s="50">
        <f>VLOOKUP(B63,[1]A.P.U!$C:$K,7,0)</f>
        <v>594418.5</v>
      </c>
      <c r="I63" s="51">
        <f>VLOOKUP(B63,[1]A.P.U!C:F,4,0)</f>
        <v>627459</v>
      </c>
      <c r="J63" s="52">
        <f t="shared" ref="J63:J70" si="10">ROUND(F63*I63,0)</f>
        <v>1254918</v>
      </c>
      <c r="K63" s="65"/>
      <c r="L63" s="53">
        <f>+J63/$J$73</f>
        <v>1.9886438799708167E-3</v>
      </c>
      <c r="M63" s="54"/>
      <c r="N63" s="55"/>
    </row>
    <row r="64" spans="2:14" ht="63" x14ac:dyDescent="0.25">
      <c r="B64" s="73">
        <v>6.3</v>
      </c>
      <c r="C64" s="74"/>
      <c r="D64" s="47" t="str">
        <f>VLOOKUP(B64,[1]A.P.U!C:F,2,0)</f>
        <v>Suministro, Transporte e Instalación Compuerta tipo Guillotina en PRFV de 0.60 m de ancho por 0.7 m de alto, incluye marco 0.60 m. Espesor aproximado 10.5 mm fabricada totalmente en poliester reforzado con fibra de vidrio con empaquetadura perimetral en Buna "N".</v>
      </c>
      <c r="E64" s="48" t="str">
        <f>VLOOKUP(B64,[1]A.P.U!C:F,3,0)</f>
        <v>un</v>
      </c>
      <c r="F64" s="77">
        <f>+'[1]MEMORIA DE MEDIDAS'!F515</f>
        <v>2</v>
      </c>
      <c r="G64" s="50">
        <f>VLOOKUP(B64,[1]A.P.U!$C:$K,6,0)+VLOOKUP(B64,[1]A.P.U!$C:$K,8,0)+VLOOKUP(B64,[1]A.P.U!$C:$K,9,0)</f>
        <v>151033.69</v>
      </c>
      <c r="H64" s="50">
        <f>VLOOKUP(B64,[1]A.P.U!$C:$K,7,0)</f>
        <v>473620</v>
      </c>
      <c r="I64" s="51">
        <f>VLOOKUP(B64,[1]A.P.U!C:F,4,0)</f>
        <v>624654</v>
      </c>
      <c r="J64" s="52">
        <f t="shared" si="10"/>
        <v>1249308</v>
      </c>
      <c r="K64" s="65"/>
      <c r="L64" s="53">
        <f t="shared" ref="L64:L70" si="11">+J64/$J$73</f>
        <v>1.9797538232765657E-3</v>
      </c>
      <c r="M64" s="54"/>
      <c r="N64" s="55"/>
    </row>
    <row r="65" spans="2:14" ht="63" x14ac:dyDescent="0.25">
      <c r="B65" s="73">
        <v>6.4</v>
      </c>
      <c r="C65" s="74"/>
      <c r="D65" s="47" t="str">
        <f>VLOOKUP(B65,[1]A.P.U!C:F,2,0)</f>
        <v>Suministro, Transporte e Instalación Compuerta tipo Guillotina en PRFV de 0.20 m de ancho por 0.4 m de alto, incluye marco 0.20 m. Espesor aproximado 10.5 mm fabricada totalmente en poliester reforzado con fibra de vidrio con empaquetadura perimetral en Buna "N".</v>
      </c>
      <c r="E65" s="48" t="str">
        <f>VLOOKUP(B65,[1]A.P.U!C:F,3,0)</f>
        <v>un</v>
      </c>
      <c r="F65" s="77">
        <f>+'[1]MEMORIA DE MEDIDAS'!F521</f>
        <v>2</v>
      </c>
      <c r="G65" s="50">
        <f>VLOOKUP(B65,[1]A.P.U!$C:$K,6,0)+VLOOKUP(B65,[1]A.P.U!$C:$K,8,0)+VLOOKUP(B65,[1]A.P.U!$C:$K,9,0)</f>
        <v>62453.490000000005</v>
      </c>
      <c r="H65" s="50">
        <f>VLOOKUP(B65,[1]A.P.U!$C:$K,7,0)</f>
        <v>235000</v>
      </c>
      <c r="I65" s="51">
        <f>VLOOKUP(B65,[1]A.P.U!C:F,4,0)</f>
        <v>297453</v>
      </c>
      <c r="J65" s="52">
        <f t="shared" si="10"/>
        <v>594906</v>
      </c>
      <c r="K65" s="65"/>
      <c r="L65" s="53">
        <f t="shared" si="11"/>
        <v>9.4273584095368678E-4</v>
      </c>
      <c r="M65" s="54"/>
      <c r="N65" s="55"/>
    </row>
    <row r="66" spans="2:14" ht="31.5" x14ac:dyDescent="0.25">
      <c r="B66" s="73">
        <v>6.5</v>
      </c>
      <c r="C66" s="74"/>
      <c r="D66" s="47" t="str">
        <f>VLOOKUP(B66,[1]A.P.U!C:F,2,0)</f>
        <v>Suministro, transporte e instalación  rejillas para cribado en acero galvanizado cribado grueso (1.0x x0.6 m,separación 2.5 cm)</v>
      </c>
      <c r="E66" s="48" t="str">
        <f>VLOOKUP(B66,[1]A.P.U!C:F,3,0)</f>
        <v>un</v>
      </c>
      <c r="F66" s="77">
        <f>+'[1]MEMORIA DE MEDIDAS'!F527</f>
        <v>2</v>
      </c>
      <c r="G66" s="50">
        <f>VLOOKUP(B66,[1]A.P.U!$C:$K,6,0)+VLOOKUP(B66,[1]A.P.U!$C:$K,8,0)+VLOOKUP(B66,[1]A.P.U!$C:$K,9,0)</f>
        <v>147111.49</v>
      </c>
      <c r="H66" s="50">
        <f>VLOOKUP(B66,[1]A.P.U!$C:$K,7,0)</f>
        <v>327450.304</v>
      </c>
      <c r="I66" s="51">
        <f>VLOOKUP(B66,[1]A.P.U!C:F,4,0)</f>
        <v>474562</v>
      </c>
      <c r="J66" s="52">
        <f t="shared" si="10"/>
        <v>949124</v>
      </c>
      <c r="K66" s="65"/>
      <c r="L66" s="53">
        <f t="shared" si="11"/>
        <v>1.5040581407975832E-3</v>
      </c>
      <c r="M66" s="54"/>
      <c r="N66" s="55"/>
    </row>
    <row r="67" spans="2:14" ht="31.5" x14ac:dyDescent="0.25">
      <c r="B67" s="73">
        <v>6.6</v>
      </c>
      <c r="C67" s="74"/>
      <c r="D67" s="47" t="str">
        <f>VLOOKUP(B67,[1]A.P.U!C:F,2,0)</f>
        <v>Suministro, transporte e instalación  rejillas para cribado en acero galvanizado cribado fino (1.0x x0.6 m, separación 1 cm)</v>
      </c>
      <c r="E67" s="48" t="str">
        <f>VLOOKUP(B67,[1]A.P.U!C:F,3,0)</f>
        <v>un</v>
      </c>
      <c r="F67" s="77">
        <f>+'[1]MEMORIA DE MEDIDAS'!F533</f>
        <v>2</v>
      </c>
      <c r="G67" s="50">
        <f>VLOOKUP(B67,[1]A.P.U!$C:$K,6,0)+VLOOKUP(B67,[1]A.P.U!$C:$K,8,0)+VLOOKUP(B67,[1]A.P.U!$C:$K,9,0)</f>
        <v>161903.19</v>
      </c>
      <c r="H67" s="50">
        <f>VLOOKUP(B67,[1]A.P.U!$C:$K,7,0)</f>
        <v>490252.88000000006</v>
      </c>
      <c r="I67" s="51">
        <f>VLOOKUP(B67,[1]A.P.U!C:F,4,0)</f>
        <v>652156</v>
      </c>
      <c r="J67" s="52">
        <f t="shared" si="10"/>
        <v>1304312</v>
      </c>
      <c r="K67" s="65"/>
      <c r="L67" s="53">
        <f t="shared" si="11"/>
        <v>2.0669175805690062E-3</v>
      </c>
      <c r="M67" s="54"/>
      <c r="N67" s="55"/>
    </row>
    <row r="68" spans="2:14" ht="31.5" x14ac:dyDescent="0.25">
      <c r="B68" s="73">
        <v>6.7</v>
      </c>
      <c r="C68" s="74"/>
      <c r="D68" s="47" t="str">
        <f>VLOOKUP(B68,[1]A.P.U!C:F,2,0)</f>
        <v>Suministro, transporte e instalación  tapa lámina alfajor cal 15 con marco en angulo</v>
      </c>
      <c r="E68" s="48" t="str">
        <f>VLOOKUP(B68,[1]A.P.U!C:F,3,0)</f>
        <v>m2</v>
      </c>
      <c r="F68" s="77">
        <f>+'[1]MEMORIA DE MEDIDAS'!F539</f>
        <v>1.8259999999999998</v>
      </c>
      <c r="G68" s="50">
        <f>VLOOKUP(B68,[1]A.P.U!$C:$K,6,0)+VLOOKUP(B68,[1]A.P.U!$C:$K,8,0)+VLOOKUP(B68,[1]A.P.U!$C:$K,9,0)</f>
        <v>37652.910000000003</v>
      </c>
      <c r="H68" s="50">
        <f>VLOOKUP(B68,[1]A.P.U!$C:$K,7,0)</f>
        <v>244803.04</v>
      </c>
      <c r="I68" s="51">
        <f>VLOOKUP(B68,[1]A.P.U!C:F,4,0)</f>
        <v>282456</v>
      </c>
      <c r="J68" s="52">
        <f t="shared" si="10"/>
        <v>515765</v>
      </c>
      <c r="K68" s="65"/>
      <c r="L68" s="53">
        <f t="shared" si="11"/>
        <v>8.1732265435123909E-4</v>
      </c>
      <c r="M68" s="54"/>
      <c r="N68" s="55"/>
    </row>
    <row r="69" spans="2:14" ht="31.5" x14ac:dyDescent="0.25">
      <c r="B69" s="73">
        <v>6.8</v>
      </c>
      <c r="C69" s="74"/>
      <c r="D69" s="47" t="str">
        <f>VLOOKUP(B69,[1]A.P.U!C:F,2,0)</f>
        <v>Suministro, transporte e instalación de niple pasamuro en HD EL XB 8" z= 0.2 L= 0,6 (Incluye juego de tornillos)</v>
      </c>
      <c r="E69" s="48" t="str">
        <f>VLOOKUP(B69,[1]A.P.U!C:F,3,0)</f>
        <v>un</v>
      </c>
      <c r="F69" s="77">
        <f>+'[1]MEMORIA DE MEDIDAS'!F546</f>
        <v>4</v>
      </c>
      <c r="G69" s="50">
        <f>VLOOKUP(B69,[1]A.P.U!$C:$K,6,0)+VLOOKUP(B69,[1]A.P.U!$C:$K,8,0)+VLOOKUP(B69,[1]A.P.U!$C:$K,9,0)</f>
        <v>14780.050000000001</v>
      </c>
      <c r="H69" s="50">
        <f>VLOOKUP(B69,[1]A.P.U!$C:$K,7,0)</f>
        <v>460500</v>
      </c>
      <c r="I69" s="51">
        <f>VLOOKUP(B69,[1]A.P.U!C:F,4,0)</f>
        <v>475280</v>
      </c>
      <c r="J69" s="52">
        <f t="shared" si="10"/>
        <v>1901120</v>
      </c>
      <c r="K69" s="65"/>
      <c r="L69" s="53">
        <f t="shared" si="11"/>
        <v>3.0126674835249147E-3</v>
      </c>
      <c r="M69" s="54"/>
      <c r="N69" s="55"/>
    </row>
    <row r="70" spans="2:14" ht="31.5" x14ac:dyDescent="0.25">
      <c r="B70" s="73">
        <v>6.9</v>
      </c>
      <c r="C70" s="74"/>
      <c r="D70" s="47" t="str">
        <f>VLOOKUP(B70,[1]A.P.U!C:F,2,0)</f>
        <v>Suministro, transporte e instalación de portaflanche PEAD PE 100 PN 16 8" y brida loca HD 8"</v>
      </c>
      <c r="E70" s="48" t="str">
        <f>VLOOKUP(B70,[1]A.P.U!C:F,3,0)</f>
        <v>un</v>
      </c>
      <c r="F70" s="77">
        <f>+'[1]MEMORIA DE MEDIDAS'!F554</f>
        <v>4</v>
      </c>
      <c r="G70" s="50">
        <f>VLOOKUP(B70,[1]A.P.U!$C:$K,6,0)+VLOOKUP(B70,[1]A.P.U!$C:$K,8,0)+VLOOKUP(B70,[1]A.P.U!$C:$K,9,0)</f>
        <v>164388.71</v>
      </c>
      <c r="H70" s="50">
        <f>VLOOKUP(B70,[1]A.P.U!$C:$K,7,0)</f>
        <v>577816</v>
      </c>
      <c r="I70" s="51">
        <f>VLOOKUP(B70,[1]A.P.U!C:F,4,0)</f>
        <v>742205</v>
      </c>
      <c r="J70" s="52">
        <f t="shared" si="10"/>
        <v>2968820</v>
      </c>
      <c r="K70" s="65"/>
      <c r="L70" s="53">
        <f t="shared" si="11"/>
        <v>4.7046306800404168E-3</v>
      </c>
      <c r="M70" s="54"/>
      <c r="N70" s="55"/>
    </row>
    <row r="71" spans="2:14" ht="16.5" thickBot="1" x14ac:dyDescent="0.3">
      <c r="B71" s="83"/>
      <c r="C71" s="84"/>
      <c r="D71" s="85" t="s">
        <v>20</v>
      </c>
      <c r="E71" s="86"/>
      <c r="F71" s="87"/>
      <c r="G71" s="88"/>
      <c r="H71" s="88"/>
      <c r="I71" s="89"/>
      <c r="J71" s="44">
        <f>SUM(J62:K70)</f>
        <v>15485028</v>
      </c>
      <c r="L71" s="53"/>
      <c r="M71" s="54">
        <f>+J71*(1+SUM($F$74:$F$76)+(0.03*0.19))</f>
        <v>20197122.020399999</v>
      </c>
      <c r="N71" s="55"/>
    </row>
    <row r="72" spans="2:14" x14ac:dyDescent="0.25">
      <c r="B72" s="91"/>
      <c r="C72" s="92"/>
      <c r="D72" s="93"/>
      <c r="E72" s="94"/>
      <c r="F72" s="95"/>
      <c r="G72" s="96"/>
      <c r="H72" s="96"/>
      <c r="I72" s="97"/>
      <c r="J72" s="98"/>
      <c r="K72" s="8"/>
      <c r="L72" s="60"/>
      <c r="M72" s="99"/>
      <c r="N72" s="100"/>
    </row>
    <row r="73" spans="2:14" x14ac:dyDescent="0.25">
      <c r="B73" s="101"/>
      <c r="C73" s="102"/>
      <c r="D73" s="103" t="s">
        <v>42</v>
      </c>
      <c r="E73" s="104"/>
      <c r="F73" s="105"/>
      <c r="G73" s="106"/>
      <c r="H73" s="106"/>
      <c r="I73" s="107"/>
      <c r="J73" s="108">
        <f>+J59+J53+J43+J27+J18+J71</f>
        <v>631042094.88649917</v>
      </c>
      <c r="K73" s="8"/>
      <c r="L73" s="109">
        <f>+SUM(L12:L71)</f>
        <v>1</v>
      </c>
    </row>
    <row r="74" spans="2:14" x14ac:dyDescent="0.25">
      <c r="B74" s="110"/>
      <c r="C74" s="111"/>
      <c r="D74" s="112" t="s">
        <v>43</v>
      </c>
      <c r="E74" s="110" t="s">
        <v>44</v>
      </c>
      <c r="F74" s="113">
        <f>+'[1]A.I.U para obra civil '!F58+'[1]A.I.U para obra civil '!F59</f>
        <v>0.2586</v>
      </c>
      <c r="G74" s="114"/>
      <c r="H74" s="114"/>
      <c r="I74" s="115"/>
      <c r="J74" s="116">
        <f>ROUND($J$73*F74,0)</f>
        <v>163187486</v>
      </c>
      <c r="K74" s="8"/>
      <c r="L74" s="109"/>
      <c r="M74" s="117"/>
    </row>
    <row r="75" spans="2:14" x14ac:dyDescent="0.25">
      <c r="B75" s="110"/>
      <c r="C75" s="111"/>
      <c r="D75" s="112" t="s">
        <v>45</v>
      </c>
      <c r="E75" s="110" t="s">
        <v>44</v>
      </c>
      <c r="F75" s="113">
        <f>+'[1]A.I.U para obra civil '!F61</f>
        <v>0.03</v>
      </c>
      <c r="G75" s="114"/>
      <c r="H75" s="114"/>
      <c r="I75" s="115"/>
      <c r="J75" s="116">
        <f>ROUND($J$73*F75,0)</f>
        <v>18931263</v>
      </c>
      <c r="K75" s="8"/>
      <c r="L75" s="109"/>
      <c r="M75" s="117"/>
    </row>
    <row r="76" spans="2:14" x14ac:dyDescent="0.25">
      <c r="B76" s="110"/>
      <c r="C76" s="111"/>
      <c r="D76" s="112" t="s">
        <v>46</v>
      </c>
      <c r="E76" s="110" t="s">
        <v>44</v>
      </c>
      <c r="F76" s="113">
        <f>+'[1]A.I.U para obra civil '!F60</f>
        <v>0.01</v>
      </c>
      <c r="G76" s="114"/>
      <c r="H76" s="114"/>
      <c r="I76" s="115"/>
      <c r="J76" s="116">
        <f>ROUND($J$73*F76,0)</f>
        <v>6310421</v>
      </c>
      <c r="K76" s="8"/>
      <c r="L76" s="109"/>
      <c r="M76" s="117"/>
    </row>
    <row r="77" spans="2:14" x14ac:dyDescent="0.25">
      <c r="B77" s="110"/>
      <c r="C77" s="111"/>
      <c r="D77" s="112" t="s">
        <v>47</v>
      </c>
      <c r="E77" s="110" t="s">
        <v>44</v>
      </c>
      <c r="F77" s="113">
        <v>0.19</v>
      </c>
      <c r="G77" s="114"/>
      <c r="H77" s="114"/>
      <c r="I77" s="115"/>
      <c r="J77" s="116">
        <f>ROUND($J$75*F77,0)</f>
        <v>3596940</v>
      </c>
      <c r="K77" s="8"/>
      <c r="L77" s="109"/>
      <c r="M77" s="117"/>
    </row>
    <row r="78" spans="2:14" x14ac:dyDescent="0.25">
      <c r="B78" s="103"/>
      <c r="C78" s="103"/>
      <c r="D78" s="103" t="s">
        <v>48</v>
      </c>
      <c r="E78" s="103"/>
      <c r="F78" s="103"/>
      <c r="G78" s="103"/>
      <c r="H78" s="103"/>
      <c r="I78" s="103"/>
      <c r="J78" s="108">
        <f>SUM(J73:J77)</f>
        <v>823068204.88649917</v>
      </c>
      <c r="K78" s="8"/>
      <c r="L78" s="109"/>
      <c r="M78" s="117">
        <f>+SUM(M18:M71)</f>
        <v>823068204.360461</v>
      </c>
    </row>
    <row r="79" spans="2:14" x14ac:dyDescent="0.25">
      <c r="B79" s="112"/>
      <c r="C79" s="112"/>
      <c r="D79" s="112" t="s">
        <v>49</v>
      </c>
      <c r="E79" s="110" t="s">
        <v>44</v>
      </c>
      <c r="F79" s="118">
        <f>+[1]INTERVENTORÍA!F44</f>
        <v>7.0679837533053805E-2</v>
      </c>
      <c r="G79" s="112"/>
      <c r="H79" s="112"/>
      <c r="I79" s="112"/>
      <c r="J79" s="116">
        <f>+[1]INTERVENTORÍA!F41</f>
        <v>58174327</v>
      </c>
      <c r="K79" s="65"/>
      <c r="L79" s="109"/>
    </row>
    <row r="80" spans="2:14" x14ac:dyDescent="0.25">
      <c r="B80" s="101"/>
      <c r="D80" s="103" t="s">
        <v>50</v>
      </c>
      <c r="E80" s="103"/>
      <c r="F80" s="103"/>
      <c r="G80" s="103"/>
      <c r="H80" s="103"/>
      <c r="I80" s="103"/>
      <c r="J80" s="108">
        <f>+J78+J79</f>
        <v>881242531.88649917</v>
      </c>
      <c r="K80" s="65"/>
      <c r="L80" s="109"/>
    </row>
    <row r="81" spans="2:13" x14ac:dyDescent="0.25">
      <c r="B81" s="120"/>
      <c r="C81" s="121"/>
      <c r="D81" s="122"/>
      <c r="E81" s="122"/>
      <c r="F81" s="122"/>
      <c r="G81" s="122"/>
      <c r="H81" s="122"/>
      <c r="I81" s="122"/>
      <c r="J81" s="123"/>
      <c r="K81" s="65"/>
      <c r="L81" s="124"/>
    </row>
    <row r="82" spans="2:13" x14ac:dyDescent="0.25">
      <c r="B82" s="120"/>
      <c r="C82" s="121"/>
      <c r="D82" s="122"/>
      <c r="E82" s="122"/>
      <c r="F82" s="122"/>
      <c r="G82" s="122"/>
      <c r="H82" s="122"/>
      <c r="I82" s="122"/>
      <c r="J82" s="123"/>
      <c r="K82" s="65"/>
      <c r="L82" s="124"/>
    </row>
    <row r="83" spans="2:13" x14ac:dyDescent="0.25">
      <c r="B83" s="120"/>
      <c r="C83" s="121"/>
      <c r="D83" s="122"/>
      <c r="E83" s="122"/>
      <c r="F83" s="122"/>
      <c r="G83" s="122"/>
      <c r="H83" s="122"/>
      <c r="I83" s="122"/>
      <c r="J83" s="123"/>
      <c r="K83" s="65"/>
      <c r="L83" s="124"/>
    </row>
    <row r="84" spans="2:13" x14ac:dyDescent="0.25">
      <c r="B84" s="125"/>
      <c r="C84" s="121"/>
      <c r="D84" s="126" t="s">
        <v>51</v>
      </c>
      <c r="E84" s="127" t="s">
        <v>52</v>
      </c>
      <c r="F84" s="127"/>
      <c r="G84" s="127"/>
      <c r="H84" s="127"/>
      <c r="I84" s="127"/>
      <c r="J84" s="123"/>
      <c r="K84" s="65"/>
      <c r="L84" s="124"/>
      <c r="M84" s="117">
        <f>+J80-[2]ppto!$J$80</f>
        <v>-109809049</v>
      </c>
    </row>
    <row r="85" spans="2:13" x14ac:dyDescent="0.25">
      <c r="B85" s="120"/>
      <c r="C85" s="121"/>
      <c r="D85" s="128" t="s">
        <v>53</v>
      </c>
      <c r="E85" s="129" t="s">
        <v>54</v>
      </c>
      <c r="F85" s="129"/>
      <c r="G85" s="129"/>
      <c r="H85" s="129"/>
      <c r="I85" s="129"/>
      <c r="J85" s="123"/>
      <c r="K85" s="65"/>
      <c r="L85" s="124"/>
    </row>
    <row r="86" spans="2:13" ht="15.75" customHeight="1" x14ac:dyDescent="0.25">
      <c r="B86" s="120"/>
      <c r="C86" s="121"/>
      <c r="D86" s="128" t="s">
        <v>55</v>
      </c>
      <c r="E86" s="129" t="s">
        <v>56</v>
      </c>
      <c r="F86" s="129"/>
      <c r="G86" s="129"/>
      <c r="H86" s="129"/>
      <c r="I86" s="129"/>
      <c r="J86" s="123"/>
      <c r="K86" s="65"/>
      <c r="L86" s="124"/>
    </row>
    <row r="87" spans="2:13" x14ac:dyDescent="0.25">
      <c r="B87" s="120"/>
      <c r="C87" s="121"/>
      <c r="D87" s="122"/>
      <c r="E87" s="122"/>
      <c r="F87" s="122"/>
      <c r="G87" s="122"/>
      <c r="H87" s="122"/>
      <c r="I87" s="122"/>
      <c r="J87" s="123"/>
      <c r="K87" s="65"/>
      <c r="L87" s="124"/>
    </row>
    <row r="88" spans="2:13" x14ac:dyDescent="0.25">
      <c r="B88" s="130"/>
      <c r="D88" s="131"/>
      <c r="E88" s="131"/>
      <c r="F88" s="131"/>
      <c r="G88" s="131"/>
      <c r="H88" s="131"/>
      <c r="I88" s="131"/>
      <c r="J88" s="132"/>
      <c r="K88" s="65"/>
      <c r="L88" s="124"/>
    </row>
    <row r="89" spans="2:13" x14ac:dyDescent="0.25">
      <c r="B89" s="130"/>
      <c r="D89" s="131"/>
      <c r="E89" s="131"/>
      <c r="F89" s="131"/>
      <c r="G89" s="131"/>
      <c r="H89" s="131"/>
      <c r="I89" s="131"/>
      <c r="J89" s="132"/>
      <c r="K89" s="65"/>
      <c r="L89" s="124"/>
    </row>
    <row r="90" spans="2:13" x14ac:dyDescent="0.25">
      <c r="K90" s="65"/>
    </row>
    <row r="91" spans="2:13" x14ac:dyDescent="0.25">
      <c r="D91" s="117"/>
      <c r="K91" s="65"/>
    </row>
    <row r="92" spans="2:13" x14ac:dyDescent="0.25">
      <c r="K92" s="65"/>
    </row>
    <row r="93" spans="2:13" x14ac:dyDescent="0.25">
      <c r="K93" s="65"/>
    </row>
    <row r="94" spans="2:13" x14ac:dyDescent="0.25">
      <c r="K94" s="65"/>
    </row>
    <row r="95" spans="2:13" x14ac:dyDescent="0.25">
      <c r="K95" s="65"/>
    </row>
    <row r="96" spans="2:13" x14ac:dyDescent="0.25">
      <c r="K96" s="65"/>
    </row>
    <row r="97" spans="11:11" x14ac:dyDescent="0.25">
      <c r="K97" s="65"/>
    </row>
    <row r="98" spans="11:11" x14ac:dyDescent="0.25">
      <c r="K98" s="65"/>
    </row>
    <row r="99" spans="11:11" x14ac:dyDescent="0.25">
      <c r="K99" s="65"/>
    </row>
    <row r="100" spans="11:11" x14ac:dyDescent="0.25">
      <c r="K100" s="65"/>
    </row>
    <row r="101" spans="11:11" x14ac:dyDescent="0.25">
      <c r="K101" s="65"/>
    </row>
  </sheetData>
  <mergeCells count="11">
    <mergeCell ref="C20:D20"/>
    <mergeCell ref="L73:L80"/>
    <mergeCell ref="E84:I84"/>
    <mergeCell ref="E85:I85"/>
    <mergeCell ref="E86:I86"/>
    <mergeCell ref="B2:J2"/>
    <mergeCell ref="B3:J3"/>
    <mergeCell ref="D6:I6"/>
    <mergeCell ref="B7:F7"/>
    <mergeCell ref="B8:F8"/>
    <mergeCell ref="C11:D11"/>
  </mergeCells>
  <printOptions horizontalCentered="1"/>
  <pageMargins left="0.39370078740157483" right="0.39370078740157483" top="0.39370078740157483" bottom="0.59055118110236227" header="0.19685039370078741" footer="0.19685039370078741"/>
  <pageSetup scale="50" fitToHeight="0" orientation="portrait" r:id="rId1"/>
  <headerFooter alignWithMargins="0">
    <oddHeader xml:space="preserve">&amp;C&amp;11
ALCANTARILLADO, VEREDA ALEGRIAS, MUNICIPIO DE MARQUETALIA.
PRESUPUESTO.
PAGINA &amp;P DE &amp;N &amp;R&amp;16
</oddHeader>
  </headerFooter>
  <rowBreaks count="1" manualBreakCount="1">
    <brk id="59"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ppto</vt:lpstr>
      <vt:lpstr>ppto!Área_de_impresión</vt:lpstr>
      <vt:lpstr>ppto!Títulos_a_imprimir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Calderon Castaño</dc:creator>
  <cp:lastModifiedBy>Luisa Fernanda Calderon Castaño</cp:lastModifiedBy>
  <dcterms:created xsi:type="dcterms:W3CDTF">2022-01-25T16:49:01Z</dcterms:created>
  <dcterms:modified xsi:type="dcterms:W3CDTF">2022-01-25T16:49:17Z</dcterms:modified>
</cp:coreProperties>
</file>