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ACUE PALES CART - LA PLAT\"/>
    </mc:Choice>
  </mc:AlternateContent>
  <bookViews>
    <workbookView xWindow="0" yWindow="0" windowWidth="28800" windowHeight="12435"/>
  </bookViews>
  <sheets>
    <sheet name="PP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 localSheetId="0">#REF!</definedName>
    <definedName name="_B104067">#REF!</definedName>
    <definedName name="_B93008" localSheetId="0">#REF!</definedName>
    <definedName name="_B93008">#REF!</definedName>
    <definedName name="_D128899" localSheetId="0">#REF!</definedName>
    <definedName name="_D128899">#REF!</definedName>
    <definedName name="_D77032" localSheetId="0">#REF!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[3]MATERIALES!$H$4</definedName>
    <definedName name="APB">[4]PRECIOS!$I$1:$L$51</definedName>
    <definedName name="Apu">[5]Apu!$D$8:$AC$2207</definedName>
    <definedName name="AR">#REF!</definedName>
    <definedName name="AREA">#REF!</definedName>
    <definedName name="_xlnm.Print_Area" localSheetId="0">PPTO!$A$1:$K$86</definedName>
    <definedName name="ASD">#REF!</definedName>
    <definedName name="AY">[4]PRECIOS!$G$6</definedName>
    <definedName name="AYU">[4]PRECIOS!$F$6</definedName>
    <definedName name="B.T1">#REF!</definedName>
    <definedName name="B_T1">#REF!</definedName>
    <definedName name="B10512." localSheetId="0">#REF!</definedName>
    <definedName name="B10512.">#REF!</definedName>
    <definedName name="BASE">#REF!</definedName>
    <definedName name="Bd">#REF!</definedName>
    <definedName name="Bd__2">#REF!</definedName>
    <definedName name="Bd_2">[6]FACTORES!#REF!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[7]FACTORES!#REF!</definedName>
    <definedName name="CER" hidden="1">{#N/A,#N/A,FALSE,"PROPON.2001"}</definedName>
    <definedName name="CILIND">[8]TUBERIA!$AE$10:$AE$14</definedName>
    <definedName name="Ciudades">[9]Insumos!$B$2:$B$2</definedName>
    <definedName name="CL">#REF!</definedName>
    <definedName name="codp">'[10]CANTIDADES Y PTTO'!$C$180</definedName>
    <definedName name="COM.LIM">#REF!</definedName>
    <definedName name="CON.FUN">#REF!</definedName>
    <definedName name="CON.LIM">#REF!</definedName>
    <definedName name="CON.POZ">#REF!</definedName>
    <definedName name="CON.TUB">[6]TUBERIA!#REF!</definedName>
    <definedName name="CONC">#REF!</definedName>
    <definedName name="CONCRETO">#REF!</definedName>
    <definedName name="CONCRETO_F.C_4">#REF!</definedName>
    <definedName name="concreto_FC_2.2">#REF!</definedName>
    <definedName name="Concretos">[9]Insumos!#REF!</definedName>
    <definedName name="CUE">#REF!</definedName>
    <definedName name="CUER">#REF!</definedName>
    <definedName name="CUERDA">#REF!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e">[7]FACTORES!#REF!</definedName>
    <definedName name="De_6">#REF!</definedName>
    <definedName name="De_8">#REF!</definedName>
    <definedName name="dem.pav">'[2]factores A.N.'!$E$15:$E$306</definedName>
    <definedName name="Diametro">#REF!</definedName>
    <definedName name="dnp">[11]Niples!$N$21:$N$32</definedName>
    <definedName name="DR">#REF!</definedName>
    <definedName name="DSAF">[12]PRECIOS!$G$10</definedName>
    <definedName name="E">#REF!</definedName>
    <definedName name="eh">[11]Ins_EH!$B$2:$D$33</definedName>
    <definedName name="ENCABEZA">#REF!</definedName>
    <definedName name="ENT.A1">'[13]CANT.5921'!#REF!</definedName>
    <definedName name="ENT.ESP">'[13]CANT.5921'!#REF!</definedName>
    <definedName name="ENTIB">#REF!</definedName>
    <definedName name="ENTIBADO">[14]TUBERIA!#REF!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'[10]CANTIDADES Y PTTO'!$B$183:$F$202</definedName>
    <definedName name="FELIPE">[15]ZANJA!$E$11:$E$13</definedName>
    <definedName name="Formato">#REF!</definedName>
    <definedName name="Formato1">#REF!</definedName>
    <definedName name="fp">1.59</definedName>
    <definedName name="h.EXC">#REF!</definedName>
    <definedName name="h.LOM">#REF!</definedName>
    <definedName name="H.LOMO">[16]TUBERIA!$S$10:$S$14</definedName>
    <definedName name="h.POZ">#REF!</definedName>
    <definedName name="HACER">#REF!</definedName>
    <definedName name="HM">[4]PRECIOS!$G$8</definedName>
    <definedName name="HOJA1">#REF!</definedName>
    <definedName name="I">#REF!</definedName>
    <definedName name="im">[3]MATERIALES!$H$5</definedName>
    <definedName name="INDIVIDUALES">#REF!</definedName>
    <definedName name="inf">#REF!</definedName>
    <definedName name="Informe" hidden="1">{#N/A,#N/A,FALSE,"PROPON.2001"}</definedName>
    <definedName name="INSUMOS">#REF!</definedName>
    <definedName name="ITEM">#REF!</definedName>
    <definedName name="ITEMS">'[17]PPTO OBRA CD'!$A$8:$F$367</definedName>
    <definedName name="JJ">[12]PRECIOS!$F$5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'[18]Listado Base'!$B$12:$D$786</definedName>
    <definedName name="Leh">[11]Ins_EH!$B$2:$B$33</definedName>
    <definedName name="LFAB">'[10]CANTIDADES Y PTTO'!$F$243:$F$258</definedName>
    <definedName name="LiMo">[11]Ins_MO!$B$2:$B$14</definedName>
    <definedName name="LIMPIO">#REF!</definedName>
    <definedName name="listaabril">'[19]Listado precios abril 2011'!$A:$IV</definedName>
    <definedName name="listado1" hidden="1">{#N/A,#N/A,FALSE,"PROPON.2001"}</definedName>
    <definedName name="Lmat">[11]Ins_Mat!$B$2:$B$1237</definedName>
    <definedName name="LOTE">'[20]Primera Prueba'!$EI$11:$EI$90</definedName>
    <definedName name="Ltr">[11]Ins_TR!$B$2:$B$12</definedName>
    <definedName name="LUZ" hidden="1">{#N/A,#N/A,FALSE,"PROPON.2001"}</definedName>
    <definedName name="M" hidden="1">{#N/A,#N/A,FALSE,"PROPON.2001"}</definedName>
    <definedName name="MA" localSheetId="0">#REF!</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[21]MANO!$B$3:$B$79</definedName>
    <definedName name="NOVAF">#REF!</definedName>
    <definedName name="np">[11]Niples!$J$3:$J$4</definedName>
    <definedName name="O">[4]PRECIOS!$G$5</definedName>
    <definedName name="OBSERV">#REF!</definedName>
    <definedName name="OF">[4]PRECIOS!$F$5</definedName>
    <definedName name="P">[4]PRECIOS!$G$10</definedName>
    <definedName name="PER_PAV">#REF!</definedName>
    <definedName name="PESO_UNIT">#REF!</definedName>
    <definedName name="PESOUNIT">[22]REFUERZO!$L$1:$M$6</definedName>
    <definedName name="Plazo">'[23]AUI ALIVIADERO'!$D$15</definedName>
    <definedName name="pnp">[11]Niples!$N$21:$T$32</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[24]Presupuesto!$B$10:$D$231</definedName>
    <definedName name="PROGRAMADO">#REF!</definedName>
    <definedName name="RDN">[4]PRECIOS!$G$7</definedName>
    <definedName name="REP.PAV">'[2]factores A.N.'!$F$15:$F$69</definedName>
    <definedName name="s">#REF!</definedName>
    <definedName name="SMMLV">[25]INTERVENTORIA!#REF!</definedName>
    <definedName name="solver_adj" localSheetId="0" hidden="1">PPTO!#REF!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PPTO!$H$86</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PPTO!#REF!</definedName>
    <definedName name="solver_pre" localSheetId="0" hidden="1">0.000001</definedName>
    <definedName name="solver_rel1" localSheetId="0" hidden="1">2</definedName>
    <definedName name="solver_rhs1" localSheetId="0" hidden="1">673501727</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SSS">#REF!</definedName>
    <definedName name="SUBTIPOACC">#REF!</definedName>
    <definedName name="T">[4]PRECIOS!$G$9</definedName>
    <definedName name="T.1_POZ">[26]TUBERIA!$AB$10:$AB$84</definedName>
    <definedName name="T.3">'[13]CANT.5921'!#REF!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[27]FACTORES!$M$8:$M$23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ot">#REF!</definedName>
    <definedName name="TOTAL">#REF!</definedName>
    <definedName name="TR">[11]Ins_TR!$B$2:$D$12</definedName>
    <definedName name="TRAMO">#REF!</definedName>
    <definedName name="transtub">[3]MATERIALES!$A$66:$D$114</definedName>
    <definedName name="TRAT">[28]desmonte!$E$48</definedName>
    <definedName name="TRIANG">#REF!</definedName>
    <definedName name="U">#REF!</definedName>
    <definedName name="ut">[3]MATERIALES!$H$6</definedName>
    <definedName name="VIA">#REF!</definedName>
    <definedName name="wrn.listado." hidden="1">{#N/A,#N/A,FALSE,"PROPON.2001"}</definedName>
    <definedName name="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1" l="1"/>
  <c r="E83" i="1"/>
  <c r="E82" i="1"/>
  <c r="G79" i="1"/>
  <c r="F79" i="1"/>
  <c r="E79" i="1"/>
  <c r="D79" i="1"/>
  <c r="C79" i="1"/>
  <c r="B79" i="1"/>
  <c r="G78" i="1"/>
  <c r="F78" i="1"/>
  <c r="E78" i="1"/>
  <c r="D78" i="1"/>
  <c r="H78" i="1" s="1"/>
  <c r="C78" i="1"/>
  <c r="B78" i="1"/>
  <c r="G77" i="1"/>
  <c r="F77" i="1"/>
  <c r="E77" i="1"/>
  <c r="D77" i="1"/>
  <c r="C77" i="1"/>
  <c r="B77" i="1"/>
  <c r="G76" i="1"/>
  <c r="F76" i="1"/>
  <c r="E76" i="1"/>
  <c r="D76" i="1"/>
  <c r="C76" i="1"/>
  <c r="B76" i="1"/>
  <c r="G74" i="1"/>
  <c r="F74" i="1"/>
  <c r="E74" i="1"/>
  <c r="D74" i="1"/>
  <c r="H74" i="1" s="1"/>
  <c r="C74" i="1"/>
  <c r="B74" i="1"/>
  <c r="G73" i="1"/>
  <c r="F73" i="1"/>
  <c r="E73" i="1"/>
  <c r="D73" i="1"/>
  <c r="H73" i="1" s="1"/>
  <c r="C73" i="1"/>
  <c r="B73" i="1"/>
  <c r="G71" i="1"/>
  <c r="F71" i="1"/>
  <c r="E71" i="1"/>
  <c r="D71" i="1"/>
  <c r="H71" i="1" s="1"/>
  <c r="C71" i="1"/>
  <c r="B71" i="1"/>
  <c r="G69" i="1"/>
  <c r="H69" i="1" s="1"/>
  <c r="F69" i="1"/>
  <c r="E69" i="1"/>
  <c r="D69" i="1"/>
  <c r="C69" i="1"/>
  <c r="B69" i="1"/>
  <c r="G68" i="1"/>
  <c r="F68" i="1"/>
  <c r="E68" i="1"/>
  <c r="D68" i="1"/>
  <c r="H68" i="1" s="1"/>
  <c r="L70" i="1" s="1"/>
  <c r="M70" i="1" s="1"/>
  <c r="C68" i="1"/>
  <c r="B68" i="1"/>
  <c r="G66" i="1"/>
  <c r="F66" i="1"/>
  <c r="E66" i="1"/>
  <c r="D66" i="1"/>
  <c r="H66" i="1" s="1"/>
  <c r="C66" i="1"/>
  <c r="B66" i="1"/>
  <c r="G65" i="1"/>
  <c r="F65" i="1"/>
  <c r="E65" i="1"/>
  <c r="D65" i="1"/>
  <c r="C65" i="1"/>
  <c r="B65" i="1"/>
  <c r="G64" i="1"/>
  <c r="H64" i="1" s="1"/>
  <c r="F64" i="1"/>
  <c r="E64" i="1"/>
  <c r="D64" i="1"/>
  <c r="C64" i="1"/>
  <c r="B64" i="1"/>
  <c r="G63" i="1"/>
  <c r="F63" i="1"/>
  <c r="E63" i="1"/>
  <c r="D63" i="1"/>
  <c r="C63" i="1"/>
  <c r="B63" i="1"/>
  <c r="G62" i="1"/>
  <c r="F62" i="1"/>
  <c r="E62" i="1"/>
  <c r="D62" i="1"/>
  <c r="C62" i="1"/>
  <c r="B62" i="1"/>
  <c r="G61" i="1"/>
  <c r="F61" i="1"/>
  <c r="E61" i="1"/>
  <c r="D61" i="1"/>
  <c r="H61" i="1" s="1"/>
  <c r="C61" i="1"/>
  <c r="B61" i="1"/>
  <c r="G60" i="1"/>
  <c r="F60" i="1"/>
  <c r="E60" i="1"/>
  <c r="D60" i="1"/>
  <c r="C60" i="1"/>
  <c r="B60" i="1"/>
  <c r="G59" i="1"/>
  <c r="F59" i="1"/>
  <c r="E59" i="1"/>
  <c r="D59" i="1"/>
  <c r="C59" i="1"/>
  <c r="B59" i="1"/>
  <c r="G57" i="1"/>
  <c r="F57" i="1"/>
  <c r="E57" i="1"/>
  <c r="D57" i="1"/>
  <c r="H57" i="1" s="1"/>
  <c r="C57" i="1"/>
  <c r="B57" i="1"/>
  <c r="G56" i="1"/>
  <c r="F56" i="1"/>
  <c r="E56" i="1"/>
  <c r="D56" i="1"/>
  <c r="H56" i="1" s="1"/>
  <c r="C56" i="1"/>
  <c r="B56" i="1"/>
  <c r="G55" i="1"/>
  <c r="F55" i="1"/>
  <c r="E55" i="1"/>
  <c r="D55" i="1"/>
  <c r="H55" i="1" s="1"/>
  <c r="C55" i="1"/>
  <c r="B55" i="1"/>
  <c r="G54" i="1"/>
  <c r="F54" i="1"/>
  <c r="E54" i="1"/>
  <c r="D54" i="1"/>
  <c r="H54" i="1" s="1"/>
  <c r="C54" i="1"/>
  <c r="B54" i="1"/>
  <c r="G53" i="1"/>
  <c r="H53" i="1" s="1"/>
  <c r="F53" i="1"/>
  <c r="E53" i="1"/>
  <c r="D53" i="1"/>
  <c r="C53" i="1"/>
  <c r="B53" i="1"/>
  <c r="G52" i="1"/>
  <c r="H52" i="1" s="1"/>
  <c r="F52" i="1"/>
  <c r="E52" i="1"/>
  <c r="D52" i="1"/>
  <c r="C52" i="1"/>
  <c r="B52" i="1"/>
  <c r="G51" i="1"/>
  <c r="F51" i="1"/>
  <c r="E51" i="1"/>
  <c r="D51" i="1"/>
  <c r="H51" i="1" s="1"/>
  <c r="C51" i="1"/>
  <c r="B51" i="1"/>
  <c r="G50" i="1"/>
  <c r="F50" i="1"/>
  <c r="E50" i="1"/>
  <c r="D50" i="1"/>
  <c r="H50" i="1" s="1"/>
  <c r="C50" i="1"/>
  <c r="B50" i="1"/>
  <c r="G49" i="1"/>
  <c r="F49" i="1"/>
  <c r="E49" i="1"/>
  <c r="D49" i="1"/>
  <c r="C49" i="1"/>
  <c r="B49" i="1"/>
  <c r="G48" i="1"/>
  <c r="F48" i="1"/>
  <c r="E48" i="1"/>
  <c r="D48" i="1"/>
  <c r="H48" i="1" s="1"/>
  <c r="C48" i="1"/>
  <c r="B48" i="1"/>
  <c r="G47" i="1"/>
  <c r="F47" i="1"/>
  <c r="E47" i="1"/>
  <c r="D47" i="1"/>
  <c r="H47" i="1" s="1"/>
  <c r="C47" i="1"/>
  <c r="B47" i="1"/>
  <c r="G46" i="1"/>
  <c r="F46" i="1"/>
  <c r="E46" i="1"/>
  <c r="D46" i="1"/>
  <c r="H46" i="1" s="1"/>
  <c r="C46" i="1"/>
  <c r="B46" i="1"/>
  <c r="G45" i="1"/>
  <c r="H45" i="1" s="1"/>
  <c r="F45" i="1"/>
  <c r="E45" i="1"/>
  <c r="D45" i="1"/>
  <c r="C45" i="1"/>
  <c r="B45" i="1"/>
  <c r="G44" i="1"/>
  <c r="H44" i="1" s="1"/>
  <c r="F44" i="1"/>
  <c r="E44" i="1"/>
  <c r="D44" i="1"/>
  <c r="C44" i="1"/>
  <c r="B44" i="1"/>
  <c r="G43" i="1"/>
  <c r="F43" i="1"/>
  <c r="E43" i="1"/>
  <c r="D43" i="1"/>
  <c r="H43" i="1" s="1"/>
  <c r="C43" i="1"/>
  <c r="B43" i="1"/>
  <c r="G42" i="1"/>
  <c r="F42" i="1"/>
  <c r="E42" i="1"/>
  <c r="D42" i="1"/>
  <c r="H42" i="1" s="1"/>
  <c r="C42" i="1"/>
  <c r="B42" i="1"/>
  <c r="G41" i="1"/>
  <c r="F41" i="1"/>
  <c r="E41" i="1"/>
  <c r="D41" i="1"/>
  <c r="H41" i="1" s="1"/>
  <c r="C41" i="1"/>
  <c r="B41" i="1"/>
  <c r="G40" i="1"/>
  <c r="F40" i="1"/>
  <c r="E40" i="1"/>
  <c r="D40" i="1"/>
  <c r="C40" i="1"/>
  <c r="B40" i="1"/>
  <c r="G39" i="1"/>
  <c r="F39" i="1"/>
  <c r="E39" i="1"/>
  <c r="D39" i="1"/>
  <c r="H39" i="1" s="1"/>
  <c r="C39" i="1"/>
  <c r="B39" i="1"/>
  <c r="G38" i="1"/>
  <c r="F38" i="1"/>
  <c r="E38" i="1"/>
  <c r="D38" i="1"/>
  <c r="H38" i="1" s="1"/>
  <c r="C38" i="1"/>
  <c r="B38" i="1"/>
  <c r="G37" i="1"/>
  <c r="H37" i="1" s="1"/>
  <c r="F37" i="1"/>
  <c r="E37" i="1"/>
  <c r="D37" i="1"/>
  <c r="C37" i="1"/>
  <c r="B37" i="1"/>
  <c r="G35" i="1"/>
  <c r="F35" i="1"/>
  <c r="E35" i="1"/>
  <c r="D35" i="1"/>
  <c r="C35" i="1"/>
  <c r="B35" i="1"/>
  <c r="G34" i="1"/>
  <c r="F34" i="1"/>
  <c r="E34" i="1"/>
  <c r="D34" i="1"/>
  <c r="C34" i="1"/>
  <c r="B34" i="1"/>
  <c r="G33" i="1"/>
  <c r="F33" i="1"/>
  <c r="E33" i="1"/>
  <c r="D33" i="1"/>
  <c r="H33" i="1" s="1"/>
  <c r="C33" i="1"/>
  <c r="B33" i="1"/>
  <c r="G32" i="1"/>
  <c r="F32" i="1"/>
  <c r="E32" i="1"/>
  <c r="D32" i="1"/>
  <c r="C32" i="1"/>
  <c r="B32" i="1"/>
  <c r="H31" i="1"/>
  <c r="G31" i="1"/>
  <c r="F31" i="1"/>
  <c r="E31" i="1"/>
  <c r="D31" i="1"/>
  <c r="C31" i="1"/>
  <c r="B31" i="1"/>
  <c r="G30" i="1"/>
  <c r="H30" i="1" s="1"/>
  <c r="F30" i="1"/>
  <c r="E30" i="1"/>
  <c r="D30" i="1"/>
  <c r="C30" i="1"/>
  <c r="B30" i="1"/>
  <c r="G29" i="1"/>
  <c r="F29" i="1"/>
  <c r="E29" i="1"/>
  <c r="D29" i="1"/>
  <c r="C29" i="1"/>
  <c r="B29" i="1"/>
  <c r="G28" i="1"/>
  <c r="F28" i="1"/>
  <c r="E28" i="1"/>
  <c r="D28" i="1"/>
  <c r="H28" i="1" s="1"/>
  <c r="C28" i="1"/>
  <c r="B28" i="1"/>
  <c r="F27" i="1"/>
  <c r="E27" i="1"/>
  <c r="G27" i="1" s="1"/>
  <c r="D27" i="1"/>
  <c r="H27" i="1" s="1"/>
  <c r="C27" i="1"/>
  <c r="B27" i="1"/>
  <c r="G25" i="1"/>
  <c r="F25" i="1"/>
  <c r="E25" i="1"/>
  <c r="D25" i="1"/>
  <c r="C25" i="1"/>
  <c r="B25" i="1"/>
  <c r="G24" i="1"/>
  <c r="H24" i="1" s="1"/>
  <c r="F24" i="1"/>
  <c r="E24" i="1"/>
  <c r="D24" i="1"/>
  <c r="C24" i="1"/>
  <c r="B24" i="1"/>
  <c r="G22" i="1"/>
  <c r="F22" i="1"/>
  <c r="E22" i="1"/>
  <c r="D22" i="1"/>
  <c r="H22" i="1" s="1"/>
  <c r="C22" i="1"/>
  <c r="B22" i="1"/>
  <c r="G20" i="1"/>
  <c r="F20" i="1"/>
  <c r="E20" i="1"/>
  <c r="D20" i="1"/>
  <c r="H20" i="1" s="1"/>
  <c r="C20" i="1"/>
  <c r="B20" i="1"/>
  <c r="G19" i="1"/>
  <c r="F19" i="1"/>
  <c r="E19" i="1"/>
  <c r="D19" i="1"/>
  <c r="H19" i="1" s="1"/>
  <c r="C19" i="1"/>
  <c r="B19" i="1"/>
  <c r="G17" i="1"/>
  <c r="H17" i="1" s="1"/>
  <c r="F17" i="1"/>
  <c r="E17" i="1"/>
  <c r="D17" i="1"/>
  <c r="C17" i="1"/>
  <c r="B17" i="1"/>
  <c r="G15" i="1"/>
  <c r="F15" i="1"/>
  <c r="E15" i="1"/>
  <c r="D15" i="1"/>
  <c r="H15" i="1" s="1"/>
  <c r="C15" i="1"/>
  <c r="B15" i="1"/>
  <c r="G14" i="1"/>
  <c r="F14" i="1"/>
  <c r="E14" i="1"/>
  <c r="D14" i="1"/>
  <c r="H14" i="1" s="1"/>
  <c r="C14" i="1"/>
  <c r="B14" i="1"/>
  <c r="G13" i="1"/>
  <c r="F13" i="1"/>
  <c r="E13" i="1"/>
  <c r="D13" i="1"/>
  <c r="H13" i="1" s="1"/>
  <c r="C13" i="1"/>
  <c r="B13" i="1"/>
  <c r="G12" i="1"/>
  <c r="H12" i="1" s="1"/>
  <c r="F12" i="1"/>
  <c r="E12" i="1"/>
  <c r="D12" i="1"/>
  <c r="C12" i="1"/>
  <c r="B12" i="1"/>
  <c r="H29" i="1" l="1"/>
  <c r="H32" i="1"/>
  <c r="H65" i="1"/>
  <c r="H79" i="1"/>
  <c r="H35" i="1"/>
  <c r="H25" i="1"/>
  <c r="L26" i="1" s="1"/>
  <c r="M26" i="1" s="1"/>
  <c r="H40" i="1"/>
  <c r="L58" i="1" s="1"/>
  <c r="M58" i="1" s="1"/>
  <c r="H49" i="1"/>
  <c r="H34" i="1"/>
  <c r="H60" i="1"/>
  <c r="H63" i="1"/>
  <c r="H77" i="1"/>
  <c r="H59" i="1"/>
  <c r="H62" i="1"/>
  <c r="L67" i="1" s="1"/>
  <c r="M67" i="1" s="1"/>
  <c r="H76" i="1"/>
  <c r="L80" i="1" s="1"/>
  <c r="M80" i="1" s="1"/>
  <c r="L36" i="1"/>
  <c r="M36" i="1" s="1"/>
  <c r="L72" i="1"/>
  <c r="M72" i="1" s="1"/>
  <c r="L21" i="1"/>
  <c r="M21" i="1" s="1"/>
  <c r="L16" i="1"/>
  <c r="L18" i="1"/>
  <c r="M18" i="1" s="1"/>
  <c r="L75" i="1"/>
  <c r="M75" i="1" s="1"/>
  <c r="L23" i="1"/>
  <c r="M23" i="1" s="1"/>
  <c r="H80" i="1" l="1"/>
  <c r="I17" i="1"/>
  <c r="I64" i="1"/>
  <c r="K39" i="1"/>
  <c r="K60" i="1"/>
  <c r="K71" i="1"/>
  <c r="I37" i="1"/>
  <c r="I13" i="1"/>
  <c r="I55" i="1"/>
  <c r="K79" i="1"/>
  <c r="I51" i="1"/>
  <c r="I25" i="1"/>
  <c r="K78" i="1"/>
  <c r="I43" i="1"/>
  <c r="I65" i="1"/>
  <c r="K20" i="1"/>
  <c r="K76" i="1"/>
  <c r="K33" i="1"/>
  <c r="L82" i="1"/>
  <c r="M16" i="1"/>
  <c r="M82" i="1" s="1"/>
  <c r="I48" i="1"/>
  <c r="K19" i="1"/>
  <c r="K34" i="1"/>
  <c r="K49" i="1"/>
  <c r="K25" i="1"/>
  <c r="I66" i="1"/>
  <c r="K41" i="1"/>
  <c r="H82" i="1"/>
  <c r="I61" i="1"/>
  <c r="I54" i="1"/>
  <c r="I74" i="1"/>
  <c r="H84" i="1"/>
  <c r="H85" i="1" s="1"/>
  <c r="I68" i="1"/>
  <c r="H83" i="1"/>
  <c r="K48" i="1"/>
  <c r="K77" i="1"/>
  <c r="I22" i="1"/>
  <c r="I49" i="1"/>
  <c r="I52" i="1"/>
  <c r="K38" i="1"/>
  <c r="I41" i="1"/>
  <c r="I32" i="1"/>
  <c r="K62" i="1"/>
  <c r="I45" i="1"/>
  <c r="K74" i="1"/>
  <c r="I40" i="1"/>
  <c r="K52" i="1"/>
  <c r="K35" i="1"/>
  <c r="K32" i="1"/>
  <c r="I62" i="1"/>
  <c r="I30" i="1"/>
  <c r="K31" i="1"/>
  <c r="K28" i="1"/>
  <c r="K47" i="1"/>
  <c r="K14" i="1"/>
  <c r="K30" i="1"/>
  <c r="K15" i="1"/>
  <c r="I63" i="1"/>
  <c r="K24" i="1"/>
  <c r="K22" i="1"/>
  <c r="I44" i="1"/>
  <c r="I31" i="1"/>
  <c r="I59" i="1"/>
  <c r="K17" i="1"/>
  <c r="I15" i="1"/>
  <c r="K45" i="1"/>
  <c r="K63" i="1"/>
  <c r="K40" i="1"/>
  <c r="I50" i="1"/>
  <c r="I35" i="1"/>
  <c r="K27" i="1"/>
  <c r="I29" i="1"/>
  <c r="K44" i="1"/>
  <c r="I73" i="1"/>
  <c r="K59" i="1"/>
  <c r="K64" i="1"/>
  <c r="I39" i="1"/>
  <c r="I60" i="1"/>
  <c r="I71" i="1"/>
  <c r="K37" i="1"/>
  <c r="K50" i="1"/>
  <c r="I28" i="1"/>
  <c r="I27" i="1"/>
  <c r="K29" i="1"/>
  <c r="H86" i="1" l="1"/>
  <c r="K65" i="1"/>
  <c r="K69" i="1"/>
  <c r="I46" i="1"/>
  <c r="I12" i="1"/>
  <c r="I81" i="1" s="1"/>
  <c r="I14" i="1"/>
  <c r="I56" i="1"/>
  <c r="K68" i="1"/>
  <c r="I20" i="1"/>
  <c r="I69" i="1"/>
  <c r="I38" i="1"/>
  <c r="I19" i="1"/>
  <c r="K43" i="1"/>
  <c r="K56" i="1"/>
  <c r="K55" i="1"/>
  <c r="I33" i="1"/>
  <c r="K42" i="1"/>
  <c r="K51" i="1"/>
  <c r="K13" i="1"/>
  <c r="I57" i="1"/>
  <c r="K54" i="1"/>
  <c r="I42" i="1"/>
  <c r="K66" i="1"/>
  <c r="K57" i="1"/>
  <c r="I47" i="1"/>
  <c r="I34" i="1"/>
  <c r="K73" i="1"/>
  <c r="K61" i="1"/>
  <c r="K53" i="1"/>
  <c r="I24" i="1"/>
  <c r="I53" i="1"/>
  <c r="K12" i="1"/>
  <c r="K80" i="1" s="1"/>
  <c r="K46" i="1"/>
</calcChain>
</file>

<file path=xl/comments1.xml><?xml version="1.0" encoding="utf-8"?>
<comments xmlns="http://schemas.openxmlformats.org/spreadsheetml/2006/main">
  <authors>
    <author>User</author>
  </authors>
  <commentList>
    <comment ref="B51" authorId="0" shapeId="0">
      <text>
        <r>
          <rPr>
            <b/>
            <sz val="9"/>
            <color indexed="81"/>
            <rFont val="Tahoma"/>
            <family val="2"/>
          </rPr>
          <t>User:</t>
        </r>
        <r>
          <rPr>
            <sz val="9"/>
            <color indexed="81"/>
            <rFont val="Tahoma"/>
            <family val="2"/>
          </rPr>
          <t xml:space="preserve">
preguntar precio aristides
</t>
        </r>
      </text>
    </comment>
    <comment ref="B52" authorId="0" shapeId="0">
      <text>
        <r>
          <rPr>
            <b/>
            <sz val="9"/>
            <color indexed="81"/>
            <rFont val="Tahoma"/>
            <family val="2"/>
          </rPr>
          <t>User:</t>
        </r>
        <r>
          <rPr>
            <sz val="9"/>
            <color indexed="81"/>
            <rFont val="Tahoma"/>
            <family val="2"/>
          </rPr>
          <t xml:space="preserve">
preguntar precio pecas</t>
        </r>
      </text>
    </comment>
  </commentList>
</comments>
</file>

<file path=xl/sharedStrings.xml><?xml version="1.0" encoding="utf-8"?>
<sst xmlns="http://schemas.openxmlformats.org/spreadsheetml/2006/main" count="145" uniqueCount="142">
  <si>
    <t>EMPRESA DE OBRAS SANITARIAS DE CALDAS EMPOCALDAS S.A E.S.P</t>
  </si>
  <si>
    <t xml:space="preserve">SECCIONAL  PALESTINA - CALDAS </t>
  </si>
  <si>
    <t>OBJETO: AMPLIACIÓN DEL SISTEMA DE ACUEDUCTO DEL MUNICIPIO DE PALESTINA, VEREDA LA PLATA</t>
  </si>
  <si>
    <t>PALESTINA, CALDAS</t>
  </si>
  <si>
    <t>FECHA: ABRIL DE 2021</t>
  </si>
  <si>
    <t>FORMULARIO  DE  CANTIDADES Y PRECIOS UNITARIOS</t>
  </si>
  <si>
    <t>ITEMS</t>
  </si>
  <si>
    <t xml:space="preserve">DESCRIPCION </t>
  </si>
  <si>
    <t>UNID</t>
  </si>
  <si>
    <t>CANTIDAD</t>
  </si>
  <si>
    <t>VR Herramientas, Equipos, MO y Otros</t>
  </si>
  <si>
    <t>VR Suministros</t>
  </si>
  <si>
    <t>VR Unitario</t>
  </si>
  <si>
    <t xml:space="preserve">VR. TOTAL </t>
  </si>
  <si>
    <t>% Costo Directo</t>
  </si>
  <si>
    <t>Id Especificación</t>
  </si>
  <si>
    <t>Porcentaje (%)</t>
  </si>
  <si>
    <t>PRELIMINARES</t>
  </si>
  <si>
    <t>1.1.</t>
  </si>
  <si>
    <t>1.1</t>
  </si>
  <si>
    <t>1.2.</t>
  </si>
  <si>
    <t>1.2</t>
  </si>
  <si>
    <t>1.3.</t>
  </si>
  <si>
    <t>1.3</t>
  </si>
  <si>
    <t>1.4.</t>
  </si>
  <si>
    <t>1.4</t>
  </si>
  <si>
    <t>DEMOLICIONES</t>
  </si>
  <si>
    <t>2.1.</t>
  </si>
  <si>
    <t>2.1</t>
  </si>
  <si>
    <t xml:space="preserve">EXCAVACIONES </t>
  </si>
  <si>
    <t>3.1.</t>
  </si>
  <si>
    <t>3.1</t>
  </si>
  <si>
    <t>3.2.</t>
  </si>
  <si>
    <t>3.2</t>
  </si>
  <si>
    <t>RETIRO DE MATERIAL SOBRANTE DE LA EXCAVACIÓN</t>
  </si>
  <si>
    <t>4.1.</t>
  </si>
  <si>
    <t>4.1</t>
  </si>
  <si>
    <t xml:space="preserve">RELLENOS </t>
  </si>
  <si>
    <t>5.1.</t>
  </si>
  <si>
    <t>5.1</t>
  </si>
  <si>
    <t>5.2.</t>
  </si>
  <si>
    <t>5.2</t>
  </si>
  <si>
    <t>SUMINISTRO E INSTALACIÓN TERMOFUSIÓN TUBERÍA PEAD</t>
  </si>
  <si>
    <t>6.1.</t>
  </si>
  <si>
    <t>6.1</t>
  </si>
  <si>
    <t>6.2.</t>
  </si>
  <si>
    <t>6.2</t>
  </si>
  <si>
    <t>6.3.</t>
  </si>
  <si>
    <t>6.3</t>
  </si>
  <si>
    <t>6.4.</t>
  </si>
  <si>
    <t>6.4</t>
  </si>
  <si>
    <t>6.5.</t>
  </si>
  <si>
    <t>6.5</t>
  </si>
  <si>
    <t>6.6.</t>
  </si>
  <si>
    <t>6.6</t>
  </si>
  <si>
    <t>6.7.</t>
  </si>
  <si>
    <t>6.7</t>
  </si>
  <si>
    <t>6.8.</t>
  </si>
  <si>
    <t>6.8</t>
  </si>
  <si>
    <t>6.9.</t>
  </si>
  <si>
    <t>6.9</t>
  </si>
  <si>
    <t>VÁLVULAS REDUCTORAS</t>
  </si>
  <si>
    <t>7.1.</t>
  </si>
  <si>
    <t>7.1</t>
  </si>
  <si>
    <t>7.2.</t>
  </si>
  <si>
    <t>7.2</t>
  </si>
  <si>
    <t>7.3.</t>
  </si>
  <si>
    <t>7.3</t>
  </si>
  <si>
    <t>7.4.</t>
  </si>
  <si>
    <t>7.4</t>
  </si>
  <si>
    <t>7.5.</t>
  </si>
  <si>
    <t>7.5</t>
  </si>
  <si>
    <t>7.6.</t>
  </si>
  <si>
    <t>7.6</t>
  </si>
  <si>
    <t>7.7.</t>
  </si>
  <si>
    <t>7.8.</t>
  </si>
  <si>
    <t>7.9.</t>
  </si>
  <si>
    <t>7.7</t>
  </si>
  <si>
    <t>7.10.</t>
  </si>
  <si>
    <t>7.8</t>
  </si>
  <si>
    <t>7.11.</t>
  </si>
  <si>
    <t>7.9</t>
  </si>
  <si>
    <t>7.12.</t>
  </si>
  <si>
    <t>7.10</t>
  </si>
  <si>
    <t>7.13.</t>
  </si>
  <si>
    <t>7.11</t>
  </si>
  <si>
    <t>7.14.</t>
  </si>
  <si>
    <t>7.12</t>
  </si>
  <si>
    <t>7.15.</t>
  </si>
  <si>
    <t>7.13</t>
  </si>
  <si>
    <t>7.16.</t>
  </si>
  <si>
    <t>7.14</t>
  </si>
  <si>
    <t>7.17.</t>
  </si>
  <si>
    <t>7.15</t>
  </si>
  <si>
    <t>7.18.</t>
  </si>
  <si>
    <t>7.16</t>
  </si>
  <si>
    <t>7.19.</t>
  </si>
  <si>
    <t>7.17</t>
  </si>
  <si>
    <t>7.20.</t>
  </si>
  <si>
    <t>7.18</t>
  </si>
  <si>
    <t>7.21.</t>
  </si>
  <si>
    <t>7.19</t>
  </si>
  <si>
    <t>RED DE DISTRIBUCIÓN</t>
  </si>
  <si>
    <t>8.1.</t>
  </si>
  <si>
    <t>8.1</t>
  </si>
  <si>
    <t>8.2.</t>
  </si>
  <si>
    <t>8.2</t>
  </si>
  <si>
    <t>8.3.</t>
  </si>
  <si>
    <t>8.3</t>
  </si>
  <si>
    <t>8.4.</t>
  </si>
  <si>
    <t>8.4</t>
  </si>
  <si>
    <t>8.5.</t>
  </si>
  <si>
    <t>8.5</t>
  </si>
  <si>
    <t>8.6.</t>
  </si>
  <si>
    <t>8.6</t>
  </si>
  <si>
    <t>8.7.</t>
  </si>
  <si>
    <t>8.7</t>
  </si>
  <si>
    <t>8.8.</t>
  </si>
  <si>
    <t>8.8</t>
  </si>
  <si>
    <t>CONCRETOS</t>
  </si>
  <si>
    <t>9.1.</t>
  </si>
  <si>
    <t>9.1</t>
  </si>
  <si>
    <t>9.2.</t>
  </si>
  <si>
    <t>9.2</t>
  </si>
  <si>
    <t xml:space="preserve">INSTALACIÓN SUB BASE </t>
  </si>
  <si>
    <t>10.1.</t>
  </si>
  <si>
    <t>10.1</t>
  </si>
  <si>
    <t>PURGAS</t>
  </si>
  <si>
    <t>11.1.</t>
  </si>
  <si>
    <t>11.2.</t>
  </si>
  <si>
    <t>REPOSICIONES Y OTROS</t>
  </si>
  <si>
    <t>12.1.</t>
  </si>
  <si>
    <t>12.2.</t>
  </si>
  <si>
    <t>12.3.</t>
  </si>
  <si>
    <t>12.4.</t>
  </si>
  <si>
    <t>COSTO DIRECTO</t>
  </si>
  <si>
    <t>ADMINISTRACIÓN (INCLUYE PGIO)</t>
  </si>
  <si>
    <t>%</t>
  </si>
  <si>
    <t>IMPREVISTO</t>
  </si>
  <si>
    <t>UTILIDADES</t>
  </si>
  <si>
    <t>I.V.A  SOBRE UTILIDADES</t>
  </si>
  <si>
    <t>COSTO  TOTAL + AIU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</si>
</sst>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quot;$&quot;\ * #,##0.00_);_(&quot;$&quot;\ * \(#,##0.00\);_(&quot;$&quot;\ * &quot;-&quot;??_);_(@_)"/>
    <numFmt numFmtId="166" formatCode="_(&quot;$&quot;\ * #,##0_);_(&quot;$&quot;\ * \(#,##0\);_(&quot;$&quot;\ * &quot;-&quot;??_);_(@_)"/>
    <numFmt numFmtId="167" formatCode="_ &quot;$&quot;\ * #,##0.00_ ;_ &quot;$&quot;\ * \-#,##0.00_ ;_ &quot;$&quot;\ * &quot;-&quot;??_ ;_ @_ "/>
  </numFmts>
  <fonts count="17" x14ac:knownFonts="1">
    <font>
      <sz val="11"/>
      <color theme="1"/>
      <name val="Calibri"/>
      <family val="2"/>
      <scheme val="minor"/>
    </font>
    <font>
      <sz val="11"/>
      <color theme="1"/>
      <name val="Calibri"/>
      <family val="2"/>
      <scheme val="minor"/>
    </font>
    <font>
      <b/>
      <sz val="12"/>
      <color theme="0"/>
      <name val="Arial Narrow"/>
      <family val="2"/>
    </font>
    <font>
      <sz val="12"/>
      <color theme="1"/>
      <name val="Arial Narrow"/>
      <family val="2"/>
    </font>
    <font>
      <b/>
      <sz val="12"/>
      <color theme="1"/>
      <name val="Arial Narrow"/>
      <family val="2"/>
    </font>
    <font>
      <sz val="10"/>
      <name val="Arial"/>
      <family val="2"/>
    </font>
    <font>
      <sz val="14"/>
      <color theme="1"/>
      <name val="Arial Narrow"/>
      <family val="2"/>
    </font>
    <font>
      <sz val="14"/>
      <name val="Arial Narrow"/>
      <family val="2"/>
    </font>
    <font>
      <b/>
      <sz val="14"/>
      <color theme="0"/>
      <name val="Arial Narrow"/>
      <family val="2"/>
    </font>
    <font>
      <b/>
      <sz val="20"/>
      <color theme="0"/>
      <name val="Arial Narrow"/>
      <family val="2"/>
    </font>
    <font>
      <sz val="12"/>
      <color theme="0"/>
      <name val="Arial Narrow"/>
      <family val="2"/>
    </font>
    <font>
      <sz val="10"/>
      <name val="Arial Narrow"/>
      <family val="2"/>
    </font>
    <font>
      <sz val="10"/>
      <color theme="1"/>
      <name val="Arial Narrow"/>
      <family val="2"/>
    </font>
    <font>
      <b/>
      <sz val="10"/>
      <color theme="1"/>
      <name val="Arial Narrow"/>
      <family val="2"/>
    </font>
    <font>
      <b/>
      <sz val="10"/>
      <name val="Arial Narrow"/>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10">
    <xf numFmtId="0" fontId="0" fillId="0" borderId="0"/>
    <xf numFmtId="167"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165"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1" fillId="0" borderId="0"/>
  </cellStyleXfs>
  <cellXfs count="115">
    <xf numFmtId="0" fontId="0" fillId="0" borderId="0" xfId="0"/>
    <xf numFmtId="0" fontId="2" fillId="2" borderId="1" xfId="3" applyFont="1" applyFill="1" applyBorder="1" applyAlignment="1">
      <alignment horizontal="center"/>
    </xf>
    <xf numFmtId="0" fontId="2" fillId="2" borderId="2" xfId="3" applyFont="1" applyFill="1" applyBorder="1" applyAlignment="1">
      <alignment horizontal="center"/>
    </xf>
    <xf numFmtId="0" fontId="2" fillId="2" borderId="3" xfId="3" applyFont="1" applyFill="1" applyBorder="1" applyAlignment="1">
      <alignment horizontal="center"/>
    </xf>
    <xf numFmtId="0" fontId="3" fillId="0" borderId="0" xfId="3" applyFont="1"/>
    <xf numFmtId="0" fontId="3" fillId="0" borderId="0" xfId="3" applyNumberFormat="1" applyFont="1"/>
    <xf numFmtId="0" fontId="2" fillId="2" borderId="4" xfId="3" applyFont="1" applyFill="1" applyBorder="1" applyAlignment="1">
      <alignment horizontal="center"/>
    </xf>
    <xf numFmtId="0" fontId="2" fillId="2" borderId="0" xfId="3" applyFont="1" applyFill="1" applyBorder="1" applyAlignment="1">
      <alignment horizontal="center"/>
    </xf>
    <xf numFmtId="0" fontId="2" fillId="2" borderId="5" xfId="3" applyFont="1" applyFill="1" applyBorder="1" applyAlignment="1">
      <alignment horizontal="center"/>
    </xf>
    <xf numFmtId="0" fontId="2" fillId="2" borderId="4" xfId="3" applyFont="1" applyFill="1" applyBorder="1" applyAlignment="1">
      <alignment horizontal="left"/>
    </xf>
    <xf numFmtId="0" fontId="2" fillId="2" borderId="0" xfId="3" applyFont="1" applyFill="1" applyBorder="1" applyAlignment="1"/>
    <xf numFmtId="164" fontId="2" fillId="2" borderId="0" xfId="3" applyNumberFormat="1" applyFont="1" applyFill="1" applyBorder="1" applyAlignment="1"/>
    <xf numFmtId="0" fontId="2" fillId="2" borderId="5" xfId="3" applyFont="1" applyFill="1" applyBorder="1" applyAlignment="1"/>
    <xf numFmtId="0" fontId="2" fillId="2" borderId="6" xfId="3" applyFont="1" applyFill="1" applyBorder="1" applyAlignment="1">
      <alignment horizontal="center" vertical="justify"/>
    </xf>
    <xf numFmtId="0" fontId="2" fillId="2" borderId="7" xfId="3" applyFont="1" applyFill="1" applyBorder="1" applyAlignment="1">
      <alignment horizontal="center" vertical="justify"/>
    </xf>
    <xf numFmtId="0" fontId="2" fillId="2" borderId="8" xfId="3" applyFont="1" applyFill="1" applyBorder="1" applyAlignment="1">
      <alignment horizontal="center" vertical="justify"/>
    </xf>
    <xf numFmtId="0" fontId="3" fillId="0" borderId="0" xfId="3" applyFont="1" applyAlignment="1">
      <alignment horizontal="justify" vertical="justify"/>
    </xf>
    <xf numFmtId="0" fontId="3" fillId="0" borderId="0" xfId="3" applyNumberFormat="1" applyFont="1" applyAlignment="1">
      <alignment horizontal="justify" vertical="justify"/>
    </xf>
    <xf numFmtId="0" fontId="4" fillId="3" borderId="9" xfId="3" applyFont="1" applyFill="1" applyBorder="1" applyAlignment="1">
      <alignment horizontal="center" vertical="justify"/>
    </xf>
    <xf numFmtId="0" fontId="4" fillId="3" borderId="10" xfId="3" applyFont="1" applyFill="1" applyBorder="1" applyAlignment="1">
      <alignment horizontal="center" vertical="justify"/>
    </xf>
    <xf numFmtId="0" fontId="4" fillId="3" borderId="11" xfId="3" applyFont="1" applyFill="1" applyBorder="1" applyAlignment="1">
      <alignment horizontal="center" vertical="center"/>
    </xf>
    <xf numFmtId="0" fontId="4" fillId="3" borderId="11" xfId="3" applyFont="1" applyFill="1" applyBorder="1" applyAlignment="1">
      <alignment horizontal="center" vertical="center" wrapText="1"/>
    </xf>
    <xf numFmtId="164" fontId="4" fillId="3" borderId="11" xfId="3" applyNumberFormat="1" applyFont="1" applyFill="1" applyBorder="1" applyAlignment="1">
      <alignment horizontal="center" vertical="center"/>
    </xf>
    <xf numFmtId="0" fontId="4" fillId="3" borderId="12" xfId="3" applyFont="1" applyFill="1" applyBorder="1" applyAlignment="1">
      <alignment horizontal="center" vertical="center" wrapText="1"/>
    </xf>
    <xf numFmtId="0" fontId="4" fillId="3" borderId="13" xfId="3" applyFont="1" applyFill="1" applyBorder="1" applyAlignment="1">
      <alignment horizontal="center" vertical="center" wrapText="1"/>
    </xf>
    <xf numFmtId="0" fontId="4" fillId="3" borderId="14" xfId="3" applyFont="1" applyFill="1" applyBorder="1" applyAlignment="1">
      <alignment horizontal="center" vertical="justify"/>
    </xf>
    <xf numFmtId="0" fontId="4" fillId="3" borderId="15" xfId="3" applyFont="1" applyFill="1" applyBorder="1" applyAlignment="1">
      <alignment horizontal="left" vertical="justify"/>
    </xf>
    <xf numFmtId="0" fontId="4" fillId="3" borderId="10" xfId="3" applyFont="1" applyFill="1" applyBorder="1" applyAlignment="1">
      <alignment horizontal="center" vertical="center"/>
    </xf>
    <xf numFmtId="0" fontId="4" fillId="3" borderId="10" xfId="3" applyFont="1" applyFill="1" applyBorder="1" applyAlignment="1">
      <alignment horizontal="center" vertical="center" wrapText="1"/>
    </xf>
    <xf numFmtId="164" fontId="4" fillId="3" borderId="10" xfId="3" applyNumberFormat="1" applyFont="1" applyFill="1" applyBorder="1" applyAlignment="1">
      <alignment horizontal="center" vertical="center"/>
    </xf>
    <xf numFmtId="0" fontId="4" fillId="3" borderId="16" xfId="3" applyFont="1" applyFill="1" applyBorder="1" applyAlignment="1">
      <alignment horizontal="center" vertical="center" wrapText="1"/>
    </xf>
    <xf numFmtId="0" fontId="4" fillId="3" borderId="17" xfId="3" applyFont="1" applyFill="1" applyBorder="1" applyAlignment="1">
      <alignment horizontal="center" vertical="center" wrapText="1"/>
    </xf>
    <xf numFmtId="0" fontId="3" fillId="0" borderId="14" xfId="3" applyFont="1" applyFill="1" applyBorder="1" applyAlignment="1">
      <alignment horizontal="center" vertical="center"/>
    </xf>
    <xf numFmtId="0" fontId="3" fillId="0" borderId="15" xfId="4" applyFont="1" applyFill="1" applyBorder="1" applyAlignment="1">
      <alignment horizontal="justify" vertical="justify" wrapText="1"/>
    </xf>
    <xf numFmtId="0" fontId="6" fillId="0" borderId="15" xfId="3" applyFont="1" applyFill="1" applyBorder="1" applyAlignment="1">
      <alignment horizontal="center" vertical="center"/>
    </xf>
    <xf numFmtId="2" fontId="6" fillId="0" borderId="15" xfId="3" applyNumberFormat="1" applyFont="1" applyFill="1" applyBorder="1" applyAlignment="1">
      <alignment horizontal="center" vertical="center"/>
    </xf>
    <xf numFmtId="166" fontId="7" fillId="0" borderId="15" xfId="5" applyNumberFormat="1" applyFont="1" applyFill="1" applyBorder="1" applyAlignment="1">
      <alignment horizontal="center" vertical="center"/>
    </xf>
    <xf numFmtId="166" fontId="7" fillId="4" borderId="15" xfId="5" applyNumberFormat="1" applyFont="1" applyFill="1" applyBorder="1" applyAlignment="1">
      <alignment horizontal="center" vertical="center"/>
    </xf>
    <xf numFmtId="164" fontId="6" fillId="0" borderId="15" xfId="5" applyNumberFormat="1" applyFont="1" applyFill="1" applyBorder="1" applyAlignment="1">
      <alignment horizontal="center" vertical="center"/>
    </xf>
    <xf numFmtId="10" fontId="6" fillId="0" borderId="17" xfId="6" applyNumberFormat="1" applyFont="1" applyFill="1" applyBorder="1" applyAlignment="1">
      <alignment horizontal="center" vertical="center"/>
    </xf>
    <xf numFmtId="0" fontId="3" fillId="0" borderId="17" xfId="3" applyFont="1" applyBorder="1" applyAlignment="1">
      <alignment horizontal="center" vertical="center"/>
    </xf>
    <xf numFmtId="10" fontId="3" fillId="0" borderId="17" xfId="2" applyNumberFormat="1" applyFont="1" applyBorder="1" applyAlignment="1">
      <alignment horizontal="center" vertical="center"/>
    </xf>
    <xf numFmtId="0" fontId="4" fillId="3" borderId="14" xfId="3" applyFont="1" applyFill="1" applyBorder="1" applyAlignment="1">
      <alignment horizontal="center" vertical="center"/>
    </xf>
    <xf numFmtId="0" fontId="4" fillId="3" borderId="15" xfId="3" applyFont="1" applyFill="1" applyBorder="1" applyAlignment="1">
      <alignment horizontal="justify" vertical="justify"/>
    </xf>
    <xf numFmtId="0" fontId="6" fillId="3" borderId="15" xfId="3" applyFont="1" applyFill="1" applyBorder="1" applyAlignment="1">
      <alignment horizontal="center" vertical="center"/>
    </xf>
    <xf numFmtId="3" fontId="6" fillId="3" borderId="15" xfId="3" applyNumberFormat="1" applyFont="1" applyFill="1" applyBorder="1" applyAlignment="1">
      <alignment horizontal="justify" vertical="justify"/>
    </xf>
    <xf numFmtId="164" fontId="6" fillId="3" borderId="15" xfId="3" applyNumberFormat="1" applyFont="1" applyFill="1" applyBorder="1" applyAlignment="1">
      <alignment horizontal="justify" vertical="justify"/>
    </xf>
    <xf numFmtId="3" fontId="6" fillId="3" borderId="17" xfId="3" applyNumberFormat="1" applyFont="1" applyFill="1" applyBorder="1" applyAlignment="1">
      <alignment horizontal="justify" vertical="justify"/>
    </xf>
    <xf numFmtId="3" fontId="6" fillId="3" borderId="17" xfId="3" applyNumberFormat="1" applyFont="1" applyFill="1" applyBorder="1" applyAlignment="1">
      <alignment horizontal="center" vertical="center"/>
    </xf>
    <xf numFmtId="10" fontId="6" fillId="3" borderId="17" xfId="2" applyNumberFormat="1" applyFont="1" applyFill="1" applyBorder="1" applyAlignment="1">
      <alignment horizontal="center" vertical="center"/>
    </xf>
    <xf numFmtId="164" fontId="3" fillId="0" borderId="0" xfId="3" applyNumberFormat="1" applyFont="1" applyAlignment="1">
      <alignment horizontal="justify" vertical="justify"/>
    </xf>
    <xf numFmtId="1" fontId="3" fillId="0" borderId="0" xfId="1" applyNumberFormat="1" applyFont="1" applyAlignment="1">
      <alignment horizontal="justify" vertical="justify"/>
    </xf>
    <xf numFmtId="1" fontId="3" fillId="0" borderId="0" xfId="3" applyNumberFormat="1" applyFont="1" applyAlignment="1">
      <alignment horizontal="justify" vertical="justify"/>
    </xf>
    <xf numFmtId="0" fontId="3" fillId="0" borderId="14" xfId="3" applyFont="1" applyFill="1" applyBorder="1" applyAlignment="1">
      <alignment horizontal="center" vertical="justify"/>
    </xf>
    <xf numFmtId="2" fontId="6" fillId="3" borderId="15" xfId="3" applyNumberFormat="1" applyFont="1" applyFill="1" applyBorder="1" applyAlignment="1">
      <alignment horizontal="justify" vertical="justify"/>
    </xf>
    <xf numFmtId="0" fontId="3" fillId="0" borderId="17" xfId="3" applyFont="1" applyBorder="1" applyAlignment="1">
      <alignment horizontal="center" vertical="center"/>
    </xf>
    <xf numFmtId="10" fontId="3" fillId="0" borderId="17" xfId="2" applyNumberFormat="1" applyFont="1" applyBorder="1" applyAlignment="1">
      <alignment horizontal="center" vertical="center"/>
    </xf>
    <xf numFmtId="0" fontId="3" fillId="0" borderId="15" xfId="4" applyFont="1" applyFill="1" applyBorder="1" applyAlignment="1">
      <alignment horizontal="center" vertical="justify" wrapText="1"/>
    </xf>
    <xf numFmtId="0" fontId="3" fillId="0" borderId="9" xfId="3" applyFont="1" applyFill="1" applyBorder="1" applyAlignment="1">
      <alignment horizontal="center" vertical="justify"/>
    </xf>
    <xf numFmtId="0" fontId="3" fillId="0" borderId="17" xfId="3" applyFont="1" applyFill="1" applyBorder="1" applyAlignment="1">
      <alignment horizontal="center" vertical="center"/>
    </xf>
    <xf numFmtId="10" fontId="3" fillId="0" borderId="17" xfId="2" applyNumberFormat="1" applyFont="1" applyFill="1" applyBorder="1" applyAlignment="1">
      <alignment horizontal="center" vertical="center"/>
    </xf>
    <xf numFmtId="1" fontId="3" fillId="0" borderId="0" xfId="3" applyNumberFormat="1" applyFont="1" applyFill="1" applyAlignment="1">
      <alignment horizontal="justify" vertical="justify"/>
    </xf>
    <xf numFmtId="0" fontId="3" fillId="0" borderId="0" xfId="3" applyFont="1" applyFill="1" applyAlignment="1">
      <alignment horizontal="justify" vertical="justify"/>
    </xf>
    <xf numFmtId="0" fontId="3" fillId="0" borderId="18" xfId="3" applyFont="1" applyFill="1" applyBorder="1" applyAlignment="1">
      <alignment horizontal="center" vertical="justify"/>
    </xf>
    <xf numFmtId="0" fontId="3" fillId="0" borderId="19" xfId="4" applyFont="1" applyFill="1" applyBorder="1" applyAlignment="1">
      <alignment horizontal="justify" vertical="justify" wrapText="1"/>
    </xf>
    <xf numFmtId="0" fontId="3" fillId="0" borderId="19" xfId="4" applyFont="1" applyFill="1" applyBorder="1" applyAlignment="1">
      <alignment horizontal="center" vertical="justify" wrapText="1"/>
    </xf>
    <xf numFmtId="166" fontId="7" fillId="0" borderId="19" xfId="5" applyNumberFormat="1" applyFont="1" applyFill="1" applyBorder="1" applyAlignment="1">
      <alignment horizontal="center" vertical="center"/>
    </xf>
    <xf numFmtId="166" fontId="7" fillId="4" borderId="19" xfId="5" applyNumberFormat="1" applyFont="1" applyFill="1" applyBorder="1" applyAlignment="1">
      <alignment horizontal="center" vertical="center"/>
    </xf>
    <xf numFmtId="164" fontId="6" fillId="0" borderId="19" xfId="5" applyNumberFormat="1" applyFont="1" applyFill="1" applyBorder="1" applyAlignment="1">
      <alignment horizontal="center" vertical="center"/>
    </xf>
    <xf numFmtId="10" fontId="6" fillId="0" borderId="20" xfId="6" applyNumberFormat="1" applyFont="1" applyFill="1" applyBorder="1" applyAlignment="1">
      <alignment horizontal="center" vertical="center"/>
    </xf>
    <xf numFmtId="0" fontId="3" fillId="0" borderId="21" xfId="3" applyFont="1" applyFill="1" applyBorder="1" applyAlignment="1">
      <alignment horizontal="center" vertical="center"/>
    </xf>
    <xf numFmtId="10" fontId="3" fillId="0" borderId="21" xfId="2" applyNumberFormat="1" applyFont="1" applyFill="1" applyBorder="1" applyAlignment="1">
      <alignment horizontal="center" vertical="center"/>
    </xf>
    <xf numFmtId="3" fontId="6" fillId="0" borderId="0" xfId="3" applyNumberFormat="1" applyFont="1" applyFill="1" applyBorder="1" applyAlignment="1">
      <alignment horizontal="justify" vertical="justify"/>
    </xf>
    <xf numFmtId="3" fontId="6" fillId="0" borderId="22" xfId="3" applyNumberFormat="1" applyFont="1" applyFill="1" applyBorder="1" applyAlignment="1">
      <alignment horizontal="center" vertical="center"/>
    </xf>
    <xf numFmtId="0" fontId="2" fillId="2" borderId="23" xfId="3" applyFont="1" applyFill="1" applyBorder="1" applyAlignment="1">
      <alignment horizontal="center" vertical="justify"/>
    </xf>
    <xf numFmtId="0" fontId="2" fillId="2" borderId="24" xfId="3" applyFont="1" applyFill="1" applyBorder="1" applyAlignment="1">
      <alignment horizontal="center" vertical="center"/>
    </xf>
    <xf numFmtId="164" fontId="8" fillId="2" borderId="25" xfId="1" applyNumberFormat="1" applyFont="1" applyFill="1" applyBorder="1" applyAlignment="1">
      <alignment horizontal="center" vertical="justify"/>
    </xf>
    <xf numFmtId="10" fontId="6" fillId="0" borderId="0" xfId="6" applyNumberFormat="1" applyFont="1" applyFill="1" applyBorder="1" applyAlignment="1">
      <alignment horizontal="center" vertical="center"/>
    </xf>
    <xf numFmtId="0" fontId="2" fillId="2" borderId="23" xfId="3" applyFont="1" applyFill="1" applyBorder="1" applyAlignment="1">
      <alignment horizontal="center" vertical="justify"/>
    </xf>
    <xf numFmtId="9" fontId="2" fillId="2" borderId="2" xfId="2" applyFont="1" applyFill="1" applyBorder="1" applyAlignment="1">
      <alignment horizontal="center" vertical="center"/>
    </xf>
    <xf numFmtId="0" fontId="2" fillId="2" borderId="14" xfId="3" applyFont="1" applyFill="1" applyBorder="1" applyAlignment="1">
      <alignment horizontal="center" vertical="justify"/>
    </xf>
    <xf numFmtId="0" fontId="2" fillId="2" borderId="15" xfId="3" applyFont="1" applyFill="1" applyBorder="1" applyAlignment="1">
      <alignment horizontal="center" vertical="center"/>
    </xf>
    <xf numFmtId="164" fontId="8" fillId="2" borderId="13" xfId="1" applyNumberFormat="1" applyFont="1" applyFill="1" applyBorder="1" applyAlignment="1">
      <alignment horizontal="center" vertical="justify"/>
    </xf>
    <xf numFmtId="9" fontId="9" fillId="2" borderId="0" xfId="2" applyFont="1" applyFill="1" applyBorder="1" applyAlignment="1">
      <alignment horizontal="center" vertical="center"/>
    </xf>
    <xf numFmtId="0" fontId="2" fillId="2" borderId="14" xfId="3" applyFont="1" applyFill="1" applyBorder="1" applyAlignment="1">
      <alignment horizontal="center" vertical="justify"/>
    </xf>
    <xf numFmtId="9" fontId="2" fillId="2" borderId="0" xfId="2" applyFont="1" applyFill="1" applyBorder="1" applyAlignment="1">
      <alignment horizontal="center" vertical="center"/>
    </xf>
    <xf numFmtId="0" fontId="10" fillId="5" borderId="14" xfId="3" applyFont="1" applyFill="1" applyBorder="1" applyAlignment="1">
      <alignment horizontal="center" vertical="justify"/>
    </xf>
    <xf numFmtId="0" fontId="10" fillId="5" borderId="15" xfId="3" applyFont="1" applyFill="1" applyBorder="1" applyAlignment="1">
      <alignment horizontal="justify" vertical="justify"/>
    </xf>
    <xf numFmtId="0" fontId="8" fillId="5" borderId="15" xfId="3" applyFont="1" applyFill="1" applyBorder="1" applyAlignment="1">
      <alignment horizontal="center" vertical="justify"/>
    </xf>
    <xf numFmtId="9" fontId="8" fillId="5" borderId="15" xfId="6" applyNumberFormat="1" applyFont="1" applyFill="1" applyBorder="1" applyAlignment="1">
      <alignment horizontal="center" vertical="justify"/>
    </xf>
    <xf numFmtId="9" fontId="8" fillId="5" borderId="15" xfId="6" applyFont="1" applyFill="1" applyBorder="1" applyAlignment="1">
      <alignment horizontal="center" vertical="justify"/>
    </xf>
    <xf numFmtId="164" fontId="2" fillId="5" borderId="17" xfId="5" applyNumberFormat="1" applyFont="1" applyFill="1" applyBorder="1" applyAlignment="1">
      <alignment horizontal="justify" vertical="justify"/>
    </xf>
    <xf numFmtId="9" fontId="8" fillId="5" borderId="15" xfId="3" applyNumberFormat="1" applyFont="1" applyFill="1" applyBorder="1" applyAlignment="1">
      <alignment horizontal="center" vertical="justify"/>
    </xf>
    <xf numFmtId="1" fontId="3" fillId="0" borderId="0" xfId="3" applyNumberFormat="1" applyFont="1" applyBorder="1" applyAlignment="1">
      <alignment horizontal="justify" vertical="justify"/>
    </xf>
    <xf numFmtId="0" fontId="10" fillId="5" borderId="15" xfId="3" applyFont="1" applyFill="1" applyBorder="1" applyAlignment="1">
      <alignment horizontal="right" vertical="justify"/>
    </xf>
    <xf numFmtId="0" fontId="2" fillId="2" borderId="15" xfId="3" applyFont="1" applyFill="1" applyBorder="1" applyAlignment="1">
      <alignment horizontal="justify" vertical="justify"/>
    </xf>
    <xf numFmtId="2" fontId="2" fillId="2" borderId="15" xfId="3" applyNumberFormat="1" applyFont="1" applyFill="1" applyBorder="1" applyAlignment="1">
      <alignment horizontal="justify" vertical="justify"/>
    </xf>
    <xf numFmtId="3" fontId="2" fillId="2" borderId="15" xfId="3" applyNumberFormat="1" applyFont="1" applyFill="1" applyBorder="1" applyAlignment="1">
      <alignment horizontal="justify" vertical="justify"/>
    </xf>
    <xf numFmtId="164" fontId="2" fillId="2" borderId="17" xfId="5" applyNumberFormat="1" applyFont="1" applyFill="1" applyBorder="1" applyAlignment="1">
      <alignment horizontal="justify" vertical="justify"/>
    </xf>
    <xf numFmtId="0" fontId="3" fillId="0" borderId="0" xfId="3" applyFont="1" applyAlignment="1">
      <alignment horizontal="center"/>
    </xf>
    <xf numFmtId="0" fontId="11" fillId="0" borderId="0" xfId="7" applyFont="1"/>
    <xf numFmtId="0" fontId="11" fillId="6" borderId="0" xfId="4" applyFont="1" applyFill="1"/>
    <xf numFmtId="164" fontId="3" fillId="0" borderId="0" xfId="3" applyNumberFormat="1" applyFont="1"/>
    <xf numFmtId="166" fontId="3" fillId="0" borderId="0" xfId="3" applyNumberFormat="1" applyFont="1"/>
    <xf numFmtId="1" fontId="3" fillId="0" borderId="0" xfId="3" applyNumberFormat="1" applyFont="1"/>
    <xf numFmtId="0" fontId="12" fillId="0" borderId="0" xfId="8" applyFont="1" applyAlignment="1">
      <alignment horizontal="left"/>
    </xf>
    <xf numFmtId="0" fontId="12" fillId="0" borderId="0" xfId="3" applyFont="1"/>
    <xf numFmtId="0" fontId="12" fillId="0" borderId="0" xfId="8" applyFont="1" applyAlignment="1">
      <alignment horizontal="right"/>
    </xf>
    <xf numFmtId="164" fontId="12" fillId="0" borderId="0" xfId="3" applyNumberFormat="1" applyFont="1"/>
    <xf numFmtId="0" fontId="12" fillId="0" borderId="0" xfId="8" applyFont="1" applyAlignment="1">
      <alignment horizontal="center"/>
    </xf>
    <xf numFmtId="0" fontId="13" fillId="0" borderId="0" xfId="8" applyFont="1"/>
    <xf numFmtId="0" fontId="14" fillId="0" borderId="0" xfId="7" applyFont="1"/>
    <xf numFmtId="0" fontId="13" fillId="0" borderId="0" xfId="9" applyFont="1"/>
    <xf numFmtId="0" fontId="13" fillId="0" borderId="0" xfId="8" applyFont="1" applyAlignment="1">
      <alignment horizontal="left" vertical="center"/>
    </xf>
    <xf numFmtId="0" fontId="4" fillId="0" borderId="0" xfId="9" applyFont="1"/>
  </cellXfs>
  <cellStyles count="10">
    <cellStyle name="Moneda" xfId="1" builtinId="4"/>
    <cellStyle name="Moneda 5 2" xfId="5"/>
    <cellStyle name="Normal" xfId="0" builtinId="0"/>
    <cellStyle name="Normal 10" xfId="4"/>
    <cellStyle name="Normal 2 14" xfId="7"/>
    <cellStyle name="Normal 22 2" xfId="3"/>
    <cellStyle name="Normal 22 2 9" xfId="9"/>
    <cellStyle name="Normal 26 2" xfId="8"/>
    <cellStyle name="Porcentaje" xfId="2" builtinId="5"/>
    <cellStyle name="Porcentaje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2078181</xdr:colOff>
      <xdr:row>0</xdr:row>
      <xdr:rowOff>86315</xdr:rowOff>
    </xdr:from>
    <xdr:to>
      <xdr:col>10</xdr:col>
      <xdr:colOff>1185479</xdr:colOff>
      <xdr:row>7</xdr:row>
      <xdr:rowOff>3953</xdr:rowOff>
    </xdr:to>
    <xdr:pic>
      <xdr:nvPicPr>
        <xdr:cNvPr id="2" name="Picture 1">
          <a:extLst>
            <a:ext uri="{FF2B5EF4-FFF2-40B4-BE49-F238E27FC236}">
              <a16:creationId xmlns:a16="http://schemas.microsoft.com/office/drawing/2014/main" xmlns="" id="{00000000-0008-0000-00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82900" y="86315"/>
          <a:ext cx="1185479" cy="1317813"/>
        </a:xfrm>
        <a:prstGeom prst="rect">
          <a:avLst/>
        </a:prstGeom>
        <a:noFill/>
        <a:ln w="1">
          <a:noFill/>
          <a:miter lim="800000"/>
          <a:headEnd/>
          <a:tailEnd type="none" w="med" len="med"/>
        </a:ln>
        <a:effectLst/>
      </xdr:spPr>
    </xdr:pic>
    <xdr:clientData/>
  </xdr:twoCellAnchor>
  <xdr:twoCellAnchor editAs="oneCell">
    <xdr:from>
      <xdr:col>0</xdr:col>
      <xdr:colOff>166688</xdr:colOff>
      <xdr:row>0</xdr:row>
      <xdr:rowOff>80097</xdr:rowOff>
    </xdr:from>
    <xdr:to>
      <xdr:col>1</xdr:col>
      <xdr:colOff>1638733</xdr:colOff>
      <xdr:row>4</xdr:row>
      <xdr:rowOff>115284</xdr:rowOff>
    </xdr:to>
    <xdr:pic>
      <xdr:nvPicPr>
        <xdr:cNvPr id="3" name="Imagen 2">
          <a:extLst>
            <a:ext uri="{FF2B5EF4-FFF2-40B4-BE49-F238E27FC236}">
              <a16:creationId xmlns:a16="http://schemas.microsoft.com/office/drawing/2014/main" xmlns="" id="{E1149D0B-CC96-4286-843E-3584754C5674}"/>
            </a:ext>
          </a:extLst>
        </xdr:cNvPr>
        <xdr:cNvPicPr>
          <a:picLocks noChangeAspect="1"/>
        </xdr:cNvPicPr>
      </xdr:nvPicPr>
      <xdr:blipFill>
        <a:blip xmlns:r="http://schemas.openxmlformats.org/officeDocument/2006/relationships" r:embed="rId2"/>
        <a:stretch>
          <a:fillRect/>
        </a:stretch>
      </xdr:blipFill>
      <xdr:spPr>
        <a:xfrm>
          <a:off x="166688" y="80097"/>
          <a:ext cx="2043545" cy="8352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20PRESUPUESTO/PRESUPUESTO%20PEAD%20ABRI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NICOL&#193;S/CALDAS/CANTIDADES/OTROS%20TRABAJOS/FORMATO_CALDA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obernaci&#243;n%20Caldas%20-%20Secretar&#237;a%20de%20Vivienda/Ejecuci&#243;n%20Contrato%20Gobernaci&#243;n/Informaci&#243;n%20de%20Apoyo/Documentos%20Alcald&#237;a/APU'S%20CALDAS%20INFORME/PRECIOS%20UNITARIOS%20CALDAS/APU'S%20CALDAS%20N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col/REVISION%20CANTIDADES%20CALDAS/04%20FLORENCIA/ALCANTARILLADO/PRESUPUESTO%20REDES%20ALC%20FLORENC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mpocaldas1-my.sharepoint.com/TRABAJO%20EN%20DESARROLLO/HOSPITAL_ANIMALES/PRESUPUESTO%20ADECUACI&#211;N%20DEL%20TERRENO-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airo/Downloads/CAMPOALEGRE_DESARENADOR.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mpocaldas1-my.sharepoint.com/TRABAJO%20EN%20DESARROLLO/1GIMNASIO_BOXEO_UDP/PRESUPESTO%20ESCENARIO%20BOXE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uis%20J%20Ramirez/Mis%20documentos/Consorcio%20Cantalejo/Obra/Ppto/Obra/MatrizPp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IO OBRA CIVIL"/>
      <sheetName val="PGIO OBRA INTERVENTORIA"/>
      <sheetName val="PPTO"/>
      <sheetName val="CRONOGRAMA "/>
      <sheetName val="APU-HE"/>
      <sheetName val="Analisis Factor Prestacional"/>
      <sheetName val="Cantidades"/>
      <sheetName val="LP-HE"/>
      <sheetName val="A.I.U para obra civil"/>
      <sheetName val="INTERVENTORÍA"/>
      <sheetName val="CONSOLIDADO1"/>
      <sheetName val="Analisis Mano de Obra"/>
      <sheetName val="CONSOLIDADO2"/>
      <sheetName val="Análisis Mano de Obra"/>
      <sheetName val="Procec"/>
      <sheetName val="Análisis Precios Básicos"/>
      <sheetName val="cadena de valor"/>
      <sheetName val="AIU SUM"/>
      <sheetName val="A.I.U"/>
      <sheetName val="Valor Materiales"/>
      <sheetName val="Cotas"/>
      <sheetName val="AIU-SUM"/>
      <sheetName val="AIU-OC"/>
      <sheetName val="A Precios Básicos"/>
      <sheetName val="A Prestacional"/>
      <sheetName val="A Mano de Obra"/>
      <sheetName val="Presupuesto Respaldo"/>
    </sheetNames>
    <sheetDataSet>
      <sheetData sheetId="0">
        <row r="13">
          <cell r="F13">
            <v>6.4999999999999997E-3</v>
          </cell>
        </row>
      </sheetData>
      <sheetData sheetId="1"/>
      <sheetData sheetId="2"/>
      <sheetData sheetId="3"/>
      <sheetData sheetId="4">
        <row r="2">
          <cell r="B2" t="str">
            <v>EMPRESA DE OBRAS SANITARIAS DE CALDAS EMPOCALDAS S.A E.S.P</v>
          </cell>
        </row>
        <row r="3">
          <cell r="B3" t="str">
            <v xml:space="preserve">SECCIONAL  PALESTINA - CALDAS </v>
          </cell>
        </row>
        <row r="6">
          <cell r="B6" t="str">
            <v>OBJETO: AMPLIACIÓN DEL SISTEMA DE ACUEDUCTO DEL MUNICIPIO DE PALESTINA, VEREDA LA PLATA</v>
          </cell>
        </row>
        <row r="7">
          <cell r="B7" t="str">
            <v>PALESTINA, CALDAS</v>
          </cell>
        </row>
        <row r="8">
          <cell r="B8" t="str">
            <v>FECHA: ABRIL DE 2021</v>
          </cell>
        </row>
        <row r="10">
          <cell r="B10" t="str">
            <v>CAPITULO I: PRELIMINARES MOVIMIENTO DE TIERRAS</v>
          </cell>
        </row>
        <row r="12">
          <cell r="B12" t="str">
            <v>1. PRELIMINAR</v>
          </cell>
        </row>
        <row r="13">
          <cell r="B13" t="str">
            <v xml:space="preserve"> </v>
          </cell>
        </row>
        <row r="14">
          <cell r="B14" t="str">
            <v>ITEM No.</v>
          </cell>
          <cell r="C14" t="str">
            <v>Concepto</v>
          </cell>
          <cell r="D14" t="str">
            <v>Unidad</v>
          </cell>
          <cell r="E14" t="str">
            <v>Costo Directo</v>
          </cell>
          <cell r="G14" t="str">
            <v>H y E</v>
          </cell>
          <cell r="H14" t="str">
            <v>Materiales</v>
          </cell>
          <cell r="I14" t="str">
            <v>Mano de Obra</v>
          </cell>
          <cell r="J14" t="str">
            <v>Otros</v>
          </cell>
        </row>
        <row r="15">
          <cell r="B15" t="str">
            <v>1.1.</v>
          </cell>
          <cell r="C15" t="str">
            <v>Localización y replanteo (Incluye: topografía y plano record)</v>
          </cell>
          <cell r="D15" t="str">
            <v>ml</v>
          </cell>
          <cell r="E15">
            <v>1402</v>
          </cell>
          <cell r="G15">
            <v>95</v>
          </cell>
          <cell r="H15">
            <v>0</v>
          </cell>
          <cell r="I15">
            <v>1307</v>
          </cell>
          <cell r="J15">
            <v>0</v>
          </cell>
        </row>
        <row r="16">
          <cell r="B16" t="str">
            <v>Código</v>
          </cell>
          <cell r="C16" t="str">
            <v>Descripción</v>
          </cell>
          <cell r="D16" t="str">
            <v>Unidad</v>
          </cell>
          <cell r="E16" t="str">
            <v>Costo. Unitario</v>
          </cell>
          <cell r="F16" t="str">
            <v>Cantidad</v>
          </cell>
          <cell r="G16" t="str">
            <v>H y E</v>
          </cell>
          <cell r="H16" t="str">
            <v>Materiales</v>
          </cell>
          <cell r="I16" t="str">
            <v>Mano de Obra</v>
          </cell>
          <cell r="J16" t="str">
            <v>Otros</v>
          </cell>
        </row>
        <row r="17">
          <cell r="B17" t="str">
            <v>AE-9</v>
          </cell>
          <cell r="C17" t="str">
            <v xml:space="preserve">Comisión de Topografía con Equipos </v>
          </cell>
          <cell r="D17" t="str">
            <v>ml</v>
          </cell>
          <cell r="E17">
            <v>356.42</v>
          </cell>
          <cell r="F17">
            <v>1</v>
          </cell>
          <cell r="G17">
            <v>0</v>
          </cell>
          <cell r="H17">
            <v>0</v>
          </cell>
          <cell r="I17">
            <v>356</v>
          </cell>
          <cell r="J17">
            <v>0</v>
          </cell>
        </row>
        <row r="18">
          <cell r="B18" t="str">
            <v>AE-24</v>
          </cell>
          <cell r="C18" t="str">
            <v>Dibujante Plano Record</v>
          </cell>
          <cell r="D18" t="str">
            <v>Día</v>
          </cell>
          <cell r="E18">
            <v>66046.5</v>
          </cell>
          <cell r="F18">
            <v>1.44E-2</v>
          </cell>
          <cell r="G18">
            <v>0</v>
          </cell>
          <cell r="H18">
            <v>0</v>
          </cell>
          <cell r="I18">
            <v>951</v>
          </cell>
          <cell r="J18">
            <v>0</v>
          </cell>
        </row>
        <row r="19">
          <cell r="B19" t="str">
            <v>HM-1</v>
          </cell>
          <cell r="C19" t="str">
            <v>Herramienta Menor General</v>
          </cell>
          <cell r="D19" t="str">
            <v>%</v>
          </cell>
          <cell r="E19">
            <v>951</v>
          </cell>
          <cell r="F19">
            <v>0.1</v>
          </cell>
          <cell r="G19">
            <v>95</v>
          </cell>
        </row>
        <row r="22">
          <cell r="B22" t="str">
            <v>ITEM No.</v>
          </cell>
          <cell r="C22" t="str">
            <v>Concepto</v>
          </cell>
          <cell r="D22" t="str">
            <v>Unidad</v>
          </cell>
          <cell r="E22" t="str">
            <v>Costo Directo</v>
          </cell>
          <cell r="G22" t="str">
            <v>H y E</v>
          </cell>
          <cell r="H22" t="str">
            <v>Materiales</v>
          </cell>
          <cell r="I22" t="str">
            <v>Mano de Obra</v>
          </cell>
          <cell r="J22" t="str">
            <v>Otros</v>
          </cell>
        </row>
        <row r="23">
          <cell r="B23" t="str">
            <v>1.2.</v>
          </cell>
          <cell r="C23" t="str">
            <v>Rocería y Limpieza (Incluye transporte hasta vehículo de transporte distancia &lt; 80m)</v>
          </cell>
          <cell r="D23" t="str">
            <v>m2</v>
          </cell>
          <cell r="E23">
            <v>2373</v>
          </cell>
          <cell r="G23">
            <v>216</v>
          </cell>
          <cell r="H23">
            <v>0</v>
          </cell>
          <cell r="I23">
            <v>2157</v>
          </cell>
          <cell r="J23">
            <v>0</v>
          </cell>
        </row>
        <row r="24">
          <cell r="B24" t="str">
            <v>Código</v>
          </cell>
          <cell r="C24" t="str">
            <v>Descripción</v>
          </cell>
          <cell r="D24" t="str">
            <v>Unidad</v>
          </cell>
          <cell r="E24" t="str">
            <v>Costo. Unitario</v>
          </cell>
          <cell r="F24" t="str">
            <v>Cantidad</v>
          </cell>
          <cell r="G24" t="str">
            <v>H y E</v>
          </cell>
          <cell r="H24" t="str">
            <v>Materiales</v>
          </cell>
          <cell r="I24" t="str">
            <v>Mano de Obra</v>
          </cell>
          <cell r="J24" t="str">
            <v>Otros</v>
          </cell>
        </row>
        <row r="25">
          <cell r="B25" t="str">
            <v>HM-1</v>
          </cell>
          <cell r="C25" t="str">
            <v>Herramienta Menor General</v>
          </cell>
          <cell r="D25" t="str">
            <v>%</v>
          </cell>
          <cell r="E25">
            <v>2157</v>
          </cell>
          <cell r="F25">
            <v>0.1</v>
          </cell>
          <cell r="G25">
            <v>216</v>
          </cell>
          <cell r="H25">
            <v>0</v>
          </cell>
          <cell r="I25">
            <v>0</v>
          </cell>
          <cell r="J25">
            <v>0</v>
          </cell>
        </row>
        <row r="26">
          <cell r="B26" t="str">
            <v>MO-6</v>
          </cell>
          <cell r="C26" t="str">
            <v>Cuadrilla tipo VI (4ay) - Excavación y transporte interno</v>
          </cell>
          <cell r="D26" t="str">
            <v>Hr</v>
          </cell>
          <cell r="E26">
            <v>26961</v>
          </cell>
          <cell r="F26">
            <v>0.08</v>
          </cell>
          <cell r="G26">
            <v>0</v>
          </cell>
          <cell r="H26">
            <v>0</v>
          </cell>
          <cell r="I26">
            <v>2157</v>
          </cell>
          <cell r="J26">
            <v>0</v>
          </cell>
        </row>
        <row r="29">
          <cell r="B29" t="str">
            <v>ITEM No.</v>
          </cell>
          <cell r="C29" t="str">
            <v>Concepto</v>
          </cell>
          <cell r="D29" t="str">
            <v>Unidad</v>
          </cell>
          <cell r="E29" t="str">
            <v>Costo Directo</v>
          </cell>
          <cell r="G29" t="str">
            <v>H y E</v>
          </cell>
          <cell r="H29" t="str">
            <v>Materiales</v>
          </cell>
          <cell r="I29" t="str">
            <v>Mano de Obra</v>
          </cell>
          <cell r="J29" t="str">
            <v>Otros</v>
          </cell>
        </row>
        <row r="30">
          <cell r="B30" t="str">
            <v>1.3.</v>
          </cell>
          <cell r="C30" t="str">
            <v>Suministro, transporte e instalacion señal preventiva, reglamentaria e informativa</v>
          </cell>
          <cell r="D30" t="str">
            <v>un</v>
          </cell>
          <cell r="E30">
            <v>249614.29881643062</v>
          </cell>
          <cell r="G30">
            <v>5712</v>
          </cell>
          <cell r="H30">
            <v>240095.89881643062</v>
          </cell>
          <cell r="I30">
            <v>3599.4</v>
          </cell>
          <cell r="J30">
            <v>207</v>
          </cell>
        </row>
        <row r="31">
          <cell r="B31" t="str">
            <v>Código</v>
          </cell>
          <cell r="C31" t="str">
            <v>Descripción</v>
          </cell>
          <cell r="D31" t="str">
            <v>Unidad</v>
          </cell>
          <cell r="E31" t="str">
            <v>Costo. Unitario</v>
          </cell>
          <cell r="F31" t="str">
            <v>Cantidad</v>
          </cell>
          <cell r="G31" t="str">
            <v>H y E</v>
          </cell>
          <cell r="H31" t="str">
            <v>Materiales</v>
          </cell>
          <cell r="I31" t="str">
            <v>Mano de Obra</v>
          </cell>
          <cell r="J31" t="str">
            <v>Otros</v>
          </cell>
        </row>
        <row r="32">
          <cell r="B32" t="str">
            <v>HM-1</v>
          </cell>
          <cell r="C32" t="str">
            <v>Herramienta Menor General</v>
          </cell>
          <cell r="D32" t="str">
            <v>%</v>
          </cell>
          <cell r="E32">
            <v>3599.4</v>
          </cell>
          <cell r="F32">
            <v>0.1</v>
          </cell>
          <cell r="G32">
            <v>360</v>
          </cell>
          <cell r="H32">
            <v>0</v>
          </cell>
          <cell r="I32">
            <v>0</v>
          </cell>
          <cell r="J32">
            <v>0</v>
          </cell>
        </row>
        <row r="33">
          <cell r="B33" t="str">
            <v>MV-31</v>
          </cell>
          <cell r="C33" t="str">
            <v>Formaleta para construcción de elementos en concreto</v>
          </cell>
          <cell r="D33" t="str">
            <v>Un</v>
          </cell>
          <cell r="E33">
            <v>1188.837</v>
          </cell>
          <cell r="F33">
            <v>0.5</v>
          </cell>
          <cell r="G33">
            <v>594</v>
          </cell>
          <cell r="H33">
            <v>0</v>
          </cell>
          <cell r="I33">
            <v>0</v>
          </cell>
          <cell r="J33">
            <v>0</v>
          </cell>
        </row>
        <row r="34">
          <cell r="B34" t="str">
            <v>MC-28</v>
          </cell>
          <cell r="C34" t="str">
            <v>Concreto Ciclópeo Clase II (21 Mpa)  Producido en Obra</v>
          </cell>
          <cell r="D34" t="str">
            <v>m3</v>
          </cell>
          <cell r="E34">
            <v>475764.64182000002</v>
          </cell>
          <cell r="F34">
            <v>0.01</v>
          </cell>
          <cell r="G34">
            <v>4758</v>
          </cell>
          <cell r="H34">
            <v>0</v>
          </cell>
          <cell r="I34">
            <v>0</v>
          </cell>
          <cell r="J34">
            <v>0</v>
          </cell>
        </row>
        <row r="35">
          <cell r="B35" t="str">
            <v>MS-4</v>
          </cell>
          <cell r="C35" t="str">
            <v>Señal Preventiva/Reglamentaria</v>
          </cell>
          <cell r="D35" t="str">
            <v>Un</v>
          </cell>
          <cell r="E35">
            <v>158511.6</v>
          </cell>
          <cell r="F35">
            <v>1.5</v>
          </cell>
          <cell r="G35">
            <v>0</v>
          </cell>
          <cell r="H35">
            <v>237767.40000000002</v>
          </cell>
          <cell r="I35">
            <v>0</v>
          </cell>
          <cell r="J35">
            <v>0</v>
          </cell>
        </row>
        <row r="36">
          <cell r="B36" t="str">
            <v>AV-5</v>
          </cell>
          <cell r="C36" t="str">
            <v>Sobreacarreo de Materiales</v>
          </cell>
          <cell r="D36" t="str">
            <v>m3-Km</v>
          </cell>
          <cell r="E36">
            <v>1422.54</v>
          </cell>
          <cell r="F36">
            <v>0.2</v>
          </cell>
          <cell r="G36">
            <v>0</v>
          </cell>
          <cell r="H36">
            <v>284.50799999999998</v>
          </cell>
          <cell r="I36">
            <v>0</v>
          </cell>
          <cell r="J36">
            <v>0</v>
          </cell>
        </row>
        <row r="37">
          <cell r="B37" t="str">
            <v>MV-8</v>
          </cell>
          <cell r="C37" t="str">
            <v>Guadua Cepa de 5 Varas</v>
          </cell>
          <cell r="D37" t="str">
            <v>Un</v>
          </cell>
          <cell r="E37">
            <v>3371.0133599999999</v>
          </cell>
          <cell r="F37">
            <v>0.60634313725490185</v>
          </cell>
          <cell r="G37">
            <v>0</v>
          </cell>
          <cell r="H37">
            <v>2043.9908164305878</v>
          </cell>
          <cell r="I37">
            <v>0</v>
          </cell>
          <cell r="J37">
            <v>0</v>
          </cell>
        </row>
        <row r="38">
          <cell r="B38" t="str">
            <v>MO-1</v>
          </cell>
          <cell r="C38" t="str">
            <v>Cuadrilla tipo I (1of + 1ay)</v>
          </cell>
          <cell r="D38" t="str">
            <v>Hr</v>
          </cell>
          <cell r="E38">
            <v>17997</v>
          </cell>
          <cell r="F38">
            <v>0.2</v>
          </cell>
          <cell r="G38">
            <v>0</v>
          </cell>
          <cell r="H38">
            <v>0</v>
          </cell>
          <cell r="I38">
            <v>3599.4</v>
          </cell>
          <cell r="J38">
            <v>0</v>
          </cell>
        </row>
        <row r="39">
          <cell r="B39" t="str">
            <v>MS-10</v>
          </cell>
          <cell r="C39" t="str">
            <v>Acarreo interno</v>
          </cell>
          <cell r="D39" t="str">
            <v>m3</v>
          </cell>
          <cell r="E39">
            <v>1032.9672600000001</v>
          </cell>
          <cell r="F39">
            <v>0.2</v>
          </cell>
          <cell r="G39">
            <v>0</v>
          </cell>
          <cell r="H39">
            <v>0</v>
          </cell>
          <cell r="I39">
            <v>0</v>
          </cell>
          <cell r="J39">
            <v>207</v>
          </cell>
        </row>
        <row r="42">
          <cell r="B42" t="str">
            <v>ITEM No.</v>
          </cell>
          <cell r="C42" t="str">
            <v>Concepto</v>
          </cell>
          <cell r="D42" t="str">
            <v>Unidad</v>
          </cell>
          <cell r="E42" t="str">
            <v>Costo Directo</v>
          </cell>
          <cell r="G42" t="str">
            <v>H y E</v>
          </cell>
          <cell r="H42" t="str">
            <v>Materiales</v>
          </cell>
          <cell r="I42" t="str">
            <v>Mano de Obra</v>
          </cell>
          <cell r="J42" t="str">
            <v>Otros</v>
          </cell>
        </row>
        <row r="43">
          <cell r="B43" t="str">
            <v>1.4.</v>
          </cell>
          <cell r="C43" t="str">
            <v xml:space="preserve">Suministro, transporte e instalacion Bombones y Cinta a lo largo de la obra reutilizable </v>
          </cell>
          <cell r="D43" t="str">
            <v>ml</v>
          </cell>
          <cell r="E43">
            <v>6843.2715814285721</v>
          </cell>
          <cell r="G43">
            <v>0</v>
          </cell>
          <cell r="H43">
            <v>5736.4215814285717</v>
          </cell>
          <cell r="I43">
            <v>899.85</v>
          </cell>
          <cell r="J43">
            <v>207</v>
          </cell>
        </row>
        <row r="44">
          <cell r="B44" t="str">
            <v>Código</v>
          </cell>
          <cell r="C44" t="str">
            <v>Descripción</v>
          </cell>
          <cell r="D44" t="str">
            <v>Unidad</v>
          </cell>
          <cell r="E44" t="str">
            <v>Costo. Unitario</v>
          </cell>
          <cell r="F44" t="str">
            <v>Cantidad</v>
          </cell>
          <cell r="G44" t="str">
            <v>H y E</v>
          </cell>
          <cell r="H44" t="str">
            <v>Materiales</v>
          </cell>
          <cell r="I44" t="str">
            <v>Mano de Obra</v>
          </cell>
          <cell r="J44" t="str">
            <v>Otros</v>
          </cell>
        </row>
        <row r="45">
          <cell r="B45" t="str">
            <v>MS-11</v>
          </cell>
          <cell r="C45" t="str">
            <v xml:space="preserve">Cinta de demarcación </v>
          </cell>
          <cell r="D45" t="str">
            <v>ml</v>
          </cell>
          <cell r="E45">
            <v>75.29301000000001</v>
          </cell>
          <cell r="F45">
            <v>1</v>
          </cell>
          <cell r="G45">
            <v>0</v>
          </cell>
          <cell r="H45">
            <v>75.29301000000001</v>
          </cell>
          <cell r="I45">
            <v>0</v>
          </cell>
          <cell r="J45">
            <v>0</v>
          </cell>
        </row>
        <row r="46">
          <cell r="B46" t="str">
            <v>MS-6</v>
          </cell>
          <cell r="C46" t="str">
            <v>Delineador Tubular Plástico</v>
          </cell>
          <cell r="D46" t="str">
            <v>Un</v>
          </cell>
          <cell r="E46">
            <v>39627.9</v>
          </cell>
          <cell r="F46">
            <v>0.14285714285714285</v>
          </cell>
          <cell r="G46">
            <v>0</v>
          </cell>
          <cell r="H46">
            <v>5661.1285714285714</v>
          </cell>
          <cell r="I46">
            <v>0</v>
          </cell>
          <cell r="J46">
            <v>0</v>
          </cell>
        </row>
        <row r="47">
          <cell r="B47" t="str">
            <v>MO-1</v>
          </cell>
          <cell r="C47" t="str">
            <v>Cuadrilla tipo I (1of + 1ay)</v>
          </cell>
          <cell r="D47" t="str">
            <v>Hr</v>
          </cell>
          <cell r="E47">
            <v>17997</v>
          </cell>
          <cell r="F47">
            <v>0.05</v>
          </cell>
          <cell r="G47">
            <v>0</v>
          </cell>
          <cell r="H47">
            <v>0</v>
          </cell>
          <cell r="I47">
            <v>899.85</v>
          </cell>
          <cell r="J47">
            <v>0</v>
          </cell>
        </row>
        <row r="48">
          <cell r="B48" t="str">
            <v>MS-10</v>
          </cell>
          <cell r="C48" t="str">
            <v>Acarreo interno</v>
          </cell>
          <cell r="D48" t="str">
            <v>m3</v>
          </cell>
          <cell r="E48">
            <v>1032.9672600000001</v>
          </cell>
          <cell r="F48">
            <v>0.2</v>
          </cell>
          <cell r="G48">
            <v>0</v>
          </cell>
          <cell r="H48">
            <v>0</v>
          </cell>
          <cell r="I48">
            <v>0</v>
          </cell>
          <cell r="J48">
            <v>207</v>
          </cell>
        </row>
        <row r="52">
          <cell r="B52" t="str">
            <v>2. DEMOLICIONES</v>
          </cell>
        </row>
        <row r="54">
          <cell r="B54" t="str">
            <v>ITEM No.</v>
          </cell>
          <cell r="C54" t="str">
            <v>Concepto</v>
          </cell>
          <cell r="D54" t="str">
            <v>Unidad</v>
          </cell>
          <cell r="E54" t="str">
            <v>Costo Directo</v>
          </cell>
          <cell r="G54" t="str">
            <v>H y E</v>
          </cell>
          <cell r="H54" t="str">
            <v>Materiales</v>
          </cell>
          <cell r="I54" t="str">
            <v>Mano de Obra</v>
          </cell>
          <cell r="J54" t="str">
            <v>Otros</v>
          </cell>
        </row>
        <row r="55">
          <cell r="B55" t="str">
            <v>2.1.</v>
          </cell>
          <cell r="C55" t="str">
            <v xml:space="preserve"> Demolición en concreto hidráulico (pavimento y cunetas)</v>
          </cell>
          <cell r="D55" t="str">
            <v>m3</v>
          </cell>
          <cell r="E55">
            <v>90250.967260000005</v>
          </cell>
          <cell r="G55">
            <v>56865</v>
          </cell>
          <cell r="H55">
            <v>0</v>
          </cell>
          <cell r="I55">
            <v>32353</v>
          </cell>
          <cell r="J55">
            <v>1032.9672600000001</v>
          </cell>
        </row>
        <row r="56">
          <cell r="B56" t="str">
            <v>Código</v>
          </cell>
          <cell r="C56" t="str">
            <v>Descripción</v>
          </cell>
          <cell r="D56" t="str">
            <v>Unidad</v>
          </cell>
          <cell r="E56" t="str">
            <v>Costo. Unitario</v>
          </cell>
          <cell r="F56" t="str">
            <v>Cantidad</v>
          </cell>
          <cell r="G56" t="str">
            <v>H y E</v>
          </cell>
          <cell r="H56" t="str">
            <v>Materiales</v>
          </cell>
          <cell r="I56" t="str">
            <v>Mano de Obra</v>
          </cell>
          <cell r="J56" t="str">
            <v>Otros</v>
          </cell>
        </row>
        <row r="57">
          <cell r="B57" t="str">
            <v>HM-1</v>
          </cell>
          <cell r="C57" t="str">
            <v>Herramienta Menor General</v>
          </cell>
          <cell r="D57" t="str">
            <v>%</v>
          </cell>
          <cell r="E57">
            <v>32353</v>
          </cell>
          <cell r="F57">
            <v>0.1</v>
          </cell>
          <cell r="G57">
            <v>3235</v>
          </cell>
          <cell r="H57">
            <v>0</v>
          </cell>
          <cell r="I57">
            <v>0</v>
          </cell>
          <cell r="J57">
            <v>0</v>
          </cell>
        </row>
        <row r="58">
          <cell r="B58" t="str">
            <v>AE-15</v>
          </cell>
          <cell r="C58" t="str">
            <v>Compresor 1 Martillo</v>
          </cell>
          <cell r="D58" t="str">
            <v>Hora</v>
          </cell>
          <cell r="E58">
            <v>53629.758000000002</v>
          </cell>
          <cell r="F58">
            <v>1</v>
          </cell>
          <cell r="G58">
            <v>53630</v>
          </cell>
          <cell r="H58">
            <v>0</v>
          </cell>
          <cell r="I58">
            <v>0</v>
          </cell>
          <cell r="J58">
            <v>0</v>
          </cell>
        </row>
        <row r="59">
          <cell r="B59" t="str">
            <v>MO-4</v>
          </cell>
          <cell r="C59" t="str">
            <v>Cuadrilla tipo IV (4ay) - Demolición, Cargue y Evacuación escombros</v>
          </cell>
          <cell r="D59" t="str">
            <v>Hr</v>
          </cell>
          <cell r="E59">
            <v>26961</v>
          </cell>
          <cell r="F59">
            <v>1.2</v>
          </cell>
          <cell r="G59">
            <v>0</v>
          </cell>
          <cell r="H59">
            <v>0</v>
          </cell>
          <cell r="I59">
            <v>32353</v>
          </cell>
          <cell r="J59">
            <v>0</v>
          </cell>
        </row>
        <row r="60">
          <cell r="B60" t="str">
            <v>MS-10</v>
          </cell>
          <cell r="C60" t="str">
            <v>Acarreo interno</v>
          </cell>
          <cell r="D60" t="str">
            <v>m3</v>
          </cell>
          <cell r="E60">
            <v>1032.9672600000001</v>
          </cell>
          <cell r="F60">
            <v>1</v>
          </cell>
          <cell r="G60">
            <v>0</v>
          </cell>
          <cell r="H60">
            <v>0</v>
          </cell>
          <cell r="I60">
            <v>0</v>
          </cell>
          <cell r="J60">
            <v>1032.9672600000001</v>
          </cell>
        </row>
        <row r="63">
          <cell r="B63" t="str">
            <v>3. EXCAVACIONES</v>
          </cell>
        </row>
        <row r="65">
          <cell r="B65" t="str">
            <v>ITEM No.</v>
          </cell>
          <cell r="C65" t="str">
            <v>Concepto</v>
          </cell>
          <cell r="D65" t="str">
            <v>Unidad</v>
          </cell>
          <cell r="E65" t="str">
            <v>Costo Directo</v>
          </cell>
          <cell r="G65" t="str">
            <v>H y E</v>
          </cell>
          <cell r="H65" t="str">
            <v>Materiales</v>
          </cell>
          <cell r="I65" t="str">
            <v>Mano de Obra</v>
          </cell>
          <cell r="J65" t="str">
            <v>Otros</v>
          </cell>
        </row>
        <row r="66">
          <cell r="B66" t="str">
            <v>3.1.</v>
          </cell>
          <cell r="C66" t="str">
            <v xml:space="preserve"> Excavación manual - Material Común de 0 - 2 m</v>
          </cell>
          <cell r="D66" t="str">
            <v>m3</v>
          </cell>
          <cell r="E66">
            <v>22599</v>
          </cell>
          <cell r="G66">
            <v>3726</v>
          </cell>
          <cell r="H66">
            <v>0</v>
          </cell>
          <cell r="I66">
            <v>18873</v>
          </cell>
          <cell r="J66">
            <v>0</v>
          </cell>
        </row>
        <row r="67">
          <cell r="B67" t="str">
            <v>Código</v>
          </cell>
          <cell r="C67" t="str">
            <v>Descripción</v>
          </cell>
          <cell r="D67" t="str">
            <v>Unidad</v>
          </cell>
          <cell r="E67" t="str">
            <v>Costo. Unitario</v>
          </cell>
          <cell r="F67" t="str">
            <v>Cantidad</v>
          </cell>
          <cell r="G67" t="str">
            <v>H y E</v>
          </cell>
          <cell r="H67" t="str">
            <v>Materiales</v>
          </cell>
          <cell r="I67" t="str">
            <v>Mano de Obra</v>
          </cell>
          <cell r="J67" t="str">
            <v>Otros</v>
          </cell>
        </row>
        <row r="68">
          <cell r="B68" t="str">
            <v>HM-1</v>
          </cell>
          <cell r="C68" t="str">
            <v>Herramienta Menor General</v>
          </cell>
          <cell r="D68" t="str">
            <v>%</v>
          </cell>
          <cell r="E68">
            <v>18873</v>
          </cell>
          <cell r="F68">
            <v>0.1</v>
          </cell>
          <cell r="G68">
            <v>1887</v>
          </cell>
          <cell r="H68">
            <v>0</v>
          </cell>
          <cell r="I68">
            <v>0</v>
          </cell>
          <cell r="J68">
            <v>0</v>
          </cell>
        </row>
        <row r="69">
          <cell r="B69" t="str">
            <v>AE-20</v>
          </cell>
          <cell r="C69" t="str">
            <v>Motobomba de 2" a Gasolina</v>
          </cell>
          <cell r="D69" t="str">
            <v>Día</v>
          </cell>
          <cell r="E69">
            <v>45968.364000000001</v>
          </cell>
          <cell r="F69">
            <v>0.04</v>
          </cell>
          <cell r="G69">
            <v>1839</v>
          </cell>
          <cell r="H69">
            <v>0</v>
          </cell>
          <cell r="I69">
            <v>0</v>
          </cell>
          <cell r="J69">
            <v>0</v>
          </cell>
        </row>
        <row r="70">
          <cell r="B70" t="str">
            <v>MO-6</v>
          </cell>
          <cell r="C70" t="str">
            <v>Cuadrilla tipo VI (4ay) - Excavación y transporte interno</v>
          </cell>
          <cell r="D70" t="str">
            <v>Hr</v>
          </cell>
          <cell r="E70">
            <v>26961</v>
          </cell>
          <cell r="F70">
            <v>0.7</v>
          </cell>
          <cell r="G70">
            <v>0</v>
          </cell>
          <cell r="H70">
            <v>0</v>
          </cell>
          <cell r="I70">
            <v>18873</v>
          </cell>
          <cell r="J70">
            <v>0</v>
          </cell>
        </row>
        <row r="72">
          <cell r="B72" t="str">
            <v>ITEM No.</v>
          </cell>
          <cell r="C72" t="str">
            <v>Concepto</v>
          </cell>
          <cell r="D72" t="str">
            <v>Unidad</v>
          </cell>
          <cell r="E72" t="str">
            <v>Costo Directo</v>
          </cell>
          <cell r="G72" t="str">
            <v>H y E</v>
          </cell>
          <cell r="H72" t="str">
            <v>Materiales</v>
          </cell>
          <cell r="I72" t="str">
            <v>Mano de Obra</v>
          </cell>
          <cell r="J72" t="str">
            <v>Otros</v>
          </cell>
        </row>
        <row r="73">
          <cell r="B73" t="str">
            <v>3.2.</v>
          </cell>
          <cell r="C73" t="str">
            <v xml:space="preserve"> Excavación manual - Material Conglomerado de 0 - 2 m</v>
          </cell>
          <cell r="D73" t="str">
            <v>m3</v>
          </cell>
          <cell r="E73">
            <v>24696</v>
          </cell>
          <cell r="G73">
            <v>3666</v>
          </cell>
          <cell r="H73">
            <v>0</v>
          </cell>
          <cell r="I73">
            <v>21030</v>
          </cell>
          <cell r="J73">
            <v>0</v>
          </cell>
        </row>
        <row r="74">
          <cell r="B74" t="str">
            <v>Código</v>
          </cell>
          <cell r="C74" t="str">
            <v>Descripción</v>
          </cell>
          <cell r="D74" t="str">
            <v>Unidad</v>
          </cell>
          <cell r="E74" t="str">
            <v>Costo. Unitario</v>
          </cell>
          <cell r="F74" t="str">
            <v>Cantidad</v>
          </cell>
          <cell r="G74" t="str">
            <v>H y E</v>
          </cell>
          <cell r="H74" t="str">
            <v>Materiales</v>
          </cell>
          <cell r="I74" t="str">
            <v>Mano de Obra</v>
          </cell>
          <cell r="J74" t="str">
            <v>Otros</v>
          </cell>
        </row>
        <row r="75">
          <cell r="B75" t="str">
            <v>HM-1</v>
          </cell>
          <cell r="C75" t="str">
            <v>Herramienta Menor General</v>
          </cell>
          <cell r="D75" t="str">
            <v>%</v>
          </cell>
          <cell r="E75">
            <v>21030</v>
          </cell>
          <cell r="F75">
            <v>0.1</v>
          </cell>
          <cell r="G75">
            <v>2103</v>
          </cell>
          <cell r="H75">
            <v>0</v>
          </cell>
          <cell r="I75">
            <v>0</v>
          </cell>
          <cell r="J75">
            <v>0</v>
          </cell>
        </row>
        <row r="76">
          <cell r="B76" t="str">
            <v>AE-20</v>
          </cell>
          <cell r="C76" t="str">
            <v>Motobomba de 2" a Gasolina</v>
          </cell>
          <cell r="D76" t="str">
            <v>Día</v>
          </cell>
          <cell r="E76">
            <v>45968.364000000001</v>
          </cell>
          <cell r="F76">
            <v>3.4000000000000002E-2</v>
          </cell>
          <cell r="G76">
            <v>1563</v>
          </cell>
          <cell r="H76">
            <v>0</v>
          </cell>
          <cell r="I76">
            <v>0</v>
          </cell>
          <cell r="J76">
            <v>0</v>
          </cell>
        </row>
        <row r="77">
          <cell r="B77" t="str">
            <v>MO-6</v>
          </cell>
          <cell r="C77" t="str">
            <v>Cuadrilla tipo VI (4ay) - Excavación y transporte interno</v>
          </cell>
          <cell r="D77" t="str">
            <v>Hr</v>
          </cell>
          <cell r="E77">
            <v>26961</v>
          </cell>
          <cell r="F77">
            <v>0.78</v>
          </cell>
          <cell r="G77">
            <v>0</v>
          </cell>
          <cell r="H77">
            <v>0</v>
          </cell>
          <cell r="I77">
            <v>21030</v>
          </cell>
          <cell r="J77">
            <v>0</v>
          </cell>
        </row>
        <row r="79">
          <cell r="B79" t="str">
            <v>4. RETIRO DE SOBRANTES DE EXCAVACIÓN</v>
          </cell>
        </row>
        <row r="80">
          <cell r="B80" t="str">
            <v>ITEM No.</v>
          </cell>
          <cell r="C80" t="str">
            <v>Concepto</v>
          </cell>
          <cell r="D80" t="str">
            <v>Unidad</v>
          </cell>
          <cell r="E80" t="str">
            <v>Costo Directo</v>
          </cell>
          <cell r="G80" t="str">
            <v>H y E</v>
          </cell>
          <cell r="H80" t="str">
            <v>Materiales</v>
          </cell>
          <cell r="I80" t="str">
            <v>Mano de Obra</v>
          </cell>
          <cell r="J80" t="str">
            <v>Otros</v>
          </cell>
        </row>
        <row r="81">
          <cell r="B81" t="str">
            <v>4.1.</v>
          </cell>
          <cell r="C81" t="str">
            <v xml:space="preserve">Manejo-Movilización, retiro y disposicion escombros/Sobrantes y material de excavación en Vehículo Automotor hasta una distancia de 10 Km </v>
          </cell>
          <cell r="D81" t="str">
            <v>m3</v>
          </cell>
          <cell r="E81">
            <v>20511</v>
          </cell>
          <cell r="G81">
            <v>17995</v>
          </cell>
          <cell r="H81">
            <v>0</v>
          </cell>
          <cell r="I81">
            <v>2516</v>
          </cell>
          <cell r="J81">
            <v>0</v>
          </cell>
        </row>
        <row r="82">
          <cell r="B82" t="str">
            <v>Código</v>
          </cell>
          <cell r="D82" t="str">
            <v>Unidad</v>
          </cell>
          <cell r="E82" t="str">
            <v>Costo. Unitario</v>
          </cell>
          <cell r="F82" t="str">
            <v>Cantidad</v>
          </cell>
          <cell r="G82" t="str">
            <v>H y E</v>
          </cell>
          <cell r="H82" t="str">
            <v>Materiales</v>
          </cell>
          <cell r="I82" t="str">
            <v>Mano de Obra</v>
          </cell>
          <cell r="J82" t="str">
            <v>Otros</v>
          </cell>
        </row>
        <row r="83">
          <cell r="B83" t="str">
            <v>HM-1</v>
          </cell>
          <cell r="C83" t="str">
            <v>Herramienta Menor General</v>
          </cell>
          <cell r="D83" t="str">
            <v>%</v>
          </cell>
          <cell r="E83">
            <v>1618</v>
          </cell>
          <cell r="F83">
            <v>0.1</v>
          </cell>
          <cell r="G83">
            <v>162</v>
          </cell>
          <cell r="H83">
            <v>0</v>
          </cell>
          <cell r="I83">
            <v>0</v>
          </cell>
          <cell r="J83">
            <v>0</v>
          </cell>
        </row>
        <row r="84">
          <cell r="B84" t="str">
            <v>AV-3</v>
          </cell>
          <cell r="C84" t="str">
            <v>Volqueta hasta 12 .0 Toneladas</v>
          </cell>
          <cell r="D84" t="str">
            <v>Día</v>
          </cell>
          <cell r="E84">
            <v>297209.25</v>
          </cell>
          <cell r="F84">
            <v>0.06</v>
          </cell>
          <cell r="G84">
            <v>17833</v>
          </cell>
          <cell r="H84">
            <v>0</v>
          </cell>
          <cell r="I84">
            <v>0</v>
          </cell>
          <cell r="J84">
            <v>0</v>
          </cell>
        </row>
        <row r="85">
          <cell r="B85" t="str">
            <v>MO-4</v>
          </cell>
          <cell r="C85" t="str">
            <v>Cuadrilla tipo IV (4ay) - Demolición, Cargue y Evacuación escombros</v>
          </cell>
          <cell r="D85" t="str">
            <v>Hr</v>
          </cell>
          <cell r="E85">
            <v>26961</v>
          </cell>
          <cell r="F85">
            <v>0.06</v>
          </cell>
          <cell r="G85">
            <v>0</v>
          </cell>
          <cell r="H85">
            <v>0</v>
          </cell>
          <cell r="I85">
            <v>1618</v>
          </cell>
          <cell r="J85">
            <v>0</v>
          </cell>
        </row>
        <row r="86">
          <cell r="B86" t="str">
            <v>AE-26</v>
          </cell>
          <cell r="C86" t="str">
            <v>Permiso Utilización Escombrera</v>
          </cell>
          <cell r="D86" t="str">
            <v>m3</v>
          </cell>
          <cell r="E86">
            <v>898.23239999999998</v>
          </cell>
          <cell r="F86">
            <v>1</v>
          </cell>
          <cell r="G86">
            <v>0</v>
          </cell>
          <cell r="I86">
            <v>898</v>
          </cell>
        </row>
        <row r="89">
          <cell r="B89" t="str">
            <v>5. RELLENOS</v>
          </cell>
        </row>
        <row r="91">
          <cell r="B91" t="str">
            <v>ITEM No.</v>
          </cell>
          <cell r="C91" t="str">
            <v>Concepto</v>
          </cell>
          <cell r="D91" t="str">
            <v>Unidad</v>
          </cell>
          <cell r="E91" t="str">
            <v>Costo Directo</v>
          </cell>
          <cell r="G91" t="str">
            <v>H y E</v>
          </cell>
          <cell r="H91" t="str">
            <v>Materiales</v>
          </cell>
          <cell r="I91" t="str">
            <v>Mano de Obra</v>
          </cell>
          <cell r="J91" t="str">
            <v>Otros</v>
          </cell>
        </row>
        <row r="92">
          <cell r="B92" t="str">
            <v>5.1.</v>
          </cell>
          <cell r="C92" t="str">
            <v xml:space="preserve">Relleno, Conformacion y Compactacion con Material seleccionado proveniente de la excavacion, incluye cargue y descargue            </v>
          </cell>
          <cell r="D92" t="str">
            <v>m3</v>
          </cell>
          <cell r="E92">
            <v>20545</v>
          </cell>
          <cell r="G92">
            <v>3560</v>
          </cell>
          <cell r="H92">
            <v>0</v>
          </cell>
          <cell r="I92">
            <v>16985</v>
          </cell>
          <cell r="J92">
            <v>0</v>
          </cell>
        </row>
        <row r="93">
          <cell r="B93" t="str">
            <v>Código</v>
          </cell>
          <cell r="C93" t="str">
            <v>Descripción</v>
          </cell>
          <cell r="D93" t="str">
            <v>Unidad</v>
          </cell>
          <cell r="E93" t="str">
            <v>Costo. Unitario</v>
          </cell>
          <cell r="F93" t="str">
            <v>Cantidad</v>
          </cell>
          <cell r="G93" t="str">
            <v>H y E</v>
          </cell>
          <cell r="H93" t="str">
            <v>Materiales</v>
          </cell>
          <cell r="I93" t="str">
            <v>Mano de Obra</v>
          </cell>
          <cell r="J93" t="str">
            <v>Otros</v>
          </cell>
        </row>
        <row r="94">
          <cell r="B94" t="str">
            <v>HM-1</v>
          </cell>
          <cell r="C94" t="str">
            <v>Herramienta Menor General</v>
          </cell>
          <cell r="D94" t="str">
            <v>%</v>
          </cell>
          <cell r="E94">
            <v>16985</v>
          </cell>
          <cell r="F94">
            <v>0.1</v>
          </cell>
          <cell r="G94">
            <v>1699</v>
          </cell>
          <cell r="H94">
            <v>0</v>
          </cell>
          <cell r="I94">
            <v>0</v>
          </cell>
          <cell r="J94">
            <v>0</v>
          </cell>
        </row>
        <row r="95">
          <cell r="B95" t="str">
            <v>AE-1</v>
          </cell>
          <cell r="C95" t="str">
            <v>Alquiler de VibroCompactador tipo Canguro</v>
          </cell>
          <cell r="D95" t="str">
            <v>Día</v>
          </cell>
          <cell r="E95">
            <v>53629.758000000002</v>
          </cell>
          <cell r="F95">
            <v>3.4700000000000002E-2</v>
          </cell>
          <cell r="G95">
            <v>1861</v>
          </cell>
          <cell r="H95">
            <v>0</v>
          </cell>
          <cell r="I95">
            <v>0</v>
          </cell>
          <cell r="J95">
            <v>0</v>
          </cell>
        </row>
        <row r="96">
          <cell r="B96" t="str">
            <v>MO-6</v>
          </cell>
          <cell r="C96" t="str">
            <v>Cuadrilla tipo VI (4ay) - Excavación y transporte interno</v>
          </cell>
          <cell r="D96" t="str">
            <v>Hr</v>
          </cell>
          <cell r="E96">
            <v>26961</v>
          </cell>
          <cell r="F96">
            <v>0.63</v>
          </cell>
          <cell r="G96">
            <v>0</v>
          </cell>
          <cell r="H96">
            <v>0</v>
          </cell>
          <cell r="I96">
            <v>16985</v>
          </cell>
          <cell r="J96">
            <v>0</v>
          </cell>
        </row>
        <row r="99">
          <cell r="B99" t="str">
            <v>ITEM No.</v>
          </cell>
          <cell r="C99" t="str">
            <v>Concepto</v>
          </cell>
          <cell r="D99" t="str">
            <v>Unidad</v>
          </cell>
          <cell r="E99" t="str">
            <v>Costo Directo</v>
          </cell>
          <cell r="G99" t="str">
            <v>H y E</v>
          </cell>
          <cell r="H99" t="str">
            <v>Materiales</v>
          </cell>
          <cell r="I99" t="str">
            <v>Mano de Obra</v>
          </cell>
          <cell r="J99" t="str">
            <v>Otros</v>
          </cell>
        </row>
        <row r="100">
          <cell r="B100" t="str">
            <v>5.2.</v>
          </cell>
          <cell r="C100" t="str">
            <v>Suministro, Transporte e Instalación Arena Gruesa para el atraque de tuberías incluye sobreacarreo distancia &gt; 10 km</v>
          </cell>
          <cell r="D100" t="str">
            <v>m3</v>
          </cell>
          <cell r="E100">
            <v>162474.96726</v>
          </cell>
          <cell r="G100">
            <v>36495</v>
          </cell>
          <cell r="H100">
            <v>120000</v>
          </cell>
          <cell r="I100">
            <v>4947</v>
          </cell>
          <cell r="J100">
            <v>1032.9672600000001</v>
          </cell>
        </row>
        <row r="101">
          <cell r="B101" t="str">
            <v>Código</v>
          </cell>
          <cell r="C101" t="str">
            <v>Descripción</v>
          </cell>
          <cell r="D101" t="str">
            <v>Unidad</v>
          </cell>
          <cell r="E101" t="str">
            <v>Costo. Unitario</v>
          </cell>
          <cell r="F101" t="str">
            <v>Cantidad</v>
          </cell>
          <cell r="G101" t="str">
            <v>H y E</v>
          </cell>
          <cell r="H101" t="str">
            <v>Materiales</v>
          </cell>
          <cell r="I101" t="str">
            <v>Mano de Obra</v>
          </cell>
          <cell r="J101" t="str">
            <v>Otros</v>
          </cell>
        </row>
        <row r="102">
          <cell r="B102" t="str">
            <v>HM-1</v>
          </cell>
          <cell r="C102" t="str">
            <v>Herramienta Menor General</v>
          </cell>
          <cell r="D102" t="str">
            <v>%</v>
          </cell>
          <cell r="E102">
            <v>4947</v>
          </cell>
          <cell r="F102">
            <v>0.1</v>
          </cell>
          <cell r="G102">
            <v>495</v>
          </cell>
          <cell r="H102">
            <v>0</v>
          </cell>
          <cell r="I102">
            <v>0</v>
          </cell>
          <cell r="J102">
            <v>0</v>
          </cell>
        </row>
        <row r="103">
          <cell r="B103" t="str">
            <v>AV-8</v>
          </cell>
          <cell r="C103" t="str">
            <v>Transporte material petreo desde cantera hasta vereda La Plata</v>
          </cell>
          <cell r="D103" t="str">
            <v>m3</v>
          </cell>
          <cell r="E103">
            <v>36000</v>
          </cell>
          <cell r="F103">
            <v>1</v>
          </cell>
          <cell r="G103">
            <v>36000</v>
          </cell>
          <cell r="H103">
            <v>0</v>
          </cell>
          <cell r="I103">
            <v>0</v>
          </cell>
          <cell r="J103">
            <v>0</v>
          </cell>
        </row>
        <row r="104">
          <cell r="B104" t="str">
            <v>MC-3</v>
          </cell>
          <cell r="C104" t="str">
            <v>Arena de Río lavada para Concreto</v>
          </cell>
          <cell r="D104" t="str">
            <v>m3</v>
          </cell>
          <cell r="E104">
            <v>120000</v>
          </cell>
          <cell r="F104">
            <v>1</v>
          </cell>
          <cell r="G104">
            <v>0</v>
          </cell>
          <cell r="H104">
            <v>120000</v>
          </cell>
          <cell r="I104">
            <v>0</v>
          </cell>
          <cell r="J104">
            <v>0</v>
          </cell>
        </row>
        <row r="105">
          <cell r="B105" t="str">
            <v>MO-2</v>
          </cell>
          <cell r="C105" t="str">
            <v>Cuadrilla tipo II (1of + 2ay)</v>
          </cell>
          <cell r="D105" t="str">
            <v>Hr</v>
          </cell>
          <cell r="E105">
            <v>24737</v>
          </cell>
          <cell r="F105">
            <v>0.2</v>
          </cell>
          <cell r="G105">
            <v>0</v>
          </cell>
          <cell r="H105">
            <v>0</v>
          </cell>
          <cell r="I105">
            <v>4947</v>
          </cell>
          <cell r="J105">
            <v>0</v>
          </cell>
        </row>
        <row r="106">
          <cell r="B106" t="str">
            <v>MS-10</v>
          </cell>
          <cell r="C106" t="str">
            <v>Acarreo interno</v>
          </cell>
          <cell r="D106" t="str">
            <v>m3</v>
          </cell>
          <cell r="E106">
            <v>1032.9672600000001</v>
          </cell>
          <cell r="F106">
            <v>1</v>
          </cell>
          <cell r="G106">
            <v>0</v>
          </cell>
          <cell r="H106">
            <v>0</v>
          </cell>
          <cell r="I106">
            <v>0</v>
          </cell>
          <cell r="J106">
            <v>1032.9672600000001</v>
          </cell>
        </row>
        <row r="109">
          <cell r="B109" t="str">
            <v>6.INSTALACIÓN TUBERÍA PEAD</v>
          </cell>
        </row>
        <row r="111">
          <cell r="B111" t="str">
            <v>ITEM No.</v>
          </cell>
          <cell r="C111" t="str">
            <v>Concepto</v>
          </cell>
          <cell r="D111" t="str">
            <v>Unidad</v>
          </cell>
          <cell r="E111" t="str">
            <v>Costo Directo</v>
          </cell>
          <cell r="G111" t="str">
            <v>H y E</v>
          </cell>
          <cell r="H111" t="str">
            <v>Materiales</v>
          </cell>
          <cell r="I111" t="str">
            <v>Mano de Obra</v>
          </cell>
          <cell r="J111" t="str">
            <v>Otros</v>
          </cell>
        </row>
        <row r="112">
          <cell r="B112" t="str">
            <v>6.1.</v>
          </cell>
          <cell r="C112" t="str">
            <v>Suministro transporte e instalacion Tuberia Polietileno Diam. Nominal 110 mm (4") PEAD PE 100 - PN 16 (incluye termofusión)</v>
          </cell>
          <cell r="D112" t="str">
            <v>ml</v>
          </cell>
          <cell r="E112">
            <v>45109.296726</v>
          </cell>
          <cell r="G112">
            <v>69</v>
          </cell>
          <cell r="H112">
            <v>36418</v>
          </cell>
          <cell r="I112">
            <v>5634</v>
          </cell>
          <cell r="J112">
            <v>2988.296726</v>
          </cell>
        </row>
        <row r="113">
          <cell r="B113" t="str">
            <v>Código</v>
          </cell>
          <cell r="C113" t="str">
            <v>Descripción</v>
          </cell>
          <cell r="D113" t="str">
            <v>Unidad</v>
          </cell>
          <cell r="E113" t="str">
            <v>Costo. Unitario</v>
          </cell>
          <cell r="F113" t="str">
            <v>Cantidad</v>
          </cell>
          <cell r="G113" t="str">
            <v>H y E</v>
          </cell>
          <cell r="H113" t="str">
            <v>Materiales</v>
          </cell>
          <cell r="I113" t="str">
            <v>Mano de Obra</v>
          </cell>
          <cell r="J113" t="str">
            <v>Otros</v>
          </cell>
        </row>
        <row r="114">
          <cell r="B114" t="str">
            <v>HM-1</v>
          </cell>
          <cell r="C114" t="str">
            <v>Herramienta Menor General</v>
          </cell>
          <cell r="D114" t="str">
            <v>%</v>
          </cell>
          <cell r="E114">
            <v>687</v>
          </cell>
          <cell r="F114">
            <v>0.1</v>
          </cell>
          <cell r="G114">
            <v>69</v>
          </cell>
          <cell r="H114">
            <v>0</v>
          </cell>
          <cell r="I114">
            <v>0</v>
          </cell>
          <cell r="J114">
            <v>0</v>
          </cell>
        </row>
        <row r="115">
          <cell r="B115" t="str">
            <v>MO-8</v>
          </cell>
          <cell r="C115" t="str">
            <v>Cuadrilla tipo VIII - Instalación Tubería, Accesorios de Acueducto y Alcantarillado</v>
          </cell>
          <cell r="D115" t="str">
            <v>Hr</v>
          </cell>
          <cell r="E115">
            <v>24737</v>
          </cell>
          <cell r="F115">
            <v>0.2</v>
          </cell>
          <cell r="G115">
            <v>0</v>
          </cell>
          <cell r="H115">
            <v>0</v>
          </cell>
          <cell r="I115">
            <v>4947</v>
          </cell>
          <cell r="J115">
            <v>0</v>
          </cell>
        </row>
        <row r="116">
          <cell r="B116" t="str">
            <v>TP-31</v>
          </cell>
          <cell r="C116" t="str">
            <v>Tubería PEAD PE 100 Ø 110 mm (4")  PN 16</v>
          </cell>
          <cell r="D116" t="str">
            <v>ml</v>
          </cell>
          <cell r="E116">
            <v>36418</v>
          </cell>
          <cell r="F116">
            <v>1</v>
          </cell>
          <cell r="G116">
            <v>0</v>
          </cell>
          <cell r="H116">
            <v>36418</v>
          </cell>
          <cell r="I116">
            <v>0</v>
          </cell>
          <cell r="J116">
            <v>0</v>
          </cell>
        </row>
        <row r="117">
          <cell r="B117" t="str">
            <v>AP-162</v>
          </cell>
          <cell r="C117" t="str">
            <v>Termofusión tubería PEAD 4"</v>
          </cell>
          <cell r="D117" t="str">
            <v>ml</v>
          </cell>
          <cell r="E117">
            <v>6868.8360000000002</v>
          </cell>
          <cell r="F117">
            <v>0.1</v>
          </cell>
          <cell r="G117">
            <v>0</v>
          </cell>
          <cell r="H117">
            <v>0</v>
          </cell>
          <cell r="I117">
            <v>687</v>
          </cell>
          <cell r="J117">
            <v>0</v>
          </cell>
        </row>
        <row r="118">
          <cell r="B118" t="str">
            <v>AV-1</v>
          </cell>
          <cell r="C118" t="str">
            <v>Camioneta hasta 1.5 Toneladas</v>
          </cell>
          <cell r="D118" t="str">
            <v>Día</v>
          </cell>
          <cell r="E118">
            <v>144245.55600000001</v>
          </cell>
          <cell r="F118">
            <v>0.02</v>
          </cell>
          <cell r="G118">
            <v>0</v>
          </cell>
          <cell r="H118">
            <v>0</v>
          </cell>
          <cell r="I118">
            <v>0</v>
          </cell>
          <cell r="J118">
            <v>2885</v>
          </cell>
        </row>
        <row r="119">
          <cell r="B119" t="str">
            <v>MS-10</v>
          </cell>
          <cell r="C119" t="str">
            <v>Acarreo interno</v>
          </cell>
          <cell r="D119" t="str">
            <v>m3</v>
          </cell>
          <cell r="E119">
            <v>1032.9672600000001</v>
          </cell>
          <cell r="F119">
            <v>0.1</v>
          </cell>
          <cell r="G119">
            <v>0</v>
          </cell>
          <cell r="H119">
            <v>0</v>
          </cell>
          <cell r="I119">
            <v>0</v>
          </cell>
          <cell r="J119">
            <v>103.29672600000002</v>
          </cell>
        </row>
        <row r="122">
          <cell r="B122" t="str">
            <v>ITEM No.</v>
          </cell>
          <cell r="C122" t="str">
            <v>Concepto</v>
          </cell>
          <cell r="D122" t="str">
            <v>Unidad</v>
          </cell>
          <cell r="E122" t="str">
            <v>Costo Directo</v>
          </cell>
          <cell r="G122" t="str">
            <v>H y E</v>
          </cell>
          <cell r="H122" t="str">
            <v>Materiales</v>
          </cell>
          <cell r="I122" t="str">
            <v>Mano de Obra</v>
          </cell>
          <cell r="J122" t="str">
            <v>Otros</v>
          </cell>
        </row>
        <row r="123">
          <cell r="B123" t="str">
            <v>6.2.</v>
          </cell>
          <cell r="C123" t="str">
            <v>Suministro, transporte e instalación de unión de desmontaje autoportante HD 4"</v>
          </cell>
          <cell r="D123" t="str">
            <v>un</v>
          </cell>
          <cell r="E123">
            <v>622741.29672600003</v>
          </cell>
          <cell r="G123">
            <v>742</v>
          </cell>
          <cell r="H123">
            <v>611590</v>
          </cell>
          <cell r="I123">
            <v>7421</v>
          </cell>
          <cell r="J123">
            <v>2988.296726</v>
          </cell>
        </row>
        <row r="124">
          <cell r="C124" t="str">
            <v>Descripción</v>
          </cell>
          <cell r="D124" t="str">
            <v>Unidad</v>
          </cell>
          <cell r="E124" t="str">
            <v>Costo. Unitario</v>
          </cell>
          <cell r="F124" t="str">
            <v>Cantidad</v>
          </cell>
          <cell r="G124" t="str">
            <v>H y E</v>
          </cell>
          <cell r="H124" t="str">
            <v>Materiales</v>
          </cell>
          <cell r="I124" t="str">
            <v>Mano de Obra</v>
          </cell>
          <cell r="J124" t="str">
            <v>Otros</v>
          </cell>
        </row>
        <row r="125">
          <cell r="B125" t="str">
            <v>HM-1</v>
          </cell>
          <cell r="C125" t="str">
            <v>Herramienta Menor General</v>
          </cell>
          <cell r="D125" t="str">
            <v>%</v>
          </cell>
          <cell r="E125">
            <v>7421</v>
          </cell>
          <cell r="F125">
            <v>0.1</v>
          </cell>
          <cell r="G125">
            <v>742</v>
          </cell>
          <cell r="H125">
            <v>0</v>
          </cell>
          <cell r="I125">
            <v>0</v>
          </cell>
          <cell r="J125">
            <v>0</v>
          </cell>
        </row>
        <row r="126">
          <cell r="B126" t="str">
            <v>CON-14</v>
          </cell>
          <cell r="C126" t="str">
            <v>UNION DE DESMONTAJE AUTOPORTANTE DE 4" (Bridas ANSI)</v>
          </cell>
          <cell r="D126" t="str">
            <v>un</v>
          </cell>
          <cell r="E126">
            <v>519125.49</v>
          </cell>
          <cell r="F126">
            <v>1</v>
          </cell>
          <cell r="G126">
            <v>0</v>
          </cell>
          <cell r="H126">
            <v>519125</v>
          </cell>
          <cell r="I126">
            <v>0</v>
          </cell>
          <cell r="J126">
            <v>0</v>
          </cell>
        </row>
        <row r="127">
          <cell r="B127" t="str">
            <v>TOR-1</v>
          </cell>
          <cell r="C127" t="str">
            <v>Juego Tornillería - Empaque De 4 Br Cl125 G2 Delta Mks</v>
          </cell>
          <cell r="D127" t="str">
            <v>Un</v>
          </cell>
          <cell r="E127">
            <v>92465.1</v>
          </cell>
          <cell r="F127">
            <v>1</v>
          </cell>
          <cell r="G127">
            <v>0</v>
          </cell>
          <cell r="H127">
            <v>92465</v>
          </cell>
          <cell r="I127">
            <v>0</v>
          </cell>
          <cell r="J127">
            <v>0</v>
          </cell>
        </row>
        <row r="128">
          <cell r="B128" t="str">
            <v>MO-8</v>
          </cell>
          <cell r="C128" t="str">
            <v>Cuadrilla tipo VIII - Instalación Tubería, Accesorios de Acueducto y Alcantarillado</v>
          </cell>
          <cell r="D128" t="str">
            <v>Hr</v>
          </cell>
          <cell r="E128">
            <v>24737</v>
          </cell>
          <cell r="F128">
            <v>0.3</v>
          </cell>
          <cell r="G128">
            <v>0</v>
          </cell>
          <cell r="H128">
            <v>0</v>
          </cell>
          <cell r="I128">
            <v>7421</v>
          </cell>
          <cell r="J128">
            <v>0</v>
          </cell>
        </row>
        <row r="129">
          <cell r="B129" t="str">
            <v>AV-1</v>
          </cell>
          <cell r="C129" t="str">
            <v>Camioneta hasta 1.5 Toneladas</v>
          </cell>
          <cell r="D129" t="str">
            <v>Día</v>
          </cell>
          <cell r="E129">
            <v>144245.55600000001</v>
          </cell>
          <cell r="F129">
            <v>0.02</v>
          </cell>
          <cell r="G129">
            <v>0</v>
          </cell>
          <cell r="H129">
            <v>0</v>
          </cell>
          <cell r="I129">
            <v>0</v>
          </cell>
          <cell r="J129">
            <v>2885</v>
          </cell>
        </row>
        <row r="130">
          <cell r="B130" t="str">
            <v>MS-10</v>
          </cell>
          <cell r="C130" t="str">
            <v>Acarreo interno</v>
          </cell>
          <cell r="D130" t="str">
            <v>m3</v>
          </cell>
          <cell r="E130">
            <v>1032.9672600000001</v>
          </cell>
          <cell r="F130">
            <v>0.1</v>
          </cell>
          <cell r="G130">
            <v>0</v>
          </cell>
          <cell r="H130">
            <v>0</v>
          </cell>
          <cell r="I130">
            <v>0</v>
          </cell>
          <cell r="J130">
            <v>103.29672600000002</v>
          </cell>
        </row>
        <row r="133">
          <cell r="B133" t="str">
            <v>ITEM No.</v>
          </cell>
          <cell r="C133" t="str">
            <v>Concepto</v>
          </cell>
          <cell r="D133" t="str">
            <v>Unidad</v>
          </cell>
          <cell r="E133" t="str">
            <v>Costo Directo</v>
          </cell>
          <cell r="G133" t="str">
            <v>H y E</v>
          </cell>
          <cell r="H133" t="str">
            <v>Materiales</v>
          </cell>
          <cell r="I133" t="str">
            <v>Mano de Obra</v>
          </cell>
          <cell r="J133" t="str">
            <v>Otros</v>
          </cell>
        </row>
        <row r="134">
          <cell r="B134" t="str">
            <v>6.3.</v>
          </cell>
          <cell r="C134" t="str">
            <v xml:space="preserve">Suministro, transporte e instalación de válvula ventosa 2" triple acción plástica roscada incluye accesorios de instalación y tapa HF d=0.68 m </v>
          </cell>
          <cell r="D134" t="str">
            <v>Un</v>
          </cell>
          <cell r="E134">
            <v>1122637</v>
          </cell>
          <cell r="G134">
            <v>4947</v>
          </cell>
          <cell r="H134">
            <v>1065331</v>
          </cell>
          <cell r="I134">
            <v>49474</v>
          </cell>
          <cell r="J134">
            <v>2885</v>
          </cell>
        </row>
        <row r="135">
          <cell r="B135" t="str">
            <v>Código</v>
          </cell>
          <cell r="C135" t="str">
            <v>Descripción</v>
          </cell>
          <cell r="D135" t="str">
            <v>Unidad</v>
          </cell>
          <cell r="E135" t="str">
            <v>Costo. Unitario</v>
          </cell>
          <cell r="F135" t="str">
            <v>Cantidad</v>
          </cell>
          <cell r="G135" t="str">
            <v>H y E</v>
          </cell>
          <cell r="H135" t="str">
            <v>Materiales</v>
          </cell>
          <cell r="I135" t="str">
            <v>Mano de Obra</v>
          </cell>
          <cell r="J135" t="str">
            <v>Otros</v>
          </cell>
        </row>
        <row r="136">
          <cell r="B136" t="str">
            <v>ACO-72</v>
          </cell>
          <cell r="C136" t="str">
            <v xml:space="preserve"> Ventosa de 2" triple accion plastica PN16 roscada</v>
          </cell>
          <cell r="D136" t="str">
            <v>un</v>
          </cell>
          <cell r="E136">
            <v>458362.71</v>
          </cell>
          <cell r="F136">
            <v>1</v>
          </cell>
          <cell r="G136">
            <v>0</v>
          </cell>
          <cell r="H136">
            <v>458363</v>
          </cell>
          <cell r="I136">
            <v>0</v>
          </cell>
          <cell r="J136">
            <v>0</v>
          </cell>
        </row>
        <row r="137">
          <cell r="B137" t="str">
            <v>HM-1</v>
          </cell>
          <cell r="C137" t="str">
            <v>Herramienta Menor General</v>
          </cell>
          <cell r="D137" t="str">
            <v>%</v>
          </cell>
          <cell r="E137">
            <v>49474</v>
          </cell>
          <cell r="F137">
            <v>0.1</v>
          </cell>
          <cell r="G137">
            <v>4947</v>
          </cell>
          <cell r="H137">
            <v>0</v>
          </cell>
          <cell r="I137">
            <v>0</v>
          </cell>
        </row>
        <row r="138">
          <cell r="B138" t="str">
            <v>MO-8</v>
          </cell>
          <cell r="C138" t="str">
            <v>Cuadrilla tipo VIII - Instalación Tubería, Accesorios de Acueducto y Alcantarillado</v>
          </cell>
          <cell r="D138" t="str">
            <v>Hr</v>
          </cell>
          <cell r="E138">
            <v>24737</v>
          </cell>
          <cell r="F138">
            <v>2</v>
          </cell>
          <cell r="G138">
            <v>0</v>
          </cell>
          <cell r="H138">
            <v>0</v>
          </cell>
          <cell r="I138">
            <v>49474</v>
          </cell>
          <cell r="J138">
            <v>0</v>
          </cell>
        </row>
        <row r="139">
          <cell r="B139" t="str">
            <v>AP-163</v>
          </cell>
          <cell r="C139" t="str">
            <v>Adaptador macho roscado para PVC 2"</v>
          </cell>
          <cell r="D139" t="str">
            <v>un</v>
          </cell>
          <cell r="E139">
            <v>4623.2550000000001</v>
          </cell>
          <cell r="F139">
            <v>1</v>
          </cell>
          <cell r="G139">
            <v>0</v>
          </cell>
          <cell r="H139">
            <v>4623</v>
          </cell>
          <cell r="I139">
            <v>0</v>
          </cell>
          <cell r="J139">
            <v>0</v>
          </cell>
        </row>
        <row r="140">
          <cell r="B140" t="str">
            <v>AP-164</v>
          </cell>
          <cell r="C140" t="str">
            <v>Adaptador macho roscado para PVC 2"</v>
          </cell>
          <cell r="D140" t="str">
            <v>un</v>
          </cell>
          <cell r="E140">
            <v>7925.58</v>
          </cell>
          <cell r="F140">
            <v>1</v>
          </cell>
          <cell r="G140">
            <v>0</v>
          </cell>
          <cell r="H140">
            <v>7926</v>
          </cell>
          <cell r="I140">
            <v>0</v>
          </cell>
          <cell r="J140">
            <v>0</v>
          </cell>
        </row>
        <row r="141">
          <cell r="B141" t="str">
            <v>ACO-32</v>
          </cell>
          <cell r="C141" t="str">
            <v>ARO-TAPA Hierro Fundido D=0,60 m</v>
          </cell>
          <cell r="D141" t="str">
            <v>Un</v>
          </cell>
          <cell r="E141">
            <v>594418.5</v>
          </cell>
          <cell r="F141">
            <v>1</v>
          </cell>
          <cell r="G141">
            <v>0</v>
          </cell>
          <cell r="H141">
            <v>594419</v>
          </cell>
          <cell r="I141">
            <v>0</v>
          </cell>
          <cell r="J141">
            <v>0</v>
          </cell>
        </row>
        <row r="142">
          <cell r="B142" t="str">
            <v>AV-1</v>
          </cell>
          <cell r="C142" t="str">
            <v>Camioneta hasta 1.5 Toneladas</v>
          </cell>
          <cell r="D142" t="str">
            <v>Día</v>
          </cell>
          <cell r="E142">
            <v>144245.55600000001</v>
          </cell>
          <cell r="F142">
            <v>0.02</v>
          </cell>
          <cell r="G142">
            <v>0</v>
          </cell>
          <cell r="H142">
            <v>0</v>
          </cell>
          <cell r="I142">
            <v>0</v>
          </cell>
          <cell r="J142">
            <v>2885</v>
          </cell>
        </row>
        <row r="145">
          <cell r="B145" t="str">
            <v>ITEM No.</v>
          </cell>
          <cell r="C145" t="str">
            <v>Concepto</v>
          </cell>
          <cell r="D145" t="str">
            <v>Unidad</v>
          </cell>
          <cell r="E145" t="str">
            <v>Costo Directo</v>
          </cell>
          <cell r="G145" t="str">
            <v>H y E</v>
          </cell>
          <cell r="H145" t="str">
            <v>Materiales</v>
          </cell>
          <cell r="I145" t="str">
            <v>Mano de Obra</v>
          </cell>
          <cell r="J145" t="str">
            <v>Otros</v>
          </cell>
        </row>
        <row r="146">
          <cell r="B146" t="str">
            <v>6.4.</v>
          </cell>
          <cell r="C146" t="str">
            <v>Construccion caja 1.10 m x 1.10 m x 1.50 m e= 0.20 m para válvula Ventosa  m en concreto 21 Mpa  producido en obra (Incluye acero de refuerzo)</v>
          </cell>
          <cell r="D146" t="str">
            <v>Un</v>
          </cell>
          <cell r="E146">
            <v>1872999.296726</v>
          </cell>
          <cell r="G146">
            <v>37368</v>
          </cell>
          <cell r="H146">
            <v>1662369</v>
          </cell>
          <cell r="I146">
            <v>173159</v>
          </cell>
          <cell r="J146">
            <v>103.29672600000002</v>
          </cell>
        </row>
        <row r="147">
          <cell r="B147" t="str">
            <v>Código</v>
          </cell>
          <cell r="C147" t="str">
            <v>Descripción</v>
          </cell>
          <cell r="D147" t="str">
            <v>Unidad</v>
          </cell>
          <cell r="E147" t="str">
            <v>Costo. Unitario</v>
          </cell>
          <cell r="F147" t="str">
            <v>Cantidad</v>
          </cell>
          <cell r="G147" t="str">
            <v>H y E</v>
          </cell>
          <cell r="H147" t="str">
            <v>Materiales</v>
          </cell>
          <cell r="I147" t="str">
            <v>Mano de Obra</v>
          </cell>
          <cell r="J147" t="str">
            <v>Otros</v>
          </cell>
        </row>
        <row r="148">
          <cell r="B148" t="str">
            <v>HM-1</v>
          </cell>
          <cell r="C148" t="str">
            <v>Herramienta Menor General</v>
          </cell>
          <cell r="D148" t="str">
            <v>%</v>
          </cell>
          <cell r="E148">
            <v>173159</v>
          </cell>
          <cell r="F148">
            <v>0.1</v>
          </cell>
          <cell r="G148">
            <v>17316</v>
          </cell>
          <cell r="H148">
            <v>0</v>
          </cell>
          <cell r="I148">
            <v>0</v>
          </cell>
          <cell r="J148">
            <v>0</v>
          </cell>
        </row>
        <row r="149">
          <cell r="B149" t="str">
            <v>AE-10</v>
          </cell>
          <cell r="C149" t="str">
            <v>Alquiler Mezcladora 1 Saco a Gasolina</v>
          </cell>
          <cell r="D149" t="str">
            <v>Día</v>
          </cell>
          <cell r="E149">
            <v>45968.364000000001</v>
          </cell>
          <cell r="F149">
            <v>0.1</v>
          </cell>
          <cell r="G149">
            <v>4597</v>
          </cell>
          <cell r="H149">
            <v>0</v>
          </cell>
          <cell r="I149">
            <v>0</v>
          </cell>
          <cell r="J149">
            <v>0</v>
          </cell>
        </row>
        <row r="150">
          <cell r="B150" t="str">
            <v>AE-11</v>
          </cell>
          <cell r="C150" t="str">
            <v>Alquiler Vibrador Eléctrico</v>
          </cell>
          <cell r="D150" t="str">
            <v>Día</v>
          </cell>
          <cell r="E150">
            <v>55479.06</v>
          </cell>
          <cell r="F150">
            <v>0.1</v>
          </cell>
          <cell r="G150">
            <v>5548</v>
          </cell>
          <cell r="H150">
            <v>0</v>
          </cell>
          <cell r="I150">
            <v>0</v>
          </cell>
          <cell r="J150">
            <v>0</v>
          </cell>
        </row>
        <row r="151">
          <cell r="B151" t="str">
            <v>MC-23</v>
          </cell>
          <cell r="C151" t="str">
            <v>Concreto  (21Mpa) Producido en Obra</v>
          </cell>
          <cell r="D151" t="str">
            <v>m3</v>
          </cell>
          <cell r="E151">
            <v>429110</v>
          </cell>
          <cell r="F151">
            <v>1.83</v>
          </cell>
          <cell r="G151">
            <v>0</v>
          </cell>
          <cell r="H151">
            <v>785271</v>
          </cell>
          <cell r="I151">
            <v>0</v>
          </cell>
          <cell r="J151">
            <v>0</v>
          </cell>
        </row>
        <row r="152">
          <cell r="B152" t="str">
            <v>MA-6</v>
          </cell>
          <cell r="C152" t="str">
            <v>Formaleta en madera para Cámara cuadrada</v>
          </cell>
          <cell r="D152" t="str">
            <v>Día</v>
          </cell>
          <cell r="E152">
            <v>9906.9750000000004</v>
          </cell>
          <cell r="F152">
            <v>1</v>
          </cell>
          <cell r="G152">
            <v>9907</v>
          </cell>
          <cell r="H152">
            <v>0</v>
          </cell>
          <cell r="I152">
            <v>0</v>
          </cell>
          <cell r="J152">
            <v>0</v>
          </cell>
        </row>
        <row r="153">
          <cell r="B153" t="str">
            <v>AR-2</v>
          </cell>
          <cell r="C153" t="str">
            <v>Acero de Refuerzo 1/2" a 1 1/4" de 420 MPa</v>
          </cell>
          <cell r="D153" t="str">
            <v>Kg</v>
          </cell>
          <cell r="E153">
            <v>5019.5339999999997</v>
          </cell>
          <cell r="F153">
            <v>80</v>
          </cell>
          <cell r="G153">
            <v>0</v>
          </cell>
          <cell r="H153">
            <v>401563</v>
          </cell>
          <cell r="I153">
            <v>0</v>
          </cell>
          <cell r="J153">
            <v>0</v>
          </cell>
        </row>
        <row r="154">
          <cell r="B154" t="str">
            <v>MO-2</v>
          </cell>
          <cell r="C154" t="str">
            <v>Cuadrilla tipo II (1of + 2ay)</v>
          </cell>
          <cell r="D154" t="str">
            <v>Hr</v>
          </cell>
          <cell r="E154">
            <v>24737</v>
          </cell>
          <cell r="F154">
            <v>7</v>
          </cell>
          <cell r="G154">
            <v>0</v>
          </cell>
          <cell r="H154">
            <v>0</v>
          </cell>
          <cell r="I154">
            <v>173159</v>
          </cell>
          <cell r="J154">
            <v>0</v>
          </cell>
        </row>
        <row r="155">
          <cell r="B155" t="str">
            <v>MA-2</v>
          </cell>
          <cell r="C155" t="str">
            <v>Aro-Tapa HF de 0.60 m x 100 Kg</v>
          </cell>
          <cell r="D155" t="str">
            <v>Un</v>
          </cell>
          <cell r="E155">
            <v>475534.8</v>
          </cell>
          <cell r="F155">
            <v>1</v>
          </cell>
          <cell r="G155">
            <v>0</v>
          </cell>
          <cell r="H155">
            <v>475535</v>
          </cell>
          <cell r="I155">
            <v>0</v>
          </cell>
          <cell r="J155">
            <v>0</v>
          </cell>
        </row>
        <row r="156">
          <cell r="B156" t="str">
            <v>MS-10</v>
          </cell>
          <cell r="C156" t="str">
            <v>Acarreo interno</v>
          </cell>
          <cell r="D156" t="str">
            <v>m3</v>
          </cell>
          <cell r="E156">
            <v>1032.9672600000001</v>
          </cell>
          <cell r="F156">
            <v>0.1</v>
          </cell>
          <cell r="G156">
            <v>0</v>
          </cell>
          <cell r="H156">
            <v>0</v>
          </cell>
          <cell r="I156">
            <v>0</v>
          </cell>
          <cell r="J156">
            <v>103.29672600000002</v>
          </cell>
        </row>
        <row r="159">
          <cell r="B159" t="str">
            <v>ITEM No.</v>
          </cell>
          <cell r="C159" t="str">
            <v>Concepto</v>
          </cell>
          <cell r="D159" t="str">
            <v>Unidad</v>
          </cell>
          <cell r="E159" t="str">
            <v>Costo Directo</v>
          </cell>
          <cell r="G159" t="str">
            <v>H y E</v>
          </cell>
          <cell r="H159" t="str">
            <v>Materiales</v>
          </cell>
          <cell r="I159" t="str">
            <v>Mano de Obra</v>
          </cell>
          <cell r="J159" t="str">
            <v>Otros</v>
          </cell>
        </row>
        <row r="160">
          <cell r="B160" t="str">
            <v>6.5.</v>
          </cell>
          <cell r="C160" t="str">
            <v>Paso subterraneo de vía con tuberia de 4" polietileno con barreno manual</v>
          </cell>
          <cell r="D160" t="str">
            <v>ml</v>
          </cell>
          <cell r="E160">
            <v>376797</v>
          </cell>
          <cell r="G160">
            <v>47435</v>
          </cell>
          <cell r="H160">
            <v>0</v>
          </cell>
          <cell r="I160">
            <v>329052</v>
          </cell>
          <cell r="J160">
            <v>310</v>
          </cell>
        </row>
        <row r="161">
          <cell r="B161" t="str">
            <v>Código</v>
          </cell>
          <cell r="C161" t="str">
            <v>Descripción</v>
          </cell>
          <cell r="D161" t="str">
            <v>Unidad</v>
          </cell>
          <cell r="E161" t="str">
            <v>Costo. Unitario</v>
          </cell>
          <cell r="F161" t="str">
            <v>Cantidad</v>
          </cell>
          <cell r="G161" t="str">
            <v>H y E</v>
          </cell>
          <cell r="H161" t="str">
            <v>Materiales</v>
          </cell>
          <cell r="I161" t="str">
            <v>Mano de Obra</v>
          </cell>
          <cell r="J161" t="str">
            <v>Otros</v>
          </cell>
        </row>
        <row r="162">
          <cell r="B162" t="str">
            <v>AE-35</v>
          </cell>
          <cell r="C162" t="str">
            <v>Barreno</v>
          </cell>
          <cell r="D162" t="str">
            <v>Día</v>
          </cell>
          <cell r="E162">
            <v>145302.29999999999</v>
          </cell>
          <cell r="F162">
            <v>0.1</v>
          </cell>
          <cell r="G162">
            <v>14530</v>
          </cell>
          <cell r="H162">
            <v>0</v>
          </cell>
          <cell r="I162">
            <v>0</v>
          </cell>
          <cell r="J162">
            <v>0</v>
          </cell>
        </row>
        <row r="163">
          <cell r="B163" t="str">
            <v>HM-1</v>
          </cell>
          <cell r="C163" t="str">
            <v>Herramienta Menor General</v>
          </cell>
          <cell r="D163" t="str">
            <v>%</v>
          </cell>
          <cell r="E163">
            <v>329052</v>
          </cell>
          <cell r="F163">
            <v>0.1</v>
          </cell>
          <cell r="G163">
            <v>32905</v>
          </cell>
          <cell r="H163">
            <v>0</v>
          </cell>
          <cell r="I163">
            <v>0</v>
          </cell>
          <cell r="J163">
            <v>0</v>
          </cell>
        </row>
        <row r="164">
          <cell r="B164" t="str">
            <v>MO-3</v>
          </cell>
          <cell r="C164" t="str">
            <v>Cuadrilla tipo III (2of + 3ay)</v>
          </cell>
          <cell r="D164" t="str">
            <v>Hr</v>
          </cell>
          <cell r="E164">
            <v>42734</v>
          </cell>
          <cell r="F164">
            <v>7.7</v>
          </cell>
          <cell r="G164">
            <v>0</v>
          </cell>
          <cell r="H164">
            <v>0</v>
          </cell>
          <cell r="I164">
            <v>329052</v>
          </cell>
          <cell r="J164">
            <v>0</v>
          </cell>
        </row>
        <row r="165">
          <cell r="B165" t="str">
            <v>MS-10</v>
          </cell>
          <cell r="C165" t="str">
            <v>Acarreo interno</v>
          </cell>
          <cell r="D165" t="str">
            <v>m3</v>
          </cell>
          <cell r="E165">
            <v>1032.9672600000001</v>
          </cell>
          <cell r="F165">
            <v>0.3</v>
          </cell>
          <cell r="G165">
            <v>0</v>
          </cell>
          <cell r="H165">
            <v>0</v>
          </cell>
          <cell r="I165">
            <v>0</v>
          </cell>
          <cell r="J165">
            <v>310</v>
          </cell>
        </row>
        <row r="168">
          <cell r="B168" t="str">
            <v>ITEM No.</v>
          </cell>
          <cell r="C168" t="str">
            <v>Concepto</v>
          </cell>
          <cell r="D168" t="str">
            <v>Unidad</v>
          </cell>
          <cell r="E168" t="str">
            <v>Costo Directo</v>
          </cell>
          <cell r="G168" t="str">
            <v>H y E</v>
          </cell>
          <cell r="H168" t="str">
            <v>Materiales</v>
          </cell>
          <cell r="I168" t="str">
            <v>Mano de Obra</v>
          </cell>
          <cell r="J168" t="str">
            <v>Otros</v>
          </cell>
        </row>
        <row r="169">
          <cell r="B169" t="str">
            <v>6.6.</v>
          </cell>
          <cell r="C169" t="str">
            <v>Suministro, transporte e instalación Tee metálica BXJH HD 4"x2" (Incluye juego de tornillos)</v>
          </cell>
          <cell r="D169" t="str">
            <v>un</v>
          </cell>
          <cell r="E169">
            <v>400266</v>
          </cell>
          <cell r="G169">
            <v>2474</v>
          </cell>
          <cell r="H169">
            <v>369860</v>
          </cell>
          <cell r="I169">
            <v>24737</v>
          </cell>
          <cell r="J169">
            <v>3195</v>
          </cell>
        </row>
        <row r="170">
          <cell r="B170" t="str">
            <v>Código</v>
          </cell>
          <cell r="C170" t="str">
            <v>Descripción</v>
          </cell>
          <cell r="D170" t="str">
            <v>Unidad</v>
          </cell>
          <cell r="E170" t="str">
            <v>Costo. Unitario</v>
          </cell>
          <cell r="F170" t="str">
            <v>Cantidad</v>
          </cell>
          <cell r="G170" t="str">
            <v>H y E</v>
          </cell>
          <cell r="H170" t="str">
            <v>Materiales</v>
          </cell>
          <cell r="I170" t="str">
            <v>Mano de Obra</v>
          </cell>
          <cell r="J170" t="str">
            <v>Otros</v>
          </cell>
        </row>
        <row r="171">
          <cell r="B171" t="str">
            <v>TEE-78</v>
          </cell>
          <cell r="C171" t="str">
            <v>Tee HD BXJH 3"X2"</v>
          </cell>
          <cell r="D171" t="str">
            <v>un</v>
          </cell>
          <cell r="E171">
            <v>277395.3</v>
          </cell>
          <cell r="F171">
            <v>1</v>
          </cell>
          <cell r="G171">
            <v>0</v>
          </cell>
          <cell r="H171">
            <v>277395</v>
          </cell>
          <cell r="I171">
            <v>0</v>
          </cell>
          <cell r="J171">
            <v>0</v>
          </cell>
        </row>
        <row r="172">
          <cell r="B172" t="str">
            <v>MO-8</v>
          </cell>
          <cell r="C172" t="str">
            <v>Cuadrilla tipo VIII - Instalación Tubería, Accesorios de Acueducto y Alcantarillado</v>
          </cell>
          <cell r="D172" t="str">
            <v>Hr</v>
          </cell>
          <cell r="E172">
            <v>24737</v>
          </cell>
          <cell r="F172">
            <v>1</v>
          </cell>
          <cell r="G172">
            <v>0</v>
          </cell>
          <cell r="H172">
            <v>0</v>
          </cell>
          <cell r="I172">
            <v>24737</v>
          </cell>
          <cell r="J172">
            <v>0</v>
          </cell>
        </row>
        <row r="173">
          <cell r="B173" t="str">
            <v>HM-1</v>
          </cell>
          <cell r="C173" t="str">
            <v>Herramienta Menor General</v>
          </cell>
          <cell r="D173" t="str">
            <v>%</v>
          </cell>
          <cell r="E173">
            <v>24737</v>
          </cell>
          <cell r="F173">
            <v>0.1</v>
          </cell>
          <cell r="G173">
            <v>2474</v>
          </cell>
          <cell r="H173">
            <v>0</v>
          </cell>
          <cell r="I173">
            <v>0</v>
          </cell>
          <cell r="J173">
            <v>0</v>
          </cell>
        </row>
        <row r="174">
          <cell r="B174" t="str">
            <v>TOR-1</v>
          </cell>
          <cell r="C174" t="str">
            <v>Juego Tornillería - Empaque De 4 Br Cl125 G2 Delta Mks</v>
          </cell>
          <cell r="D174" t="str">
            <v>Un</v>
          </cell>
          <cell r="E174">
            <v>92465.1</v>
          </cell>
          <cell r="F174">
            <v>1</v>
          </cell>
          <cell r="G174">
            <v>0</v>
          </cell>
          <cell r="H174">
            <v>92465</v>
          </cell>
          <cell r="I174">
            <v>0</v>
          </cell>
          <cell r="J174">
            <v>0</v>
          </cell>
        </row>
        <row r="175">
          <cell r="B175" t="str">
            <v>AV-1</v>
          </cell>
          <cell r="C175" t="str">
            <v>Camioneta hasta 1.5 Toneladas</v>
          </cell>
          <cell r="D175" t="str">
            <v>Día</v>
          </cell>
          <cell r="E175">
            <v>144245.55600000001</v>
          </cell>
          <cell r="F175">
            <v>0.02</v>
          </cell>
          <cell r="G175">
            <v>0</v>
          </cell>
          <cell r="H175">
            <v>0</v>
          </cell>
          <cell r="I175">
            <v>0</v>
          </cell>
          <cell r="J175">
            <v>2885</v>
          </cell>
        </row>
        <row r="176">
          <cell r="B176" t="str">
            <v>MS-10</v>
          </cell>
          <cell r="C176" t="str">
            <v>Acarreo interno</v>
          </cell>
          <cell r="D176" t="str">
            <v>m3</v>
          </cell>
          <cell r="E176">
            <v>1032.9672600000001</v>
          </cell>
          <cell r="F176">
            <v>0.3</v>
          </cell>
          <cell r="G176">
            <v>0</v>
          </cell>
          <cell r="H176">
            <v>0</v>
          </cell>
          <cell r="I176">
            <v>0</v>
          </cell>
          <cell r="J176">
            <v>310</v>
          </cell>
        </row>
        <row r="179">
          <cell r="B179" t="str">
            <v>ITEM No.</v>
          </cell>
          <cell r="C179" t="str">
            <v>Concepto</v>
          </cell>
          <cell r="D179" t="str">
            <v>Unidad</v>
          </cell>
          <cell r="E179" t="str">
            <v>Costo Directo</v>
          </cell>
          <cell r="G179" t="str">
            <v>H y E</v>
          </cell>
          <cell r="H179" t="str">
            <v>Materiales</v>
          </cell>
          <cell r="I179" t="str">
            <v>Mano de Obra</v>
          </cell>
          <cell r="J179" t="str">
            <v>Otros</v>
          </cell>
        </row>
        <row r="180">
          <cell r="B180" t="str">
            <v>6.7.</v>
          </cell>
          <cell r="C180" t="str">
            <v>Suministro, transporte e instalación Codo 45° PEAD  PE 100 PN 16 4" Termofusionado</v>
          </cell>
          <cell r="D180" t="str">
            <v>un</v>
          </cell>
          <cell r="E180">
            <v>308955</v>
          </cell>
          <cell r="G180">
            <v>155783</v>
          </cell>
          <cell r="H180">
            <v>117819</v>
          </cell>
          <cell r="I180">
            <v>32158</v>
          </cell>
          <cell r="J180">
            <v>3195</v>
          </cell>
        </row>
        <row r="181">
          <cell r="B181" t="str">
            <v>Código</v>
          </cell>
          <cell r="C181" t="str">
            <v>Descripción</v>
          </cell>
          <cell r="D181" t="str">
            <v>Unidad</v>
          </cell>
          <cell r="E181" t="str">
            <v>Costo. Unitario</v>
          </cell>
          <cell r="F181" t="str">
            <v>Cantidad</v>
          </cell>
          <cell r="G181" t="str">
            <v>H y E</v>
          </cell>
          <cell r="H181" t="str">
            <v>Materiales</v>
          </cell>
          <cell r="I181" t="str">
            <v>Mano de Obra</v>
          </cell>
          <cell r="J181" t="str">
            <v>Otros</v>
          </cell>
        </row>
        <row r="182">
          <cell r="B182" t="str">
            <v>CO-52</v>
          </cell>
          <cell r="C182" t="str">
            <v>Codo PEAD 45°  4" PE 100 PN 16</v>
          </cell>
          <cell r="D182" t="str">
            <v>un</v>
          </cell>
          <cell r="E182">
            <v>117819.24380099999</v>
          </cell>
          <cell r="F182">
            <v>1</v>
          </cell>
          <cell r="G182">
            <v>0</v>
          </cell>
          <cell r="H182">
            <v>117819</v>
          </cell>
          <cell r="I182">
            <v>0</v>
          </cell>
          <cell r="J182">
            <v>0</v>
          </cell>
        </row>
        <row r="183">
          <cell r="B183" t="str">
            <v>MO-8</v>
          </cell>
          <cell r="C183" t="str">
            <v>Cuadrilla tipo VIII - Instalación Tubería, Accesorios de Acueducto y Alcantarillado</v>
          </cell>
          <cell r="D183" t="str">
            <v>Hr</v>
          </cell>
          <cell r="E183">
            <v>24737</v>
          </cell>
          <cell r="F183">
            <v>1.3</v>
          </cell>
          <cell r="G183">
            <v>0</v>
          </cell>
          <cell r="H183">
            <v>0</v>
          </cell>
          <cell r="I183">
            <v>32158</v>
          </cell>
          <cell r="J183">
            <v>0</v>
          </cell>
        </row>
        <row r="184">
          <cell r="B184" t="str">
            <v>HM-1</v>
          </cell>
          <cell r="C184" t="str">
            <v>Herramienta Menor General</v>
          </cell>
          <cell r="D184" t="str">
            <v>%</v>
          </cell>
          <cell r="E184">
            <v>32158</v>
          </cell>
          <cell r="F184">
            <v>0.1</v>
          </cell>
          <cell r="G184">
            <v>3216</v>
          </cell>
          <cell r="H184">
            <v>0</v>
          </cell>
          <cell r="I184">
            <v>0</v>
          </cell>
          <cell r="J184">
            <v>0</v>
          </cell>
        </row>
        <row r="185">
          <cell r="B185" t="str">
            <v>ACO-66</v>
          </cell>
          <cell r="C185" t="str">
            <v>Termofusión punto</v>
          </cell>
          <cell r="D185" t="str">
            <v>un</v>
          </cell>
          <cell r="E185">
            <v>152567.41500000001</v>
          </cell>
          <cell r="F185">
            <v>1</v>
          </cell>
          <cell r="G185">
            <v>152567</v>
          </cell>
          <cell r="H185">
            <v>0</v>
          </cell>
          <cell r="I185">
            <v>0</v>
          </cell>
          <cell r="J185">
            <v>0</v>
          </cell>
        </row>
        <row r="186">
          <cell r="B186" t="str">
            <v>AV-1</v>
          </cell>
          <cell r="C186" t="str">
            <v>Camioneta hasta 1.5 Toneladas</v>
          </cell>
          <cell r="D186" t="str">
            <v>Día</v>
          </cell>
          <cell r="E186">
            <v>144245.55600000001</v>
          </cell>
          <cell r="F186">
            <v>0.02</v>
          </cell>
          <cell r="G186">
            <v>0</v>
          </cell>
          <cell r="H186">
            <v>0</v>
          </cell>
          <cell r="I186">
            <v>0</v>
          </cell>
          <cell r="J186">
            <v>2885</v>
          </cell>
        </row>
        <row r="187">
          <cell r="B187" t="str">
            <v>MS-10</v>
          </cell>
          <cell r="C187" t="str">
            <v>Acarreo interno</v>
          </cell>
          <cell r="D187" t="str">
            <v>m3</v>
          </cell>
          <cell r="E187">
            <v>1032.9672600000001</v>
          </cell>
          <cell r="F187">
            <v>0.3</v>
          </cell>
          <cell r="G187">
            <v>0</v>
          </cell>
          <cell r="H187">
            <v>0</v>
          </cell>
          <cell r="I187">
            <v>0</v>
          </cell>
          <cell r="J187">
            <v>310</v>
          </cell>
        </row>
        <row r="190">
          <cell r="B190" t="str">
            <v>ITEM No.</v>
          </cell>
          <cell r="C190" t="str">
            <v>Concepto</v>
          </cell>
          <cell r="D190" t="str">
            <v>Unidad</v>
          </cell>
          <cell r="E190" t="str">
            <v>Costo Directo</v>
          </cell>
          <cell r="G190" t="str">
            <v>H y E</v>
          </cell>
          <cell r="H190" t="str">
            <v>Materiales</v>
          </cell>
          <cell r="I190" t="str">
            <v>Mano de Obra</v>
          </cell>
          <cell r="J190" t="str">
            <v>Otros</v>
          </cell>
        </row>
        <row r="191">
          <cell r="B191" t="str">
            <v>6.8.</v>
          </cell>
          <cell r="C191" t="str">
            <v>Suministro, transporte e instalación de abrazadera metálica  para anclaje de tubería sobre muros de contención de la vía</v>
          </cell>
          <cell r="D191" t="str">
            <v>ml</v>
          </cell>
          <cell r="E191">
            <v>20980</v>
          </cell>
          <cell r="G191">
            <v>198</v>
          </cell>
          <cell r="H191">
            <v>18493</v>
          </cell>
          <cell r="I191">
            <v>1979</v>
          </cell>
          <cell r="J191">
            <v>310</v>
          </cell>
        </row>
        <row r="192">
          <cell r="B192" t="str">
            <v>Código</v>
          </cell>
          <cell r="C192" t="str">
            <v>Descripción</v>
          </cell>
          <cell r="D192" t="str">
            <v>Unidad</v>
          </cell>
          <cell r="E192" t="str">
            <v>Costo. Unitario</v>
          </cell>
          <cell r="F192" t="str">
            <v>Cantidad</v>
          </cell>
          <cell r="H192" t="str">
            <v>Materiales</v>
          </cell>
          <cell r="I192" t="str">
            <v>Mano de Obra</v>
          </cell>
          <cell r="J192" t="str">
            <v>Otros</v>
          </cell>
        </row>
        <row r="193">
          <cell r="B193" t="str">
            <v>HM-1</v>
          </cell>
          <cell r="C193" t="str">
            <v>Herramienta Menor General</v>
          </cell>
          <cell r="D193" t="str">
            <v>%</v>
          </cell>
          <cell r="E193">
            <v>1979</v>
          </cell>
          <cell r="F193">
            <v>0.1</v>
          </cell>
          <cell r="G193">
            <v>198</v>
          </cell>
          <cell r="H193">
            <v>0</v>
          </cell>
          <cell r="I193">
            <v>0</v>
          </cell>
          <cell r="J193">
            <v>0</v>
          </cell>
        </row>
        <row r="194">
          <cell r="B194" t="str">
            <v>AP-141</v>
          </cell>
          <cell r="C194" t="str">
            <v>Abrazadera metálca con juegos de tornillos y chasos</v>
          </cell>
          <cell r="D194" t="str">
            <v>Ud</v>
          </cell>
          <cell r="E194">
            <v>26418.6</v>
          </cell>
          <cell r="F194">
            <v>0.7</v>
          </cell>
          <cell r="G194">
            <v>0</v>
          </cell>
          <cell r="H194">
            <v>18493</v>
          </cell>
          <cell r="I194">
            <v>0</v>
          </cell>
          <cell r="J194">
            <v>0</v>
          </cell>
        </row>
        <row r="195">
          <cell r="B195" t="str">
            <v>MO-8</v>
          </cell>
          <cell r="C195" t="str">
            <v>Cuadrilla tipo VIII - Instalación Tubería, Accesorios de Acueducto y Alcantarillado</v>
          </cell>
          <cell r="D195" t="str">
            <v>Hr</v>
          </cell>
          <cell r="E195">
            <v>24737</v>
          </cell>
          <cell r="F195">
            <v>0.08</v>
          </cell>
          <cell r="G195">
            <v>0</v>
          </cell>
          <cell r="H195">
            <v>0</v>
          </cell>
          <cell r="I195">
            <v>1979</v>
          </cell>
          <cell r="J195">
            <v>0</v>
          </cell>
        </row>
        <row r="196">
          <cell r="B196" t="str">
            <v>MS-10</v>
          </cell>
          <cell r="C196" t="str">
            <v>Acarreo interno</v>
          </cell>
          <cell r="D196" t="str">
            <v>m3</v>
          </cell>
          <cell r="E196">
            <v>1032.9672600000001</v>
          </cell>
          <cell r="F196">
            <v>0.3</v>
          </cell>
          <cell r="G196">
            <v>0</v>
          </cell>
          <cell r="H196">
            <v>0</v>
          </cell>
          <cell r="I196">
            <v>0</v>
          </cell>
          <cell r="J196">
            <v>310</v>
          </cell>
        </row>
        <row r="199">
          <cell r="B199" t="str">
            <v>ITEM No.</v>
          </cell>
          <cell r="C199" t="str">
            <v>Concepto</v>
          </cell>
          <cell r="D199" t="str">
            <v>Unidad</v>
          </cell>
          <cell r="E199" t="str">
            <v>Costo Directo</v>
          </cell>
          <cell r="G199" t="str">
            <v>H y E</v>
          </cell>
          <cell r="H199" t="str">
            <v>Materiales</v>
          </cell>
          <cell r="I199" t="str">
            <v>Mano de Obra</v>
          </cell>
          <cell r="J199" t="str">
            <v>Otros</v>
          </cell>
        </row>
        <row r="200">
          <cell r="B200" t="str">
            <v>6.8.</v>
          </cell>
          <cell r="C200" t="str">
            <v>Construccion cámara válvula ventosa 1.1 m x 1.1 m x 1.5 e= 0.15 m en concreto 21 Mpa  producido en obra (Incluye acero de refuerzo y tubería de desagüe PVC 4")</v>
          </cell>
          <cell r="D200" t="str">
            <v>un</v>
          </cell>
          <cell r="E200">
            <v>886165</v>
          </cell>
          <cell r="G200">
            <v>22033</v>
          </cell>
          <cell r="H200">
            <v>765184</v>
          </cell>
          <cell r="I200">
            <v>98948</v>
          </cell>
          <cell r="J200">
            <v>0</v>
          </cell>
        </row>
        <row r="201">
          <cell r="B201" t="str">
            <v>Código</v>
          </cell>
          <cell r="C201" t="str">
            <v>Descripción</v>
          </cell>
          <cell r="D201" t="str">
            <v>Unidad</v>
          </cell>
          <cell r="E201" t="str">
            <v>Costo. Unitario</v>
          </cell>
          <cell r="F201" t="str">
            <v>Cantidad</v>
          </cell>
          <cell r="G201" t="str">
            <v>H y E</v>
          </cell>
          <cell r="H201" t="str">
            <v>Materiales</v>
          </cell>
          <cell r="I201" t="str">
            <v>Mano de Obra</v>
          </cell>
          <cell r="J201" t="str">
            <v>Otros</v>
          </cell>
        </row>
        <row r="202">
          <cell r="B202" t="str">
            <v>HM-1</v>
          </cell>
          <cell r="C202" t="str">
            <v>Herramienta Menor General</v>
          </cell>
          <cell r="D202" t="str">
            <v>Un</v>
          </cell>
          <cell r="E202">
            <v>1981.395</v>
          </cell>
          <cell r="F202">
            <v>1</v>
          </cell>
          <cell r="G202">
            <v>1981</v>
          </cell>
          <cell r="H202">
            <v>0</v>
          </cell>
          <cell r="I202">
            <v>0</v>
          </cell>
          <cell r="J202">
            <v>0</v>
          </cell>
        </row>
        <row r="203">
          <cell r="B203" t="str">
            <v>AE-10</v>
          </cell>
          <cell r="C203" t="str">
            <v>Alquiler Mezcladora 1 Saco a Gasolina</v>
          </cell>
          <cell r="D203" t="str">
            <v>Día</v>
          </cell>
          <cell r="E203">
            <v>45968.364000000001</v>
          </cell>
          <cell r="F203">
            <v>0.1</v>
          </cell>
          <cell r="G203">
            <v>4597</v>
          </cell>
          <cell r="H203">
            <v>0</v>
          </cell>
          <cell r="I203">
            <v>0</v>
          </cell>
          <cell r="J203">
            <v>0</v>
          </cell>
        </row>
        <row r="204">
          <cell r="B204" t="str">
            <v>AE-11</v>
          </cell>
          <cell r="C204" t="str">
            <v>Alquiler Vibrador Eléctrico</v>
          </cell>
          <cell r="D204" t="str">
            <v>Día</v>
          </cell>
          <cell r="E204">
            <v>55479.06</v>
          </cell>
          <cell r="F204">
            <v>0.1</v>
          </cell>
          <cell r="G204">
            <v>5548</v>
          </cell>
          <cell r="H204">
            <v>0</v>
          </cell>
          <cell r="I204">
            <v>0</v>
          </cell>
          <cell r="J204">
            <v>0</v>
          </cell>
        </row>
        <row r="205">
          <cell r="B205" t="str">
            <v>C-4</v>
          </cell>
          <cell r="C205" t="str">
            <v>Concreto Premezclado Clase II (21 Mpa)</v>
          </cell>
          <cell r="D205" t="str">
            <v>m3</v>
          </cell>
          <cell r="E205">
            <v>363150.07559999998</v>
          </cell>
          <cell r="F205">
            <v>1.6</v>
          </cell>
          <cell r="G205">
            <v>0</v>
          </cell>
          <cell r="H205">
            <v>581040</v>
          </cell>
          <cell r="I205">
            <v>0</v>
          </cell>
          <cell r="J205">
            <v>0</v>
          </cell>
        </row>
        <row r="206">
          <cell r="B206" t="str">
            <v>MA-6</v>
          </cell>
          <cell r="C206" t="str">
            <v>Formaleta en madera para Cámara cuadrada</v>
          </cell>
          <cell r="D206" t="str">
            <v>Día</v>
          </cell>
          <cell r="E206">
            <v>9906.9750000000004</v>
          </cell>
          <cell r="F206">
            <v>1</v>
          </cell>
          <cell r="G206">
            <v>9907</v>
          </cell>
          <cell r="H206">
            <v>0</v>
          </cell>
          <cell r="I206">
            <v>0</v>
          </cell>
          <cell r="J206">
            <v>0</v>
          </cell>
        </row>
        <row r="207">
          <cell r="B207" t="str">
            <v>AR-6</v>
          </cell>
          <cell r="C207" t="str">
            <v>Malla Electrosoldada tipo D 131 (15x15 cm x 5 m.m.)</v>
          </cell>
          <cell r="D207" t="str">
            <v>m2</v>
          </cell>
          <cell r="E207">
            <v>8074.8450900000007</v>
          </cell>
          <cell r="F207">
            <v>9.3000000000000007</v>
          </cell>
          <cell r="G207">
            <v>0</v>
          </cell>
          <cell r="H207">
            <v>75096</v>
          </cell>
          <cell r="I207">
            <v>0</v>
          </cell>
          <cell r="J207">
            <v>0</v>
          </cell>
        </row>
        <row r="208">
          <cell r="B208" t="str">
            <v>MO-2</v>
          </cell>
          <cell r="C208" t="str">
            <v>Cuadrilla tipo II (1of + 2ay)</v>
          </cell>
          <cell r="D208" t="str">
            <v>Hr</v>
          </cell>
          <cell r="E208">
            <v>24737</v>
          </cell>
          <cell r="F208">
            <v>4</v>
          </cell>
          <cell r="G208">
            <v>0</v>
          </cell>
          <cell r="H208">
            <v>0</v>
          </cell>
          <cell r="I208">
            <v>98948</v>
          </cell>
          <cell r="J208">
            <v>0</v>
          </cell>
        </row>
        <row r="209">
          <cell r="B209" t="str">
            <v>TPVC-5</v>
          </cell>
          <cell r="C209" t="str">
            <v>Tubería PVC Sanitaría 4"</v>
          </cell>
          <cell r="D209" t="str">
            <v>ml</v>
          </cell>
          <cell r="E209">
            <v>18174.675869999999</v>
          </cell>
          <cell r="F209">
            <v>6</v>
          </cell>
          <cell r="G209">
            <v>0</v>
          </cell>
          <cell r="H209">
            <v>109048</v>
          </cell>
          <cell r="I209">
            <v>0</v>
          </cell>
          <cell r="J209">
            <v>0</v>
          </cell>
        </row>
        <row r="212">
          <cell r="B212" t="str">
            <v>ITEM No.</v>
          </cell>
          <cell r="C212" t="str">
            <v>Concepto</v>
          </cell>
          <cell r="D212" t="str">
            <v>Unidad</v>
          </cell>
          <cell r="E212" t="str">
            <v>Costo Directo</v>
          </cell>
          <cell r="G212" t="str">
            <v>H y E</v>
          </cell>
          <cell r="H212" t="str">
            <v>Materiales</v>
          </cell>
          <cell r="I212" t="str">
            <v>Mano de Obra</v>
          </cell>
          <cell r="J212" t="str">
            <v>Otros</v>
          </cell>
        </row>
        <row r="213">
          <cell r="B213" t="str">
            <v>6.9.</v>
          </cell>
          <cell r="C213" t="str">
            <v>Suministro, Transporte e Instalación de Anclaje de accesorios Tub. HG 1 1/2" y Concreto 21Mpa 3000PSI.</v>
          </cell>
          <cell r="D213" t="str">
            <v>un</v>
          </cell>
          <cell r="E213">
            <v>135901</v>
          </cell>
          <cell r="G213">
            <v>271</v>
          </cell>
          <cell r="H213">
            <v>126222</v>
          </cell>
          <cell r="I213">
            <v>8892</v>
          </cell>
          <cell r="J213">
            <v>516</v>
          </cell>
        </row>
        <row r="214">
          <cell r="B214" t="str">
            <v>Código</v>
          </cell>
          <cell r="C214" t="str">
            <v>Descripción</v>
          </cell>
          <cell r="D214" t="str">
            <v>Unidad</v>
          </cell>
          <cell r="E214" t="str">
            <v>Costo. Unitario</v>
          </cell>
          <cell r="F214" t="str">
            <v>Cantidad</v>
          </cell>
          <cell r="H214" t="str">
            <v>Materiales</v>
          </cell>
          <cell r="I214" t="str">
            <v>Mano de Obra</v>
          </cell>
          <cell r="J214" t="str">
            <v>Otros</v>
          </cell>
        </row>
        <row r="215">
          <cell r="B215" t="str">
            <v>HM-1</v>
          </cell>
          <cell r="C215" t="str">
            <v>Herramienta Menor General</v>
          </cell>
          <cell r="D215" t="str">
            <v>%</v>
          </cell>
          <cell r="E215">
            <v>2708</v>
          </cell>
          <cell r="F215">
            <v>0.1</v>
          </cell>
          <cell r="G215">
            <v>271</v>
          </cell>
          <cell r="H215">
            <v>0</v>
          </cell>
          <cell r="I215">
            <v>0</v>
          </cell>
          <cell r="J215">
            <v>0</v>
          </cell>
        </row>
        <row r="216">
          <cell r="B216" t="str">
            <v>AP-148</v>
          </cell>
          <cell r="C216" t="str">
            <v>Tubería en HG de 1 1/2"</v>
          </cell>
          <cell r="D216" t="str">
            <v>ml</v>
          </cell>
          <cell r="E216">
            <v>10100</v>
          </cell>
          <cell r="F216">
            <v>4</v>
          </cell>
          <cell r="G216">
            <v>0</v>
          </cell>
          <cell r="H216">
            <v>40400</v>
          </cell>
          <cell r="I216">
            <v>0</v>
          </cell>
          <cell r="J216">
            <v>0</v>
          </cell>
        </row>
        <row r="217">
          <cell r="B217" t="str">
            <v>AR-10</v>
          </cell>
          <cell r="C217" t="str">
            <v>Alambre Galvanizado Calibre 12</v>
          </cell>
          <cell r="D217" t="str">
            <v>Kg</v>
          </cell>
          <cell r="E217">
            <v>5415.8130000000001</v>
          </cell>
          <cell r="F217">
            <v>0.5</v>
          </cell>
          <cell r="G217">
            <v>0</v>
          </cell>
          <cell r="H217">
            <v>0</v>
          </cell>
          <cell r="I217">
            <v>2708</v>
          </cell>
          <cell r="J217">
            <v>0</v>
          </cell>
        </row>
        <row r="218">
          <cell r="B218" t="str">
            <v>MS-10</v>
          </cell>
          <cell r="C218" t="str">
            <v>Acarreo interno</v>
          </cell>
          <cell r="D218" t="str">
            <v>m3</v>
          </cell>
          <cell r="E218">
            <v>1032.9672600000001</v>
          </cell>
          <cell r="F218">
            <v>0.5</v>
          </cell>
          <cell r="G218">
            <v>0</v>
          </cell>
          <cell r="H218">
            <v>0</v>
          </cell>
          <cell r="I218">
            <v>0</v>
          </cell>
          <cell r="J218">
            <v>516</v>
          </cell>
        </row>
        <row r="219">
          <cell r="B219" t="str">
            <v>MO-8</v>
          </cell>
          <cell r="C219" t="str">
            <v>Cuadrilla tipo VIII - Instalación Tubería, Accesorios de Acueducto y Alcantarillado</v>
          </cell>
          <cell r="D219" t="str">
            <v>Hr</v>
          </cell>
          <cell r="E219">
            <v>24737</v>
          </cell>
          <cell r="F219">
            <v>0.25</v>
          </cell>
          <cell r="G219">
            <v>0</v>
          </cell>
          <cell r="H219">
            <v>0</v>
          </cell>
          <cell r="I219">
            <v>6184</v>
          </cell>
          <cell r="J219">
            <v>0</v>
          </cell>
        </row>
        <row r="220">
          <cell r="B220" t="str">
            <v>MC-23</v>
          </cell>
          <cell r="C220" t="str">
            <v>Concreto  (21Mpa) Producido en Obra</v>
          </cell>
          <cell r="D220" t="str">
            <v>m3</v>
          </cell>
          <cell r="E220">
            <v>429110</v>
          </cell>
          <cell r="F220">
            <v>0.2</v>
          </cell>
          <cell r="G220">
            <v>0</v>
          </cell>
          <cell r="H220">
            <v>85822</v>
          </cell>
          <cell r="I220">
            <v>0</v>
          </cell>
          <cell r="J220">
            <v>0</v>
          </cell>
        </row>
        <row r="223">
          <cell r="B223" t="str">
            <v>7.VÁLVULAS REDUCTORAS</v>
          </cell>
        </row>
        <row r="225">
          <cell r="B225" t="str">
            <v>ITEM No.</v>
          </cell>
          <cell r="C225" t="str">
            <v>Concepto</v>
          </cell>
          <cell r="D225" t="str">
            <v>Unidad</v>
          </cell>
          <cell r="E225" t="str">
            <v>Costo Directo</v>
          </cell>
          <cell r="G225" t="str">
            <v>H y E</v>
          </cell>
          <cell r="H225" t="str">
            <v>Materiales</v>
          </cell>
          <cell r="I225" t="str">
            <v>Mano de Obra</v>
          </cell>
          <cell r="J225" t="str">
            <v>Otros</v>
          </cell>
        </row>
        <row r="226">
          <cell r="B226" t="str">
            <v>7.1.</v>
          </cell>
          <cell r="C226" t="str">
            <v>Suministro, transporte e instalación de Valvula reductora de presion bridada Hierro Dúctil  de 4" - según norma ASTM-A536 incluye tornillería</v>
          </cell>
          <cell r="D226" t="str">
            <v>un</v>
          </cell>
          <cell r="E226">
            <v>5503809</v>
          </cell>
          <cell r="G226">
            <v>17316</v>
          </cell>
          <cell r="H226">
            <v>5310139</v>
          </cell>
          <cell r="I226">
            <v>173159</v>
          </cell>
          <cell r="J226">
            <v>3195</v>
          </cell>
        </row>
        <row r="227">
          <cell r="B227" t="str">
            <v>Código</v>
          </cell>
          <cell r="C227" t="str">
            <v>Descripción</v>
          </cell>
          <cell r="D227" t="str">
            <v>Unidad</v>
          </cell>
          <cell r="E227" t="str">
            <v>Costo. Unitario</v>
          </cell>
          <cell r="F227" t="str">
            <v>Cantidad</v>
          </cell>
          <cell r="G227" t="str">
            <v>H y E</v>
          </cell>
          <cell r="H227" t="str">
            <v>Materiales</v>
          </cell>
          <cell r="I227" t="str">
            <v>Mano de Obra</v>
          </cell>
          <cell r="J227" t="str">
            <v>Otros</v>
          </cell>
        </row>
        <row r="228">
          <cell r="B228" t="str">
            <v>AC-66</v>
          </cell>
          <cell r="C228" t="str">
            <v>Valvula reductora de presion bridada en HD de 4" -según norma ASTM-A356</v>
          </cell>
          <cell r="D228" t="str">
            <v>un</v>
          </cell>
          <cell r="E228">
            <v>5217673.5</v>
          </cell>
          <cell r="F228">
            <v>1</v>
          </cell>
          <cell r="G228">
            <v>0</v>
          </cell>
          <cell r="H228">
            <v>5217674</v>
          </cell>
          <cell r="I228">
            <v>0</v>
          </cell>
          <cell r="J228">
            <v>0</v>
          </cell>
        </row>
        <row r="229">
          <cell r="B229" t="str">
            <v>MO-8</v>
          </cell>
          <cell r="C229" t="str">
            <v>Cuadrilla tipo VIII - Instalación Tubería, Accesorios de Acueducto y Alcantarillado</v>
          </cell>
          <cell r="D229" t="str">
            <v>Hr</v>
          </cell>
          <cell r="E229">
            <v>24737</v>
          </cell>
          <cell r="F229">
            <v>7</v>
          </cell>
          <cell r="G229">
            <v>0</v>
          </cell>
          <cell r="H229">
            <v>0</v>
          </cell>
          <cell r="I229">
            <v>173159</v>
          </cell>
          <cell r="J229">
            <v>0</v>
          </cell>
        </row>
        <row r="230">
          <cell r="B230" t="str">
            <v>HM-1</v>
          </cell>
          <cell r="C230" t="str">
            <v>Herramienta Menor General</v>
          </cell>
          <cell r="D230" t="str">
            <v>%</v>
          </cell>
          <cell r="E230">
            <v>173159</v>
          </cell>
          <cell r="F230">
            <v>0.1</v>
          </cell>
          <cell r="G230">
            <v>17316</v>
          </cell>
          <cell r="H230">
            <v>0</v>
          </cell>
          <cell r="I230">
            <v>0</v>
          </cell>
          <cell r="J230">
            <v>0</v>
          </cell>
        </row>
        <row r="231">
          <cell r="B231" t="str">
            <v>TOR-1</v>
          </cell>
          <cell r="C231" t="str">
            <v>Juego Tornillería - Empaque De 4 Br Cl125 G2 Delta Mks</v>
          </cell>
          <cell r="D231" t="str">
            <v>Un</v>
          </cell>
          <cell r="E231">
            <v>92465.1</v>
          </cell>
          <cell r="F231">
            <v>1</v>
          </cell>
          <cell r="G231">
            <v>0</v>
          </cell>
          <cell r="H231">
            <v>92465</v>
          </cell>
          <cell r="I231">
            <v>0</v>
          </cell>
          <cell r="J231">
            <v>0</v>
          </cell>
        </row>
        <row r="232">
          <cell r="B232" t="str">
            <v>AV-1</v>
          </cell>
          <cell r="C232" t="str">
            <v>Camioneta hasta 1.5 Toneladas</v>
          </cell>
          <cell r="D232" t="str">
            <v>Día</v>
          </cell>
          <cell r="E232">
            <v>144245.55600000001</v>
          </cell>
          <cell r="F232">
            <v>0.02</v>
          </cell>
          <cell r="G232">
            <v>0</v>
          </cell>
          <cell r="H232">
            <v>0</v>
          </cell>
          <cell r="I232">
            <v>0</v>
          </cell>
          <cell r="J232">
            <v>2885</v>
          </cell>
        </row>
        <row r="233">
          <cell r="B233" t="str">
            <v>MS-10</v>
          </cell>
          <cell r="C233" t="str">
            <v>Acarreo interno</v>
          </cell>
          <cell r="D233" t="str">
            <v>m3</v>
          </cell>
          <cell r="E233">
            <v>1032.9672600000001</v>
          </cell>
          <cell r="F233">
            <v>0.3</v>
          </cell>
          <cell r="G233">
            <v>0</v>
          </cell>
          <cell r="H233">
            <v>0</v>
          </cell>
          <cell r="I233">
            <v>0</v>
          </cell>
          <cell r="J233">
            <v>310</v>
          </cell>
        </row>
        <row r="236">
          <cell r="B236" t="str">
            <v>ITEM No.</v>
          </cell>
          <cell r="C236" t="str">
            <v>Concepto</v>
          </cell>
          <cell r="D236" t="str">
            <v>Unidad</v>
          </cell>
          <cell r="E236" t="str">
            <v>Costo Directo</v>
          </cell>
          <cell r="G236" t="str">
            <v>H y E</v>
          </cell>
          <cell r="H236" t="str">
            <v>Materiales</v>
          </cell>
          <cell r="I236" t="str">
            <v>Mano de Obra</v>
          </cell>
          <cell r="J236" t="str">
            <v>Otros</v>
          </cell>
        </row>
        <row r="237">
          <cell r="B237" t="str">
            <v>7.2.</v>
          </cell>
          <cell r="C237" t="str">
            <v xml:space="preserve">Suministro, Transporte e Instalación Tapa Hierro Fundido  D=0.60 m. para Cámara de la válvula reductora de presión - Con sistema de seguridad - Incluye Aro-Tapa      </v>
          </cell>
          <cell r="D237" t="str">
            <v>un</v>
          </cell>
          <cell r="E237">
            <v>652035</v>
          </cell>
          <cell r="G237">
            <v>4947</v>
          </cell>
          <cell r="H237">
            <v>594419</v>
          </cell>
          <cell r="I237">
            <v>49474</v>
          </cell>
          <cell r="J237">
            <v>3195</v>
          </cell>
        </row>
        <row r="238">
          <cell r="B238" t="str">
            <v>Código</v>
          </cell>
          <cell r="C238" t="str">
            <v>Descripción</v>
          </cell>
          <cell r="D238" t="str">
            <v>Unidad</v>
          </cell>
          <cell r="E238" t="str">
            <v>Costo. Unitario</v>
          </cell>
          <cell r="F238" t="str">
            <v>Cantidad</v>
          </cell>
          <cell r="G238" t="str">
            <v>H y E</v>
          </cell>
          <cell r="H238" t="str">
            <v>Materiales</v>
          </cell>
          <cell r="I238" t="str">
            <v>Mano de Obra</v>
          </cell>
          <cell r="J238" t="str">
            <v>Otros</v>
          </cell>
        </row>
        <row r="239">
          <cell r="B239" t="str">
            <v>HM-1</v>
          </cell>
          <cell r="C239" t="str">
            <v>Herramienta Menor General</v>
          </cell>
          <cell r="D239" t="str">
            <v>%</v>
          </cell>
          <cell r="E239">
            <v>49474</v>
          </cell>
          <cell r="F239">
            <v>0.1</v>
          </cell>
          <cell r="G239">
            <v>4947</v>
          </cell>
          <cell r="H239">
            <v>0</v>
          </cell>
          <cell r="I239">
            <v>0</v>
          </cell>
          <cell r="J239">
            <v>0</v>
          </cell>
        </row>
        <row r="240">
          <cell r="B240" t="str">
            <v>ACO-32</v>
          </cell>
          <cell r="C240" t="str">
            <v>ARO-TAPA Hierro Fundido D=0,60 m</v>
          </cell>
          <cell r="D240" t="str">
            <v>Un</v>
          </cell>
          <cell r="E240">
            <v>594418.5</v>
          </cell>
          <cell r="F240">
            <v>1</v>
          </cell>
          <cell r="G240">
            <v>0</v>
          </cell>
          <cell r="H240">
            <v>594419</v>
          </cell>
          <cell r="I240">
            <v>0</v>
          </cell>
          <cell r="J240">
            <v>0</v>
          </cell>
        </row>
        <row r="241">
          <cell r="B241" t="str">
            <v>MO-8</v>
          </cell>
          <cell r="C241" t="str">
            <v>Cuadrilla tipo VIII - Instalación Tubería, Accesorios de Acueducto y Alcantarillado</v>
          </cell>
          <cell r="D241" t="str">
            <v>Hr</v>
          </cell>
          <cell r="E241">
            <v>24737</v>
          </cell>
          <cell r="F241">
            <v>2</v>
          </cell>
          <cell r="G241">
            <v>0</v>
          </cell>
          <cell r="H241">
            <v>0</v>
          </cell>
          <cell r="I241">
            <v>49474</v>
          </cell>
          <cell r="J241">
            <v>0</v>
          </cell>
        </row>
        <row r="242">
          <cell r="B242" t="str">
            <v>AV-1</v>
          </cell>
          <cell r="C242" t="str">
            <v>Camioneta hasta 1.5 Toneladas</v>
          </cell>
          <cell r="D242" t="str">
            <v>Día</v>
          </cell>
          <cell r="E242">
            <v>144245.55600000001</v>
          </cell>
          <cell r="F242">
            <v>0.02</v>
          </cell>
          <cell r="G242">
            <v>0</v>
          </cell>
          <cell r="H242">
            <v>0</v>
          </cell>
          <cell r="I242">
            <v>0</v>
          </cell>
          <cell r="J242">
            <v>2885</v>
          </cell>
        </row>
        <row r="243">
          <cell r="B243" t="str">
            <v>MS-10</v>
          </cell>
          <cell r="C243" t="str">
            <v>Acarreo interno</v>
          </cell>
          <cell r="D243" t="str">
            <v>m3</v>
          </cell>
          <cell r="E243">
            <v>1032.9672600000001</v>
          </cell>
          <cell r="F243">
            <v>0.3</v>
          </cell>
          <cell r="G243">
            <v>0</v>
          </cell>
          <cell r="H243">
            <v>0</v>
          </cell>
          <cell r="I243">
            <v>0</v>
          </cell>
          <cell r="J243">
            <v>310</v>
          </cell>
        </row>
        <row r="246">
          <cell r="B246" t="str">
            <v>ITEM No.</v>
          </cell>
          <cell r="C246" t="str">
            <v>Concepto</v>
          </cell>
          <cell r="D246" t="str">
            <v>Unidad</v>
          </cell>
          <cell r="E246" t="str">
            <v>Costo Directo</v>
          </cell>
          <cell r="G246" t="str">
            <v>H y E</v>
          </cell>
          <cell r="H246" t="str">
            <v>Materiales</v>
          </cell>
          <cell r="I246" t="str">
            <v>Mano de Obra</v>
          </cell>
          <cell r="J246" t="str">
            <v>Otros</v>
          </cell>
        </row>
        <row r="247">
          <cell r="B247" t="str">
            <v>7.3.</v>
          </cell>
          <cell r="C247" t="str">
            <v xml:space="preserve">Suministro, transporte e Instalación Collar de derivación en HD de 110 mm (4") x ½"            </v>
          </cell>
          <cell r="D247" t="str">
            <v>un</v>
          </cell>
          <cell r="E247">
            <v>67606</v>
          </cell>
          <cell r="G247">
            <v>1237</v>
          </cell>
          <cell r="H247">
            <v>50805</v>
          </cell>
          <cell r="I247">
            <v>12369</v>
          </cell>
          <cell r="J247">
            <v>3195</v>
          </cell>
        </row>
        <row r="248">
          <cell r="B248" t="str">
            <v>Código</v>
          </cell>
          <cell r="C248" t="str">
            <v>Descripción</v>
          </cell>
          <cell r="D248" t="str">
            <v>Unidad</v>
          </cell>
          <cell r="E248" t="str">
            <v>Costo. Unitario</v>
          </cell>
          <cell r="F248" t="str">
            <v>Cantidad</v>
          </cell>
          <cell r="G248" t="str">
            <v>H y E</v>
          </cell>
          <cell r="H248" t="str">
            <v>Materiales</v>
          </cell>
          <cell r="I248" t="str">
            <v>Mano de Obra</v>
          </cell>
          <cell r="J248" t="str">
            <v>Otros</v>
          </cell>
        </row>
        <row r="249">
          <cell r="B249" t="str">
            <v>HM-1</v>
          </cell>
          <cell r="C249" t="str">
            <v>Herramienta Menor General</v>
          </cell>
          <cell r="D249" t="str">
            <v>%</v>
          </cell>
          <cell r="E249">
            <v>12369</v>
          </cell>
          <cell r="F249">
            <v>0.1</v>
          </cell>
          <cell r="G249">
            <v>1237</v>
          </cell>
          <cell r="H249">
            <v>0</v>
          </cell>
          <cell r="I249">
            <v>0</v>
          </cell>
          <cell r="J249">
            <v>0</v>
          </cell>
        </row>
        <row r="250">
          <cell r="B250" t="str">
            <v>TP-32</v>
          </cell>
          <cell r="C250" t="str">
            <v xml:space="preserve">Collar de derivación en HD de 110 mm (4") x ½"           </v>
          </cell>
          <cell r="D250" t="str">
            <v>un</v>
          </cell>
          <cell r="E250">
            <v>50805</v>
          </cell>
          <cell r="F250">
            <v>1</v>
          </cell>
          <cell r="G250">
            <v>0</v>
          </cell>
          <cell r="H250">
            <v>50805</v>
          </cell>
          <cell r="I250">
            <v>0</v>
          </cell>
          <cell r="J250">
            <v>0</v>
          </cell>
        </row>
        <row r="251">
          <cell r="B251" t="str">
            <v>MO-8</v>
          </cell>
          <cell r="C251" t="str">
            <v>Cuadrilla tipo VIII - Instalación Tubería, Accesorios de Acueducto y Alcantarillado</v>
          </cell>
          <cell r="D251" t="str">
            <v>Hr</v>
          </cell>
          <cell r="E251">
            <v>24737</v>
          </cell>
          <cell r="F251">
            <v>0.5</v>
          </cell>
          <cell r="G251">
            <v>0</v>
          </cell>
          <cell r="H251">
            <v>0</v>
          </cell>
          <cell r="I251">
            <v>12369</v>
          </cell>
          <cell r="J251">
            <v>0</v>
          </cell>
        </row>
        <row r="252">
          <cell r="B252" t="str">
            <v>AV-1</v>
          </cell>
          <cell r="C252" t="str">
            <v>Camioneta hasta 1.5 Toneladas</v>
          </cell>
          <cell r="D252" t="str">
            <v>Día</v>
          </cell>
          <cell r="E252">
            <v>144245.55600000001</v>
          </cell>
          <cell r="F252">
            <v>0.02</v>
          </cell>
          <cell r="G252">
            <v>0</v>
          </cell>
          <cell r="H252">
            <v>0</v>
          </cell>
          <cell r="I252">
            <v>0</v>
          </cell>
          <cell r="J252">
            <v>2885</v>
          </cell>
        </row>
        <row r="253">
          <cell r="B253" t="str">
            <v>MS-10</v>
          </cell>
          <cell r="C253" t="str">
            <v>Acarreo interno</v>
          </cell>
          <cell r="D253" t="str">
            <v>m3</v>
          </cell>
          <cell r="E253">
            <v>1032.9672600000001</v>
          </cell>
          <cell r="F253">
            <v>0.3</v>
          </cell>
          <cell r="G253">
            <v>0</v>
          </cell>
          <cell r="H253">
            <v>0</v>
          </cell>
          <cell r="I253">
            <v>0</v>
          </cell>
          <cell r="J253">
            <v>310</v>
          </cell>
        </row>
        <row r="256">
          <cell r="B256" t="str">
            <v>ITEM No.</v>
          </cell>
          <cell r="C256" t="str">
            <v>Concepto</v>
          </cell>
          <cell r="D256" t="str">
            <v>Unidad</v>
          </cell>
          <cell r="E256" t="str">
            <v>Costo Directo</v>
          </cell>
          <cell r="G256" t="str">
            <v>H y E</v>
          </cell>
          <cell r="H256" t="str">
            <v>Materiales</v>
          </cell>
          <cell r="I256" t="str">
            <v>Mano de Obra</v>
          </cell>
          <cell r="J256" t="str">
            <v>Otros</v>
          </cell>
        </row>
        <row r="257">
          <cell r="B257" t="str">
            <v>7.4.</v>
          </cell>
          <cell r="C257" t="str">
            <v>Construccion Cámara 2 m x 1.5 e= 0.25 m para m válvula reductora de presión 4" en concreto 21 Mpa  producido en obra (Incluye acero de refuerzo y tubería de desagüe PVC 4")</v>
          </cell>
          <cell r="D257" t="str">
            <v>un</v>
          </cell>
          <cell r="E257">
            <v>3107201</v>
          </cell>
          <cell r="G257">
            <v>59631</v>
          </cell>
          <cell r="H257">
            <v>2651262</v>
          </cell>
          <cell r="I257">
            <v>395792</v>
          </cell>
          <cell r="J257">
            <v>516</v>
          </cell>
        </row>
        <row r="258">
          <cell r="B258" t="str">
            <v>Código</v>
          </cell>
          <cell r="C258" t="str">
            <v>Descripción</v>
          </cell>
          <cell r="D258" t="str">
            <v>Unidad</v>
          </cell>
          <cell r="E258" t="str">
            <v>Costo. Unitario</v>
          </cell>
          <cell r="F258" t="str">
            <v>Cantidad</v>
          </cell>
          <cell r="G258" t="str">
            <v>H y E</v>
          </cell>
          <cell r="H258" t="str">
            <v>Materiales</v>
          </cell>
          <cell r="I258" t="str">
            <v>Mano de Obra</v>
          </cell>
          <cell r="J258" t="str">
            <v>Otros</v>
          </cell>
        </row>
        <row r="259">
          <cell r="B259" t="str">
            <v>HM-1</v>
          </cell>
          <cell r="C259" t="str">
            <v>Herramienta Menor General</v>
          </cell>
          <cell r="D259" t="str">
            <v>%</v>
          </cell>
          <cell r="E259">
            <v>395792</v>
          </cell>
          <cell r="F259">
            <v>0.1</v>
          </cell>
          <cell r="G259">
            <v>39579</v>
          </cell>
          <cell r="H259">
            <v>0</v>
          </cell>
          <cell r="I259">
            <v>0</v>
          </cell>
          <cell r="J259">
            <v>0</v>
          </cell>
        </row>
        <row r="260">
          <cell r="B260" t="str">
            <v>AE-10</v>
          </cell>
          <cell r="C260" t="str">
            <v>Alquiler Mezcladora 1 Saco a Gasolina</v>
          </cell>
          <cell r="D260" t="str">
            <v>Día</v>
          </cell>
          <cell r="E260">
            <v>45968.364000000001</v>
          </cell>
          <cell r="F260">
            <v>0.1</v>
          </cell>
          <cell r="G260">
            <v>4597</v>
          </cell>
          <cell r="H260">
            <v>0</v>
          </cell>
          <cell r="I260">
            <v>0</v>
          </cell>
          <cell r="J260">
            <v>0</v>
          </cell>
        </row>
        <row r="261">
          <cell r="B261" t="str">
            <v>AE-11</v>
          </cell>
          <cell r="C261" t="str">
            <v>Alquiler Vibrador Eléctrico</v>
          </cell>
          <cell r="D261" t="str">
            <v>Día</v>
          </cell>
          <cell r="E261">
            <v>55479.06</v>
          </cell>
          <cell r="F261">
            <v>0.1</v>
          </cell>
          <cell r="G261">
            <v>5548</v>
          </cell>
          <cell r="H261">
            <v>0</v>
          </cell>
          <cell r="I261">
            <v>0</v>
          </cell>
          <cell r="J261">
            <v>0</v>
          </cell>
        </row>
        <row r="262">
          <cell r="B262" t="str">
            <v>MC-23</v>
          </cell>
          <cell r="C262" t="str">
            <v>Concreto  (21Mpa) Producido en Obra</v>
          </cell>
          <cell r="D262" t="str">
            <v>m3</v>
          </cell>
          <cell r="E262">
            <v>429110</v>
          </cell>
          <cell r="F262">
            <v>3</v>
          </cell>
          <cell r="G262">
            <v>0</v>
          </cell>
          <cell r="H262">
            <v>1287330</v>
          </cell>
          <cell r="I262">
            <v>0</v>
          </cell>
          <cell r="J262">
            <v>0</v>
          </cell>
        </row>
        <row r="263">
          <cell r="B263" t="str">
            <v>MA-6</v>
          </cell>
          <cell r="C263" t="str">
            <v>Formaleta en madera para Cámara cuadrada</v>
          </cell>
          <cell r="D263" t="str">
            <v>Día</v>
          </cell>
          <cell r="E263">
            <v>9906.9750000000004</v>
          </cell>
          <cell r="F263">
            <v>1</v>
          </cell>
          <cell r="G263">
            <v>9907</v>
          </cell>
          <cell r="H263">
            <v>0</v>
          </cell>
          <cell r="I263">
            <v>0</v>
          </cell>
          <cell r="J263">
            <v>0</v>
          </cell>
        </row>
        <row r="264">
          <cell r="B264" t="str">
            <v>AR-2</v>
          </cell>
          <cell r="C264" t="str">
            <v>Acero de Refuerzo 1/2" a 1 1/4" de 420 MPa</v>
          </cell>
          <cell r="D264" t="str">
            <v>Kg</v>
          </cell>
          <cell r="E264">
            <v>5019.5339999999997</v>
          </cell>
          <cell r="F264">
            <v>250</v>
          </cell>
          <cell r="G264">
            <v>0</v>
          </cell>
          <cell r="H264">
            <v>1254884</v>
          </cell>
          <cell r="I264">
            <v>0</v>
          </cell>
          <cell r="J264">
            <v>0</v>
          </cell>
        </row>
        <row r="265">
          <cell r="B265" t="str">
            <v>MO-2</v>
          </cell>
          <cell r="C265" t="str">
            <v>Cuadrilla tipo II (1of + 2ay)</v>
          </cell>
          <cell r="D265" t="str">
            <v>Hr</v>
          </cell>
          <cell r="E265">
            <v>24737</v>
          </cell>
          <cell r="F265">
            <v>16</v>
          </cell>
          <cell r="G265">
            <v>0</v>
          </cell>
          <cell r="H265">
            <v>0</v>
          </cell>
          <cell r="I265">
            <v>395792</v>
          </cell>
          <cell r="J265">
            <v>0</v>
          </cell>
        </row>
        <row r="266">
          <cell r="B266" t="str">
            <v>TPVC-5</v>
          </cell>
          <cell r="C266" t="str">
            <v>Tubería PVC Sanitaría 4"</v>
          </cell>
          <cell r="D266" t="str">
            <v>ml</v>
          </cell>
          <cell r="E266">
            <v>18174.675869999999</v>
          </cell>
          <cell r="F266">
            <v>6</v>
          </cell>
          <cell r="G266">
            <v>0</v>
          </cell>
          <cell r="H266">
            <v>109048</v>
          </cell>
          <cell r="I266">
            <v>0</v>
          </cell>
          <cell r="J266">
            <v>0</v>
          </cell>
        </row>
        <row r="267">
          <cell r="B267" t="str">
            <v>MS-10</v>
          </cell>
          <cell r="C267" t="str">
            <v>Acarreo interno</v>
          </cell>
          <cell r="D267" t="str">
            <v>m3</v>
          </cell>
          <cell r="E267">
            <v>1032.9672600000001</v>
          </cell>
          <cell r="F267">
            <v>0.5</v>
          </cell>
          <cell r="G267">
            <v>0</v>
          </cell>
          <cell r="H267">
            <v>0</v>
          </cell>
          <cell r="I267">
            <v>0</v>
          </cell>
          <cell r="J267">
            <v>516</v>
          </cell>
        </row>
        <row r="270">
          <cell r="B270" t="str">
            <v>ITEM No.</v>
          </cell>
          <cell r="C270" t="str">
            <v>Concepto</v>
          </cell>
          <cell r="D270" t="str">
            <v>Unidad</v>
          </cell>
          <cell r="E270" t="str">
            <v>Costo Directo</v>
          </cell>
          <cell r="G270" t="str">
            <v>H y E</v>
          </cell>
          <cell r="H270" t="str">
            <v>Materiales</v>
          </cell>
          <cell r="I270" t="str">
            <v>Mano de Obra</v>
          </cell>
          <cell r="J270" t="str">
            <v>Otros</v>
          </cell>
        </row>
        <row r="271">
          <cell r="B271" t="str">
            <v>7.5.</v>
          </cell>
          <cell r="C271" t="str">
            <v xml:space="preserve">Suministro, transporte e instalación de niple tubería PVC sanitaria de 6" X 0.7 m para accionamiento de Válvula - Incluye Tapa tipo Chorote </v>
          </cell>
          <cell r="D271" t="str">
            <v>un</v>
          </cell>
          <cell r="E271">
            <v>97480</v>
          </cell>
          <cell r="G271">
            <v>990</v>
          </cell>
          <cell r="H271">
            <v>83400</v>
          </cell>
          <cell r="I271">
            <v>9895</v>
          </cell>
          <cell r="J271">
            <v>3195</v>
          </cell>
        </row>
        <row r="272">
          <cell r="B272" t="str">
            <v>Código</v>
          </cell>
          <cell r="C272" t="str">
            <v>Descripción</v>
          </cell>
          <cell r="D272" t="str">
            <v>Unidad</v>
          </cell>
          <cell r="E272" t="str">
            <v>Costo. Unitario</v>
          </cell>
          <cell r="F272" t="str">
            <v>Cantidad</v>
          </cell>
          <cell r="G272" t="str">
            <v>H y E</v>
          </cell>
          <cell r="H272" t="str">
            <v>Materiales</v>
          </cell>
          <cell r="I272" t="str">
            <v>Mano de Obra</v>
          </cell>
          <cell r="J272" t="str">
            <v>Otros</v>
          </cell>
        </row>
        <row r="273">
          <cell r="B273" t="str">
            <v>HM-1</v>
          </cell>
          <cell r="C273" t="str">
            <v>Herramienta Menor General</v>
          </cell>
          <cell r="D273" t="str">
            <v>%</v>
          </cell>
          <cell r="E273">
            <v>9895</v>
          </cell>
          <cell r="F273">
            <v>0.1</v>
          </cell>
          <cell r="G273">
            <v>990</v>
          </cell>
          <cell r="H273">
            <v>0</v>
          </cell>
          <cell r="I273">
            <v>0</v>
          </cell>
          <cell r="J273">
            <v>0</v>
          </cell>
        </row>
        <row r="274">
          <cell r="B274" t="str">
            <v>TPVC-6</v>
          </cell>
          <cell r="C274" t="str">
            <v>Tubería PVC Sanitaría 6"</v>
          </cell>
          <cell r="D274" t="str">
            <v>ml</v>
          </cell>
          <cell r="E274">
            <v>38487.937409999999</v>
          </cell>
          <cell r="F274">
            <v>1</v>
          </cell>
          <cell r="G274">
            <v>0</v>
          </cell>
          <cell r="H274">
            <v>38488</v>
          </cell>
          <cell r="I274">
            <v>0</v>
          </cell>
          <cell r="J274">
            <v>0</v>
          </cell>
        </row>
        <row r="275">
          <cell r="B275" t="str">
            <v>MO-8</v>
          </cell>
          <cell r="C275" t="str">
            <v>Cuadrilla tipo VIII - Instalación Tubería, Accesorios de Acueducto y Alcantarillado</v>
          </cell>
          <cell r="D275" t="str">
            <v>Hr</v>
          </cell>
          <cell r="E275">
            <v>24737</v>
          </cell>
          <cell r="F275">
            <v>0.4</v>
          </cell>
          <cell r="G275">
            <v>0</v>
          </cell>
          <cell r="H275">
            <v>0</v>
          </cell>
          <cell r="I275">
            <v>9895</v>
          </cell>
          <cell r="J275">
            <v>0</v>
          </cell>
        </row>
        <row r="276">
          <cell r="B276" t="str">
            <v>AC-63</v>
          </cell>
          <cell r="C276" t="str">
            <v>Tapa válvula tipo chorote</v>
          </cell>
          <cell r="D276" t="str">
            <v>un</v>
          </cell>
          <cell r="E276">
            <v>44911.62</v>
          </cell>
          <cell r="F276">
            <v>1</v>
          </cell>
          <cell r="G276">
            <v>0</v>
          </cell>
          <cell r="H276">
            <v>44912</v>
          </cell>
          <cell r="I276">
            <v>0</v>
          </cell>
          <cell r="J276">
            <v>0</v>
          </cell>
        </row>
        <row r="277">
          <cell r="B277" t="str">
            <v>AV-1</v>
          </cell>
          <cell r="C277" t="str">
            <v>Camioneta hasta 1.5 Toneladas</v>
          </cell>
          <cell r="D277" t="str">
            <v>Día</v>
          </cell>
          <cell r="E277">
            <v>144245.55600000001</v>
          </cell>
          <cell r="F277">
            <v>0.02</v>
          </cell>
          <cell r="G277">
            <v>0</v>
          </cell>
          <cell r="H277">
            <v>0</v>
          </cell>
          <cell r="I277">
            <v>0</v>
          </cell>
          <cell r="J277">
            <v>2885</v>
          </cell>
        </row>
        <row r="278">
          <cell r="B278" t="str">
            <v>MS-10</v>
          </cell>
          <cell r="C278" t="str">
            <v>Acarreo interno</v>
          </cell>
          <cell r="D278" t="str">
            <v>m3</v>
          </cell>
          <cell r="E278">
            <v>1032.9672600000001</v>
          </cell>
          <cell r="F278">
            <v>0.3</v>
          </cell>
          <cell r="G278">
            <v>0</v>
          </cell>
          <cell r="H278">
            <v>0</v>
          </cell>
          <cell r="I278">
            <v>0</v>
          </cell>
          <cell r="J278">
            <v>310</v>
          </cell>
        </row>
        <row r="281">
          <cell r="B281" t="str">
            <v>ITEM No.</v>
          </cell>
          <cell r="C281" t="str">
            <v>Concepto</v>
          </cell>
          <cell r="D281" t="str">
            <v>Unidad</v>
          </cell>
          <cell r="E281" t="str">
            <v>Costo Directo</v>
          </cell>
          <cell r="G281" t="str">
            <v>H y E</v>
          </cell>
          <cell r="H281" t="str">
            <v>Materiales</v>
          </cell>
          <cell r="I281" t="str">
            <v>Mano de Obra</v>
          </cell>
          <cell r="J281" t="str">
            <v>Otros</v>
          </cell>
        </row>
        <row r="282">
          <cell r="B282" t="str">
            <v>7.6.</v>
          </cell>
          <cell r="C282" t="str">
            <v>Suministro, transporte e instalación de niple en HD BXB Ø4 " L= 0.65 m (Incluye juego de tornillos)</v>
          </cell>
          <cell r="D282" t="str">
            <v>un</v>
          </cell>
          <cell r="E282">
            <v>512071</v>
          </cell>
          <cell r="G282">
            <v>990</v>
          </cell>
          <cell r="H282">
            <v>497991</v>
          </cell>
          <cell r="I282">
            <v>9895</v>
          </cell>
          <cell r="J282">
            <v>3195</v>
          </cell>
        </row>
        <row r="283">
          <cell r="B283" t="str">
            <v>Código</v>
          </cell>
          <cell r="C283" t="str">
            <v>Descripción</v>
          </cell>
          <cell r="D283" t="str">
            <v>Unidad</v>
          </cell>
          <cell r="E283" t="str">
            <v>Costo. Unitario</v>
          </cell>
          <cell r="F283" t="str">
            <v>Cantidad</v>
          </cell>
          <cell r="G283" t="str">
            <v>H y E</v>
          </cell>
          <cell r="H283" t="str">
            <v>Materiales</v>
          </cell>
          <cell r="I283" t="str">
            <v>Mano de Obra</v>
          </cell>
          <cell r="J283" t="str">
            <v>Otros</v>
          </cell>
        </row>
        <row r="284">
          <cell r="B284" t="str">
            <v>HM-1</v>
          </cell>
          <cell r="C284" t="str">
            <v>Herramienta Menor General</v>
          </cell>
          <cell r="D284" t="str">
            <v>%</v>
          </cell>
          <cell r="E284">
            <v>9895</v>
          </cell>
          <cell r="F284">
            <v>0.1</v>
          </cell>
          <cell r="G284">
            <v>990</v>
          </cell>
          <cell r="H284">
            <v>0</v>
          </cell>
          <cell r="I284">
            <v>0</v>
          </cell>
          <cell r="J284">
            <v>0</v>
          </cell>
        </row>
        <row r="285">
          <cell r="B285" t="str">
            <v>N-100</v>
          </cell>
          <cell r="C285" t="str">
            <v>Niple Bridado L=0,65 m 75 mm (4")</v>
          </cell>
          <cell r="D285" t="str">
            <v>un</v>
          </cell>
          <cell r="E285">
            <v>405525.51</v>
          </cell>
          <cell r="F285">
            <v>1</v>
          </cell>
          <cell r="G285">
            <v>0</v>
          </cell>
          <cell r="H285">
            <v>405526</v>
          </cell>
          <cell r="I285">
            <v>0</v>
          </cell>
          <cell r="J285">
            <v>0</v>
          </cell>
        </row>
        <row r="286">
          <cell r="B286" t="str">
            <v>MO-8</v>
          </cell>
          <cell r="C286" t="str">
            <v>Cuadrilla tipo VIII - Instalación Tubería, Accesorios de Acueducto y Alcantarillado</v>
          </cell>
          <cell r="D286" t="str">
            <v>Hr</v>
          </cell>
          <cell r="E286">
            <v>24737</v>
          </cell>
          <cell r="F286">
            <v>0.4</v>
          </cell>
          <cell r="G286">
            <v>0</v>
          </cell>
          <cell r="H286">
            <v>0</v>
          </cell>
          <cell r="I286">
            <v>9895</v>
          </cell>
          <cell r="J286">
            <v>0</v>
          </cell>
        </row>
        <row r="287">
          <cell r="B287" t="str">
            <v>TOR-1</v>
          </cell>
          <cell r="C287" t="str">
            <v>Juego Tornillería - Empaque De 4 Br Cl125 G2 Delta Mks</v>
          </cell>
          <cell r="D287" t="str">
            <v>Un</v>
          </cell>
          <cell r="E287">
            <v>92465.1</v>
          </cell>
          <cell r="F287">
            <v>1</v>
          </cell>
          <cell r="G287">
            <v>0</v>
          </cell>
          <cell r="H287">
            <v>92465</v>
          </cell>
          <cell r="I287">
            <v>0</v>
          </cell>
          <cell r="J287">
            <v>0</v>
          </cell>
        </row>
        <row r="288">
          <cell r="B288" t="str">
            <v>AV-1</v>
          </cell>
          <cell r="C288" t="str">
            <v>Camioneta hasta 1.5 Toneladas</v>
          </cell>
          <cell r="D288" t="str">
            <v>Día</v>
          </cell>
          <cell r="E288">
            <v>144245.55600000001</v>
          </cell>
          <cell r="F288">
            <v>0.02</v>
          </cell>
          <cell r="G288">
            <v>0</v>
          </cell>
          <cell r="H288">
            <v>0</v>
          </cell>
          <cell r="I288">
            <v>0</v>
          </cell>
          <cell r="J288">
            <v>2885</v>
          </cell>
        </row>
        <row r="289">
          <cell r="B289" t="str">
            <v>MS-10</v>
          </cell>
          <cell r="C289" t="str">
            <v>Acarreo interno</v>
          </cell>
          <cell r="D289" t="str">
            <v>m3</v>
          </cell>
          <cell r="E289">
            <v>1032.9672600000001</v>
          </cell>
          <cell r="F289">
            <v>0.3</v>
          </cell>
          <cell r="G289">
            <v>0</v>
          </cell>
          <cell r="H289">
            <v>0</v>
          </cell>
          <cell r="I289">
            <v>0</v>
          </cell>
          <cell r="J289">
            <v>310</v>
          </cell>
        </row>
        <row r="292">
          <cell r="B292" t="str">
            <v>ITEM No.</v>
          </cell>
          <cell r="C292" t="str">
            <v>Concepto</v>
          </cell>
          <cell r="D292" t="str">
            <v>Unidad</v>
          </cell>
          <cell r="E292" t="str">
            <v>Costo Directo</v>
          </cell>
          <cell r="G292" t="str">
            <v>H y E</v>
          </cell>
          <cell r="H292" t="str">
            <v>Materiales</v>
          </cell>
          <cell r="I292" t="str">
            <v>Mano de Obra</v>
          </cell>
          <cell r="J292" t="str">
            <v>Otros</v>
          </cell>
        </row>
        <row r="293">
          <cell r="B293" t="str">
            <v>7.7.</v>
          </cell>
          <cell r="C293" t="str">
            <v>Suministro, transporte e instalación de niple en HD BXB Ø 4" L= 1.05 m (Incluye juego de tornillos)</v>
          </cell>
          <cell r="D293" t="str">
            <v>un</v>
          </cell>
          <cell r="E293">
            <v>529243</v>
          </cell>
          <cell r="G293">
            <v>990</v>
          </cell>
          <cell r="H293">
            <v>515163</v>
          </cell>
          <cell r="I293">
            <v>9895</v>
          </cell>
          <cell r="J293">
            <v>3195</v>
          </cell>
        </row>
        <row r="294">
          <cell r="B294" t="str">
            <v>Código</v>
          </cell>
          <cell r="C294" t="str">
            <v>Descripción</v>
          </cell>
          <cell r="D294" t="str">
            <v>Unidad</v>
          </cell>
          <cell r="E294" t="str">
            <v>Costo. Unitario</v>
          </cell>
          <cell r="F294" t="str">
            <v>Cantidad</v>
          </cell>
          <cell r="G294" t="str">
            <v>H y E</v>
          </cell>
          <cell r="H294" t="str">
            <v>Materiales</v>
          </cell>
          <cell r="I294" t="str">
            <v>Mano de Obra</v>
          </cell>
          <cell r="J294" t="str">
            <v>Otros</v>
          </cell>
        </row>
        <row r="295">
          <cell r="B295" t="str">
            <v>HM-1</v>
          </cell>
          <cell r="C295" t="str">
            <v>Herramienta Menor General</v>
          </cell>
          <cell r="D295" t="str">
            <v>%</v>
          </cell>
          <cell r="E295">
            <v>9895</v>
          </cell>
          <cell r="F295">
            <v>0.1</v>
          </cell>
          <cell r="G295">
            <v>990</v>
          </cell>
          <cell r="H295">
            <v>0</v>
          </cell>
          <cell r="I295">
            <v>0</v>
          </cell>
          <cell r="J295">
            <v>0</v>
          </cell>
        </row>
        <row r="296">
          <cell r="B296" t="str">
            <v>N-101</v>
          </cell>
          <cell r="C296" t="str">
            <v>Niple Bridado L=1.05 m 75 mm (4")</v>
          </cell>
          <cell r="D296" t="str">
            <v>un</v>
          </cell>
          <cell r="E296">
            <v>422697.6</v>
          </cell>
          <cell r="F296">
            <v>1</v>
          </cell>
          <cell r="G296">
            <v>0</v>
          </cell>
          <cell r="H296">
            <v>422698</v>
          </cell>
          <cell r="I296">
            <v>0</v>
          </cell>
          <cell r="J296">
            <v>0</v>
          </cell>
        </row>
        <row r="297">
          <cell r="B297" t="str">
            <v>MO-8</v>
          </cell>
          <cell r="C297" t="str">
            <v>Cuadrilla tipo VIII - Instalación Tubería, Accesorios de Acueducto y Alcantarillado</v>
          </cell>
          <cell r="D297" t="str">
            <v>Hr</v>
          </cell>
          <cell r="E297">
            <v>24737</v>
          </cell>
          <cell r="F297">
            <v>0.4</v>
          </cell>
          <cell r="G297">
            <v>0</v>
          </cell>
          <cell r="H297">
            <v>0</v>
          </cell>
          <cell r="I297">
            <v>9895</v>
          </cell>
          <cell r="J297">
            <v>0</v>
          </cell>
        </row>
        <row r="298">
          <cell r="B298" t="str">
            <v>TOR-1</v>
          </cell>
          <cell r="C298" t="str">
            <v>Juego Tornillería - Empaque De 4 Br Cl125 G2 Delta Mks</v>
          </cell>
          <cell r="D298" t="str">
            <v>Un</v>
          </cell>
          <cell r="E298">
            <v>92465.1</v>
          </cell>
          <cell r="F298">
            <v>1</v>
          </cell>
          <cell r="G298">
            <v>0</v>
          </cell>
          <cell r="H298">
            <v>92465</v>
          </cell>
          <cell r="I298">
            <v>0</v>
          </cell>
          <cell r="J298">
            <v>0</v>
          </cell>
        </row>
        <row r="299">
          <cell r="B299" t="str">
            <v>AV-1</v>
          </cell>
          <cell r="C299" t="str">
            <v>Camioneta hasta 1.5 Toneladas</v>
          </cell>
          <cell r="D299" t="str">
            <v>Día</v>
          </cell>
          <cell r="E299">
            <v>144245.55600000001</v>
          </cell>
          <cell r="F299">
            <v>0.02</v>
          </cell>
          <cell r="G299">
            <v>0</v>
          </cell>
          <cell r="H299">
            <v>0</v>
          </cell>
          <cell r="I299">
            <v>0</v>
          </cell>
          <cell r="J299">
            <v>2885</v>
          </cell>
        </row>
        <row r="300">
          <cell r="B300" t="str">
            <v>MS-10</v>
          </cell>
          <cell r="C300" t="str">
            <v>Acarreo interno</v>
          </cell>
          <cell r="D300" t="str">
            <v>m3</v>
          </cell>
          <cell r="E300">
            <v>1032.9672600000001</v>
          </cell>
          <cell r="F300">
            <v>0.3</v>
          </cell>
          <cell r="G300">
            <v>0</v>
          </cell>
          <cell r="H300">
            <v>0</v>
          </cell>
          <cell r="I300">
            <v>0</v>
          </cell>
          <cell r="J300">
            <v>310</v>
          </cell>
        </row>
        <row r="303">
          <cell r="B303" t="str">
            <v>ITEM No.</v>
          </cell>
          <cell r="C303" t="str">
            <v>Concepto</v>
          </cell>
          <cell r="D303" t="str">
            <v>Unidad</v>
          </cell>
          <cell r="E303" t="str">
            <v>Costo Directo</v>
          </cell>
          <cell r="G303" t="str">
            <v>H y E</v>
          </cell>
          <cell r="H303" t="str">
            <v>Materiales</v>
          </cell>
          <cell r="I303" t="str">
            <v>Mano de Obra</v>
          </cell>
          <cell r="J303" t="str">
            <v>Otros</v>
          </cell>
        </row>
        <row r="304">
          <cell r="B304" t="str">
            <v>7.8.</v>
          </cell>
          <cell r="C304" t="str">
            <v>Suministro, transporte e instalación de niple en HD BXB Ø 4" L= 0.4 m (Incluye juego de tornillos)</v>
          </cell>
          <cell r="D304" t="str">
            <v>un</v>
          </cell>
          <cell r="E304">
            <v>432815</v>
          </cell>
          <cell r="G304">
            <v>990</v>
          </cell>
          <cell r="H304">
            <v>418735</v>
          </cell>
          <cell r="I304">
            <v>9895</v>
          </cell>
          <cell r="J304">
            <v>3195</v>
          </cell>
        </row>
        <row r="305">
          <cell r="B305" t="str">
            <v>Código</v>
          </cell>
          <cell r="C305" t="str">
            <v>Descripción</v>
          </cell>
          <cell r="D305" t="str">
            <v>Unidad</v>
          </cell>
          <cell r="E305" t="str">
            <v>Costo. Unitario</v>
          </cell>
          <cell r="F305" t="str">
            <v>Cantidad</v>
          </cell>
          <cell r="G305" t="str">
            <v>H y E</v>
          </cell>
          <cell r="H305" t="str">
            <v>Materiales</v>
          </cell>
          <cell r="I305" t="str">
            <v>Mano de Obra</v>
          </cell>
          <cell r="J305" t="str">
            <v>Otros</v>
          </cell>
        </row>
        <row r="306">
          <cell r="B306" t="str">
            <v>HM-1</v>
          </cell>
          <cell r="C306" t="str">
            <v>Herramienta Menor General</v>
          </cell>
          <cell r="D306" t="str">
            <v>%</v>
          </cell>
          <cell r="E306">
            <v>9895</v>
          </cell>
          <cell r="F306">
            <v>0.1</v>
          </cell>
          <cell r="G306">
            <v>990</v>
          </cell>
          <cell r="H306">
            <v>0</v>
          </cell>
          <cell r="I306">
            <v>0</v>
          </cell>
          <cell r="J306">
            <v>0</v>
          </cell>
        </row>
        <row r="307">
          <cell r="B307" t="str">
            <v>N-102</v>
          </cell>
          <cell r="C307" t="str">
            <v>Niple Bridado L=0,40 m 75 mm (4")</v>
          </cell>
          <cell r="D307" t="str">
            <v>un</v>
          </cell>
          <cell r="E307">
            <v>326269.71000000002</v>
          </cell>
          <cell r="F307">
            <v>1</v>
          </cell>
          <cell r="G307">
            <v>0</v>
          </cell>
          <cell r="H307">
            <v>326270</v>
          </cell>
          <cell r="I307">
            <v>0</v>
          </cell>
          <cell r="J307">
            <v>0</v>
          </cell>
        </row>
        <row r="308">
          <cell r="B308" t="str">
            <v>MO-8</v>
          </cell>
          <cell r="C308" t="str">
            <v>Cuadrilla tipo VIII - Instalación Tubería, Accesorios de Acueducto y Alcantarillado</v>
          </cell>
          <cell r="D308" t="str">
            <v>Hr</v>
          </cell>
          <cell r="E308">
            <v>24737</v>
          </cell>
          <cell r="F308">
            <v>0.4</v>
          </cell>
          <cell r="G308">
            <v>0</v>
          </cell>
          <cell r="H308">
            <v>0</v>
          </cell>
          <cell r="I308">
            <v>9895</v>
          </cell>
          <cell r="J308">
            <v>0</v>
          </cell>
        </row>
        <row r="309">
          <cell r="B309" t="str">
            <v>TOR-1</v>
          </cell>
          <cell r="C309" t="str">
            <v>Juego Tornillería - Empaque De 4 Br Cl125 G2 Delta Mks</v>
          </cell>
          <cell r="D309" t="str">
            <v>Un</v>
          </cell>
          <cell r="E309">
            <v>92465.1</v>
          </cell>
          <cell r="F309">
            <v>1</v>
          </cell>
          <cell r="G309">
            <v>0</v>
          </cell>
          <cell r="H309">
            <v>92465</v>
          </cell>
          <cell r="I309">
            <v>0</v>
          </cell>
          <cell r="J309">
            <v>0</v>
          </cell>
        </row>
        <row r="310">
          <cell r="B310" t="str">
            <v>AV-1</v>
          </cell>
          <cell r="C310" t="str">
            <v>Camioneta hasta 1.5 Toneladas</v>
          </cell>
          <cell r="D310" t="str">
            <v>Día</v>
          </cell>
          <cell r="E310">
            <v>144245.55600000001</v>
          </cell>
          <cell r="F310">
            <v>0.02</v>
          </cell>
          <cell r="G310">
            <v>0</v>
          </cell>
          <cell r="H310">
            <v>0</v>
          </cell>
          <cell r="I310">
            <v>0</v>
          </cell>
          <cell r="J310">
            <v>2885</v>
          </cell>
        </row>
        <row r="311">
          <cell r="B311" t="str">
            <v>MS-10</v>
          </cell>
          <cell r="C311" t="str">
            <v>Acarreo interno</v>
          </cell>
          <cell r="D311" t="str">
            <v>m3</v>
          </cell>
          <cell r="E311">
            <v>1032.9672600000001</v>
          </cell>
          <cell r="F311">
            <v>0.3</v>
          </cell>
          <cell r="G311">
            <v>0</v>
          </cell>
          <cell r="H311">
            <v>0</v>
          </cell>
          <cell r="I311">
            <v>0</v>
          </cell>
          <cell r="J311">
            <v>310</v>
          </cell>
        </row>
        <row r="314">
          <cell r="B314" t="str">
            <v>ITEM No.</v>
          </cell>
          <cell r="C314" t="str">
            <v>Concepto</v>
          </cell>
          <cell r="D314" t="str">
            <v>Unidad</v>
          </cell>
          <cell r="E314" t="str">
            <v>Costo Directo</v>
          </cell>
          <cell r="G314" t="str">
            <v>H y E</v>
          </cell>
          <cell r="H314" t="str">
            <v>Materiales</v>
          </cell>
          <cell r="I314" t="str">
            <v>Mano de Obra</v>
          </cell>
          <cell r="J314" t="str">
            <v>Otros</v>
          </cell>
        </row>
        <row r="315">
          <cell r="B315" t="str">
            <v>7.9.</v>
          </cell>
          <cell r="C315" t="str">
            <v xml:space="preserve">Suministro, transporte e instalación de niple en HG Ø 1/2" L= 0.15 m </v>
          </cell>
          <cell r="D315" t="str">
            <v>un</v>
          </cell>
          <cell r="E315">
            <v>18703</v>
          </cell>
          <cell r="G315">
            <v>990</v>
          </cell>
          <cell r="H315">
            <v>4623</v>
          </cell>
          <cell r="I315">
            <v>9895</v>
          </cell>
          <cell r="J315">
            <v>3195</v>
          </cell>
        </row>
        <row r="316">
          <cell r="B316" t="str">
            <v>Código</v>
          </cell>
          <cell r="C316" t="str">
            <v>Descripción</v>
          </cell>
          <cell r="D316" t="str">
            <v>Unidad</v>
          </cell>
          <cell r="E316" t="str">
            <v>Costo. Unitario</v>
          </cell>
          <cell r="F316" t="str">
            <v>Cantidad</v>
          </cell>
          <cell r="G316" t="str">
            <v>H y E</v>
          </cell>
          <cell r="H316" t="str">
            <v>Materiales</v>
          </cell>
          <cell r="I316" t="str">
            <v>Mano de Obra</v>
          </cell>
          <cell r="J316" t="str">
            <v>Otros</v>
          </cell>
        </row>
        <row r="317">
          <cell r="B317" t="str">
            <v>HM-1</v>
          </cell>
          <cell r="C317" t="str">
            <v>Herramienta Menor General</v>
          </cell>
          <cell r="D317" t="str">
            <v>%</v>
          </cell>
          <cell r="E317">
            <v>9895</v>
          </cell>
          <cell r="F317">
            <v>0.1</v>
          </cell>
          <cell r="G317">
            <v>990</v>
          </cell>
          <cell r="H317">
            <v>0</v>
          </cell>
          <cell r="I317">
            <v>0</v>
          </cell>
          <cell r="J317">
            <v>0</v>
          </cell>
        </row>
        <row r="318">
          <cell r="B318" t="str">
            <v>ACO-67</v>
          </cell>
          <cell r="C318" t="str">
            <v>Niple galvanizado Ø 1/2" L=0.15 m roscado</v>
          </cell>
          <cell r="D318" t="str">
            <v>un</v>
          </cell>
          <cell r="E318">
            <v>4623.2550000000001</v>
          </cell>
          <cell r="F318">
            <v>1</v>
          </cell>
          <cell r="G318">
            <v>0</v>
          </cell>
          <cell r="H318">
            <v>4623</v>
          </cell>
          <cell r="I318">
            <v>0</v>
          </cell>
          <cell r="J318">
            <v>0</v>
          </cell>
        </row>
        <row r="319">
          <cell r="B319" t="str">
            <v>MO-8</v>
          </cell>
          <cell r="C319" t="str">
            <v>Cuadrilla tipo VIII - Instalación Tubería, Accesorios de Acueducto y Alcantarillado</v>
          </cell>
          <cell r="D319" t="str">
            <v>Hr</v>
          </cell>
          <cell r="E319">
            <v>24737</v>
          </cell>
          <cell r="F319">
            <v>0.4</v>
          </cell>
          <cell r="G319">
            <v>0</v>
          </cell>
          <cell r="H319">
            <v>0</v>
          </cell>
          <cell r="I319">
            <v>9895</v>
          </cell>
          <cell r="J319">
            <v>0</v>
          </cell>
        </row>
        <row r="320">
          <cell r="B320" t="str">
            <v>AV-1</v>
          </cell>
          <cell r="C320" t="str">
            <v>Camioneta hasta 1.5 Toneladas</v>
          </cell>
          <cell r="D320" t="str">
            <v>Día</v>
          </cell>
          <cell r="E320">
            <v>144245.55600000001</v>
          </cell>
          <cell r="F320">
            <v>0.02</v>
          </cell>
          <cell r="G320">
            <v>0</v>
          </cell>
          <cell r="H320">
            <v>0</v>
          </cell>
          <cell r="I320">
            <v>0</v>
          </cell>
          <cell r="J320">
            <v>2885</v>
          </cell>
        </row>
        <row r="321">
          <cell r="B321" t="str">
            <v>MS-10</v>
          </cell>
          <cell r="C321" t="str">
            <v>Acarreo interno</v>
          </cell>
          <cell r="D321" t="str">
            <v>m3</v>
          </cell>
          <cell r="E321">
            <v>1032.9672600000001</v>
          </cell>
          <cell r="F321">
            <v>0.3</v>
          </cell>
          <cell r="G321">
            <v>0</v>
          </cell>
          <cell r="H321">
            <v>0</v>
          </cell>
          <cell r="I321">
            <v>0</v>
          </cell>
          <cell r="J321">
            <v>310</v>
          </cell>
        </row>
        <row r="324">
          <cell r="B324" t="str">
            <v>ITEM No.</v>
          </cell>
          <cell r="C324" t="str">
            <v>Concepto</v>
          </cell>
          <cell r="D324" t="str">
            <v>Unidad</v>
          </cell>
          <cell r="E324" t="str">
            <v>Costo Directo</v>
          </cell>
          <cell r="G324" t="str">
            <v>H y E</v>
          </cell>
          <cell r="H324" t="str">
            <v>Materiales</v>
          </cell>
          <cell r="I324" t="str">
            <v>Mano de Obra</v>
          </cell>
          <cell r="J324" t="str">
            <v>Otros</v>
          </cell>
        </row>
        <row r="325">
          <cell r="B325" t="str">
            <v>7.10.</v>
          </cell>
          <cell r="C325" t="str">
            <v>Suministro, transporte e instalación válvula de compuerta elástica BxB con vástago no ascendente Ø 4" (Incluye juego de tornillos)</v>
          </cell>
          <cell r="D325" t="str">
            <v>un</v>
          </cell>
          <cell r="E325">
            <v>958545</v>
          </cell>
          <cell r="G325">
            <v>990</v>
          </cell>
          <cell r="H325">
            <v>944465</v>
          </cell>
          <cell r="I325">
            <v>9895</v>
          </cell>
          <cell r="J325">
            <v>3195</v>
          </cell>
        </row>
        <row r="326">
          <cell r="B326" t="str">
            <v>Código</v>
          </cell>
          <cell r="C326" t="str">
            <v>Descripción</v>
          </cell>
          <cell r="D326" t="str">
            <v>Unidad</v>
          </cell>
          <cell r="E326" t="str">
            <v>Costo. Unitario</v>
          </cell>
          <cell r="F326" t="str">
            <v>Cantidad</v>
          </cell>
          <cell r="G326" t="str">
            <v>H y E</v>
          </cell>
          <cell r="H326" t="str">
            <v>Materiales</v>
          </cell>
          <cell r="I326" t="str">
            <v>Mano de Obra</v>
          </cell>
          <cell r="J326" t="str">
            <v>Otros</v>
          </cell>
        </row>
        <row r="327">
          <cell r="B327" t="str">
            <v>HM-1</v>
          </cell>
          <cell r="C327" t="str">
            <v>Herramienta Menor General</v>
          </cell>
          <cell r="D327" t="str">
            <v>%</v>
          </cell>
          <cell r="E327">
            <v>9895</v>
          </cell>
          <cell r="F327">
            <v>0.1</v>
          </cell>
          <cell r="G327">
            <v>990</v>
          </cell>
          <cell r="H327">
            <v>0</v>
          </cell>
          <cell r="I327">
            <v>0</v>
          </cell>
          <cell r="J327">
            <v>0</v>
          </cell>
        </row>
        <row r="328">
          <cell r="B328" t="str">
            <v>AC-67</v>
          </cell>
          <cell r="C328" t="str">
            <v>Válvula de compuerta elástica con vástago no ascendente en HD 4" extremos bridados</v>
          </cell>
          <cell r="D328" t="str">
            <v>un</v>
          </cell>
          <cell r="E328">
            <v>851999.85</v>
          </cell>
          <cell r="F328">
            <v>1</v>
          </cell>
          <cell r="G328">
            <v>0</v>
          </cell>
          <cell r="H328">
            <v>852000</v>
          </cell>
          <cell r="I328">
            <v>0</v>
          </cell>
          <cell r="J328">
            <v>0</v>
          </cell>
        </row>
        <row r="329">
          <cell r="B329" t="str">
            <v>MO-8</v>
          </cell>
          <cell r="C329" t="str">
            <v>Cuadrilla tipo VIII - Instalación Tubería, Accesorios de Acueducto y Alcantarillado</v>
          </cell>
          <cell r="D329" t="str">
            <v>Hr</v>
          </cell>
          <cell r="E329">
            <v>24737</v>
          </cell>
          <cell r="F329">
            <v>0.4</v>
          </cell>
          <cell r="G329">
            <v>0</v>
          </cell>
          <cell r="H329">
            <v>0</v>
          </cell>
          <cell r="I329">
            <v>9895</v>
          </cell>
          <cell r="J329">
            <v>0</v>
          </cell>
        </row>
        <row r="330">
          <cell r="B330" t="str">
            <v>TOR-1</v>
          </cell>
          <cell r="C330" t="str">
            <v>Juego Tornillería - Empaque De 4 Br Cl125 G2 Delta Mks</v>
          </cell>
          <cell r="D330" t="str">
            <v>Un</v>
          </cell>
          <cell r="E330">
            <v>92465.1</v>
          </cell>
          <cell r="F330">
            <v>1</v>
          </cell>
          <cell r="G330">
            <v>0</v>
          </cell>
          <cell r="H330">
            <v>92465</v>
          </cell>
          <cell r="I330">
            <v>0</v>
          </cell>
          <cell r="J330">
            <v>0</v>
          </cell>
        </row>
        <row r="331">
          <cell r="B331" t="str">
            <v>AV-1</v>
          </cell>
          <cell r="C331" t="str">
            <v>Camioneta hasta 1.5 Toneladas</v>
          </cell>
          <cell r="D331" t="str">
            <v>Día</v>
          </cell>
          <cell r="E331">
            <v>144245.55600000001</v>
          </cell>
          <cell r="F331">
            <v>0.02</v>
          </cell>
          <cell r="G331">
            <v>0</v>
          </cell>
          <cell r="H331">
            <v>0</v>
          </cell>
          <cell r="I331">
            <v>0</v>
          </cell>
          <cell r="J331">
            <v>2885</v>
          </cell>
        </row>
        <row r="332">
          <cell r="B332" t="str">
            <v>MS-10</v>
          </cell>
          <cell r="C332" t="str">
            <v>Acarreo interno</v>
          </cell>
          <cell r="D332" t="str">
            <v>m3</v>
          </cell>
          <cell r="E332">
            <v>1032.9672600000001</v>
          </cell>
          <cell r="F332">
            <v>0.3</v>
          </cell>
          <cell r="G332">
            <v>0</v>
          </cell>
          <cell r="H332">
            <v>0</v>
          </cell>
          <cell r="I332">
            <v>0</v>
          </cell>
          <cell r="J332">
            <v>310</v>
          </cell>
        </row>
        <row r="335">
          <cell r="B335" t="str">
            <v>ITEM No.</v>
          </cell>
          <cell r="C335" t="str">
            <v>Concepto</v>
          </cell>
          <cell r="D335" t="str">
            <v>Unidad</v>
          </cell>
          <cell r="E335" t="str">
            <v>Costo Directo</v>
          </cell>
          <cell r="G335" t="str">
            <v>H y E</v>
          </cell>
          <cell r="H335" t="str">
            <v>Materiales</v>
          </cell>
          <cell r="I335" t="str">
            <v>Mano de Obra</v>
          </cell>
          <cell r="J335" t="str">
            <v>Otros</v>
          </cell>
        </row>
        <row r="336">
          <cell r="B336" t="str">
            <v>7.11.</v>
          </cell>
          <cell r="C336" t="str">
            <v>Suministro, transporte e instalación de Filtro en yee en HD Ø 4" con llave de bola extremos bridados (Incluye juego de tornillos)</v>
          </cell>
          <cell r="D336" t="str">
            <v>un</v>
          </cell>
          <cell r="E336">
            <v>951940</v>
          </cell>
          <cell r="G336">
            <v>990</v>
          </cell>
          <cell r="H336">
            <v>937860</v>
          </cell>
          <cell r="I336">
            <v>9895</v>
          </cell>
          <cell r="J336">
            <v>3195</v>
          </cell>
        </row>
        <row r="337">
          <cell r="B337" t="str">
            <v>Código</v>
          </cell>
          <cell r="C337" t="str">
            <v>Descripción</v>
          </cell>
          <cell r="D337" t="str">
            <v>Unidad</v>
          </cell>
          <cell r="E337" t="str">
            <v>Costo. Unitario</v>
          </cell>
          <cell r="F337" t="str">
            <v>Cantidad</v>
          </cell>
          <cell r="G337" t="str">
            <v>H y E</v>
          </cell>
          <cell r="H337" t="str">
            <v>Materiales</v>
          </cell>
          <cell r="I337" t="str">
            <v>Mano de Obra</v>
          </cell>
          <cell r="J337" t="str">
            <v>Otros</v>
          </cell>
        </row>
        <row r="338">
          <cell r="B338" t="str">
            <v>HM-1</v>
          </cell>
          <cell r="C338" t="str">
            <v>Herramienta Menor General</v>
          </cell>
          <cell r="D338" t="str">
            <v>%</v>
          </cell>
          <cell r="E338">
            <v>9895</v>
          </cell>
          <cell r="F338">
            <v>0.1</v>
          </cell>
          <cell r="G338">
            <v>990</v>
          </cell>
          <cell r="H338">
            <v>0</v>
          </cell>
          <cell r="I338">
            <v>0</v>
          </cell>
          <cell r="J338">
            <v>0</v>
          </cell>
        </row>
        <row r="339">
          <cell r="B339" t="str">
            <v>ACO-68</v>
          </cell>
          <cell r="C339" t="str">
            <v>Filtro en yee HD Ø 4" con llave de bola extremos bridados</v>
          </cell>
          <cell r="D339" t="str">
            <v>un</v>
          </cell>
          <cell r="E339">
            <v>845395.2</v>
          </cell>
          <cell r="F339">
            <v>1</v>
          </cell>
          <cell r="G339">
            <v>0</v>
          </cell>
          <cell r="H339">
            <v>845395</v>
          </cell>
          <cell r="I339">
            <v>0</v>
          </cell>
          <cell r="J339">
            <v>0</v>
          </cell>
        </row>
        <row r="340">
          <cell r="B340" t="str">
            <v>MO-8</v>
          </cell>
          <cell r="C340" t="str">
            <v>Cuadrilla tipo VIII - Instalación Tubería, Accesorios de Acueducto y Alcantarillado</v>
          </cell>
          <cell r="D340" t="str">
            <v>Hr</v>
          </cell>
          <cell r="E340">
            <v>24737</v>
          </cell>
          <cell r="F340">
            <v>0.4</v>
          </cell>
          <cell r="G340">
            <v>0</v>
          </cell>
          <cell r="H340">
            <v>0</v>
          </cell>
          <cell r="I340">
            <v>9895</v>
          </cell>
          <cell r="J340">
            <v>0</v>
          </cell>
        </row>
        <row r="341">
          <cell r="B341" t="str">
            <v>TOR-1</v>
          </cell>
          <cell r="C341" t="str">
            <v>Juego Tornillería - Empaque De 4 Br Cl125 G2 Delta Mks</v>
          </cell>
          <cell r="D341" t="str">
            <v>Un</v>
          </cell>
          <cell r="E341">
            <v>92465.1</v>
          </cell>
          <cell r="F341">
            <v>1</v>
          </cell>
          <cell r="G341">
            <v>0</v>
          </cell>
          <cell r="H341">
            <v>92465</v>
          </cell>
          <cell r="I341">
            <v>0</v>
          </cell>
          <cell r="J341">
            <v>0</v>
          </cell>
        </row>
        <row r="342">
          <cell r="B342" t="str">
            <v>AV-1</v>
          </cell>
          <cell r="C342" t="str">
            <v>Camioneta hasta 1.5 Toneladas</v>
          </cell>
          <cell r="D342" t="str">
            <v>Día</v>
          </cell>
          <cell r="E342">
            <v>144245.55600000001</v>
          </cell>
          <cell r="F342">
            <v>0.02</v>
          </cell>
          <cell r="G342">
            <v>0</v>
          </cell>
          <cell r="H342">
            <v>0</v>
          </cell>
          <cell r="I342">
            <v>0</v>
          </cell>
          <cell r="J342">
            <v>2885</v>
          </cell>
        </row>
        <row r="343">
          <cell r="B343" t="str">
            <v>MS-10</v>
          </cell>
          <cell r="C343" t="str">
            <v>Acarreo interno</v>
          </cell>
          <cell r="D343" t="str">
            <v>m3</v>
          </cell>
          <cell r="E343">
            <v>1032.9672600000001</v>
          </cell>
          <cell r="F343">
            <v>0.3</v>
          </cell>
          <cell r="G343">
            <v>0</v>
          </cell>
          <cell r="H343">
            <v>0</v>
          </cell>
          <cell r="I343">
            <v>0</v>
          </cell>
          <cell r="J343">
            <v>310</v>
          </cell>
        </row>
        <row r="346">
          <cell r="B346" t="str">
            <v>ITEM No.</v>
          </cell>
          <cell r="C346" t="str">
            <v>Concepto</v>
          </cell>
          <cell r="D346" t="str">
            <v>Unidad</v>
          </cell>
          <cell r="E346" t="str">
            <v>Costo Directo</v>
          </cell>
          <cell r="G346" t="str">
            <v>H y E</v>
          </cell>
          <cell r="H346" t="str">
            <v>Materiales</v>
          </cell>
          <cell r="I346" t="str">
            <v>Mano de Obra</v>
          </cell>
          <cell r="J346" t="str">
            <v>Otros</v>
          </cell>
        </row>
        <row r="347">
          <cell r="B347" t="str">
            <v>7.12.</v>
          </cell>
          <cell r="C347" t="str">
            <v>Suministro, transporte e instalación de codo en HD 90° B X B 4" (Incluye juego de tornillos)</v>
          </cell>
          <cell r="D347" t="str">
            <v>un</v>
          </cell>
          <cell r="E347">
            <v>397678</v>
          </cell>
          <cell r="G347">
            <v>990</v>
          </cell>
          <cell r="H347">
            <v>383598</v>
          </cell>
          <cell r="I347">
            <v>9895</v>
          </cell>
          <cell r="J347">
            <v>3195</v>
          </cell>
        </row>
        <row r="348">
          <cell r="B348" t="str">
            <v>Código</v>
          </cell>
          <cell r="C348" t="str">
            <v>Descripción</v>
          </cell>
          <cell r="D348" t="str">
            <v>Unidad</v>
          </cell>
          <cell r="E348" t="str">
            <v>Costo. Unitario</v>
          </cell>
          <cell r="F348" t="str">
            <v>Cantidad</v>
          </cell>
          <cell r="G348" t="str">
            <v>H y E</v>
          </cell>
          <cell r="H348" t="str">
            <v>Materiales</v>
          </cell>
          <cell r="I348" t="str">
            <v>Mano de Obra</v>
          </cell>
          <cell r="J348" t="str">
            <v>Otros</v>
          </cell>
        </row>
        <row r="349">
          <cell r="B349" t="str">
            <v>HM-1</v>
          </cell>
          <cell r="C349" t="str">
            <v>Herramienta Menor General</v>
          </cell>
          <cell r="D349" t="str">
            <v>%</v>
          </cell>
          <cell r="E349">
            <v>9895</v>
          </cell>
          <cell r="F349">
            <v>0.1</v>
          </cell>
          <cell r="G349">
            <v>990</v>
          </cell>
          <cell r="H349">
            <v>0</v>
          </cell>
          <cell r="I349">
            <v>0</v>
          </cell>
          <cell r="J349">
            <v>0</v>
          </cell>
        </row>
        <row r="350">
          <cell r="B350" t="str">
            <v>CO-4</v>
          </cell>
          <cell r="C350" t="str">
            <v>Codo HD 100 mm (4") x 90º  Brida</v>
          </cell>
          <cell r="D350" t="str">
            <v>Un</v>
          </cell>
          <cell r="E350">
            <v>291132.97200000001</v>
          </cell>
          <cell r="F350">
            <v>1</v>
          </cell>
          <cell r="G350">
            <v>0</v>
          </cell>
          <cell r="H350">
            <v>291133</v>
          </cell>
          <cell r="I350">
            <v>0</v>
          </cell>
          <cell r="J350">
            <v>0</v>
          </cell>
        </row>
        <row r="351">
          <cell r="B351" t="str">
            <v>MO-8</v>
          </cell>
          <cell r="C351" t="str">
            <v>Cuadrilla tipo VIII - Instalación Tubería, Accesorios de Acueducto y Alcantarillado</v>
          </cell>
          <cell r="D351" t="str">
            <v>Hr</v>
          </cell>
          <cell r="E351">
            <v>24737</v>
          </cell>
          <cell r="F351">
            <v>0.4</v>
          </cell>
          <cell r="G351">
            <v>0</v>
          </cell>
          <cell r="H351">
            <v>0</v>
          </cell>
          <cell r="I351">
            <v>9895</v>
          </cell>
          <cell r="J351">
            <v>0</v>
          </cell>
        </row>
        <row r="352">
          <cell r="B352" t="str">
            <v>TOR-1</v>
          </cell>
          <cell r="C352" t="str">
            <v>Juego Tornillería - Empaque De 4 Br Cl125 G2 Delta Mks</v>
          </cell>
          <cell r="D352" t="str">
            <v>Un</v>
          </cell>
          <cell r="E352">
            <v>92465.1</v>
          </cell>
          <cell r="F352">
            <v>1</v>
          </cell>
          <cell r="G352">
            <v>0</v>
          </cell>
          <cell r="H352">
            <v>92465</v>
          </cell>
          <cell r="I352">
            <v>0</v>
          </cell>
          <cell r="J352">
            <v>0</v>
          </cell>
        </row>
        <row r="353">
          <cell r="B353" t="str">
            <v>AV-1</v>
          </cell>
          <cell r="C353" t="str">
            <v>Camioneta hasta 1.5 Toneladas</v>
          </cell>
          <cell r="D353" t="str">
            <v>Día</v>
          </cell>
          <cell r="E353">
            <v>144245.55600000001</v>
          </cell>
          <cell r="F353">
            <v>0.02</v>
          </cell>
          <cell r="G353">
            <v>0</v>
          </cell>
          <cell r="H353">
            <v>0</v>
          </cell>
          <cell r="I353">
            <v>0</v>
          </cell>
          <cell r="J353">
            <v>2885</v>
          </cell>
        </row>
        <row r="354">
          <cell r="B354" t="str">
            <v>MS-10</v>
          </cell>
          <cell r="C354" t="str">
            <v>Acarreo interno</v>
          </cell>
          <cell r="D354" t="str">
            <v>m3</v>
          </cell>
          <cell r="E354">
            <v>1032.9672600000001</v>
          </cell>
          <cell r="F354">
            <v>0.3</v>
          </cell>
          <cell r="G354">
            <v>0</v>
          </cell>
          <cell r="H354">
            <v>0</v>
          </cell>
          <cell r="I354">
            <v>0</v>
          </cell>
          <cell r="J354">
            <v>310</v>
          </cell>
        </row>
        <row r="357">
          <cell r="B357" t="str">
            <v>ITEM No.</v>
          </cell>
          <cell r="C357" t="str">
            <v>Concepto</v>
          </cell>
          <cell r="D357" t="str">
            <v>Unidad</v>
          </cell>
          <cell r="E357" t="str">
            <v>Costo Directo</v>
          </cell>
          <cell r="G357" t="str">
            <v>H y E</v>
          </cell>
          <cell r="H357" t="str">
            <v>Materiales</v>
          </cell>
          <cell r="I357" t="str">
            <v>Mano de Obra</v>
          </cell>
          <cell r="J357" t="str">
            <v>Otros</v>
          </cell>
        </row>
        <row r="358">
          <cell r="B358" t="str">
            <v>7.13.</v>
          </cell>
          <cell r="C358" t="str">
            <v>Suministro, transporte e instalación de válvula ventosa plástica Ø 1/2" roscada</v>
          </cell>
          <cell r="D358" t="str">
            <v>Un</v>
          </cell>
          <cell r="E358">
            <v>267645</v>
          </cell>
          <cell r="G358">
            <v>866</v>
          </cell>
          <cell r="H358">
            <v>254926</v>
          </cell>
          <cell r="I358">
            <v>8658</v>
          </cell>
          <cell r="J358">
            <v>3195</v>
          </cell>
        </row>
        <row r="359">
          <cell r="B359" t="str">
            <v>Código</v>
          </cell>
          <cell r="C359" t="str">
            <v>Descripción</v>
          </cell>
          <cell r="D359" t="str">
            <v>Unidad</v>
          </cell>
          <cell r="E359" t="str">
            <v>Costo. Unitario</v>
          </cell>
          <cell r="F359" t="str">
            <v>Cantidad</v>
          </cell>
          <cell r="G359" t="str">
            <v>H y E</v>
          </cell>
          <cell r="H359" t="str">
            <v>Materiales</v>
          </cell>
          <cell r="I359" t="str">
            <v>Mano de Obra</v>
          </cell>
          <cell r="J359" t="str">
            <v>Otros</v>
          </cell>
        </row>
        <row r="360">
          <cell r="B360" t="str">
            <v>ACO-69</v>
          </cell>
          <cell r="C360" t="str">
            <v xml:space="preserve"> Ventosa  de 1/2" triple accion plastica PN16 roscada</v>
          </cell>
          <cell r="D360" t="str">
            <v>un</v>
          </cell>
          <cell r="E360">
            <v>254926.2807</v>
          </cell>
          <cell r="F360">
            <v>1</v>
          </cell>
          <cell r="G360">
            <v>0</v>
          </cell>
          <cell r="H360">
            <v>254926</v>
          </cell>
          <cell r="I360">
            <v>0</v>
          </cell>
          <cell r="J360">
            <v>0</v>
          </cell>
        </row>
        <row r="361">
          <cell r="B361" t="str">
            <v>HM-1</v>
          </cell>
          <cell r="C361" t="str">
            <v>Herramienta Menor General</v>
          </cell>
          <cell r="D361" t="str">
            <v>%</v>
          </cell>
          <cell r="E361">
            <v>8658</v>
          </cell>
          <cell r="F361">
            <v>0.1</v>
          </cell>
          <cell r="G361">
            <v>866</v>
          </cell>
          <cell r="H361">
            <v>0</v>
          </cell>
          <cell r="I361">
            <v>0</v>
          </cell>
          <cell r="J361">
            <v>0</v>
          </cell>
        </row>
        <row r="362">
          <cell r="B362" t="str">
            <v>MO-8</v>
          </cell>
          <cell r="C362" t="str">
            <v>Cuadrilla tipo VIII - Instalación Tubería, Accesorios de Acueducto y Alcantarillado</v>
          </cell>
          <cell r="D362" t="str">
            <v>Hr</v>
          </cell>
          <cell r="E362">
            <v>24737</v>
          </cell>
          <cell r="F362">
            <v>0.35</v>
          </cell>
          <cell r="G362">
            <v>0</v>
          </cell>
          <cell r="H362">
            <v>0</v>
          </cell>
          <cell r="I362">
            <v>8658</v>
          </cell>
          <cell r="J362">
            <v>0</v>
          </cell>
        </row>
        <row r="363">
          <cell r="B363" t="str">
            <v>AV-1</v>
          </cell>
          <cell r="C363" t="str">
            <v>Camioneta hasta 1.5 Toneladas</v>
          </cell>
          <cell r="D363" t="str">
            <v>Día</v>
          </cell>
          <cell r="E363">
            <v>144245.55600000001</v>
          </cell>
          <cell r="F363">
            <v>0.02</v>
          </cell>
          <cell r="G363">
            <v>0</v>
          </cell>
          <cell r="H363">
            <v>0</v>
          </cell>
          <cell r="I363">
            <v>0</v>
          </cell>
          <cell r="J363">
            <v>2885</v>
          </cell>
        </row>
        <row r="364">
          <cell r="B364" t="str">
            <v>MS-10</v>
          </cell>
          <cell r="C364" t="str">
            <v>Acarreo interno</v>
          </cell>
          <cell r="D364" t="str">
            <v>m3</v>
          </cell>
          <cell r="E364">
            <v>1032.9672600000001</v>
          </cell>
          <cell r="F364">
            <v>0.3</v>
          </cell>
          <cell r="G364">
            <v>0</v>
          </cell>
          <cell r="H364">
            <v>0</v>
          </cell>
          <cell r="I364">
            <v>0</v>
          </cell>
          <cell r="J364">
            <v>310</v>
          </cell>
        </row>
        <row r="367">
          <cell r="B367" t="str">
            <v>ITEM No.</v>
          </cell>
          <cell r="C367" t="str">
            <v>Concepto</v>
          </cell>
          <cell r="D367" t="str">
            <v>Unidad</v>
          </cell>
          <cell r="E367" t="str">
            <v>Costo Directo</v>
          </cell>
          <cell r="G367" t="str">
            <v>H y E</v>
          </cell>
          <cell r="H367" t="str">
            <v>Materiales</v>
          </cell>
          <cell r="I367" t="str">
            <v>Mano de Obra</v>
          </cell>
          <cell r="J367" t="str">
            <v>Otros</v>
          </cell>
        </row>
        <row r="368">
          <cell r="B368" t="str">
            <v>7.14.</v>
          </cell>
          <cell r="C368" t="str">
            <v xml:space="preserve">Suministro, transporte e instalación de válvula de bola en acero inoxidable 1/2" </v>
          </cell>
          <cell r="D368" t="str">
            <v>Un</v>
          </cell>
          <cell r="E368">
            <v>134125</v>
          </cell>
          <cell r="G368">
            <v>495</v>
          </cell>
          <cell r="H368">
            <v>125488</v>
          </cell>
          <cell r="I368">
            <v>4947</v>
          </cell>
          <cell r="J368">
            <v>3195</v>
          </cell>
        </row>
        <row r="369">
          <cell r="B369" t="str">
            <v>Código</v>
          </cell>
          <cell r="C369" t="str">
            <v>Descripción</v>
          </cell>
          <cell r="D369" t="str">
            <v>Unidad</v>
          </cell>
          <cell r="E369" t="str">
            <v>Costo. Unitario</v>
          </cell>
          <cell r="F369" t="str">
            <v>Cantidad</v>
          </cell>
          <cell r="G369" t="str">
            <v>H y E</v>
          </cell>
          <cell r="H369" t="str">
            <v>Materiales</v>
          </cell>
          <cell r="I369" t="str">
            <v>Mano de Obra</v>
          </cell>
          <cell r="J369" t="str">
            <v>Otros</v>
          </cell>
        </row>
        <row r="370">
          <cell r="B370" t="str">
            <v>AC-64</v>
          </cell>
          <cell r="C370" t="str">
            <v>Válvula de bola en acero inoxidable Ø 1/2"</v>
          </cell>
          <cell r="D370" t="str">
            <v>un</v>
          </cell>
          <cell r="E370">
            <v>125488.35</v>
          </cell>
          <cell r="F370">
            <v>1</v>
          </cell>
          <cell r="G370">
            <v>0</v>
          </cell>
          <cell r="H370">
            <v>125488</v>
          </cell>
          <cell r="I370">
            <v>0</v>
          </cell>
          <cell r="J370">
            <v>0</v>
          </cell>
        </row>
        <row r="371">
          <cell r="B371" t="str">
            <v>HM-1</v>
          </cell>
          <cell r="C371" t="str">
            <v>Herramienta Menor General</v>
          </cell>
          <cell r="D371" t="str">
            <v>%</v>
          </cell>
          <cell r="E371">
            <v>4947</v>
          </cell>
          <cell r="F371">
            <v>0.1</v>
          </cell>
          <cell r="G371">
            <v>495</v>
          </cell>
          <cell r="H371">
            <v>0</v>
          </cell>
          <cell r="I371">
            <v>0</v>
          </cell>
          <cell r="J371">
            <v>0</v>
          </cell>
        </row>
        <row r="372">
          <cell r="B372" t="str">
            <v>MO-8</v>
          </cell>
          <cell r="C372" t="str">
            <v>Cuadrilla tipo VIII - Instalación Tubería, Accesorios de Acueducto y Alcantarillado</v>
          </cell>
          <cell r="D372" t="str">
            <v>Hr</v>
          </cell>
          <cell r="E372">
            <v>24737</v>
          </cell>
          <cell r="F372">
            <v>0.2</v>
          </cell>
          <cell r="G372">
            <v>0</v>
          </cell>
          <cell r="H372">
            <v>0</v>
          </cell>
          <cell r="I372">
            <v>4947</v>
          </cell>
          <cell r="J372">
            <v>0</v>
          </cell>
        </row>
        <row r="373">
          <cell r="B373" t="str">
            <v>AV-1</v>
          </cell>
          <cell r="C373" t="str">
            <v>Camioneta hasta 1.5 Toneladas</v>
          </cell>
          <cell r="D373" t="str">
            <v>Día</v>
          </cell>
          <cell r="E373">
            <v>144245.55600000001</v>
          </cell>
          <cell r="F373">
            <v>0.02</v>
          </cell>
          <cell r="G373">
            <v>0</v>
          </cell>
          <cell r="H373">
            <v>0</v>
          </cell>
          <cell r="I373">
            <v>0</v>
          </cell>
          <cell r="J373">
            <v>2885</v>
          </cell>
        </row>
        <row r="374">
          <cell r="B374" t="str">
            <v>MS-10</v>
          </cell>
          <cell r="C374" t="str">
            <v>Acarreo interno</v>
          </cell>
          <cell r="D374" t="str">
            <v>m3</v>
          </cell>
          <cell r="E374">
            <v>1032.9672600000001</v>
          </cell>
          <cell r="F374">
            <v>0.3</v>
          </cell>
          <cell r="G374">
            <v>0</v>
          </cell>
          <cell r="H374">
            <v>0</v>
          </cell>
          <cell r="I374">
            <v>0</v>
          </cell>
          <cell r="J374">
            <v>310</v>
          </cell>
        </row>
        <row r="377">
          <cell r="B377" t="str">
            <v>ITEM No.</v>
          </cell>
          <cell r="C377" t="str">
            <v>Concepto</v>
          </cell>
          <cell r="D377" t="str">
            <v>Unidad</v>
          </cell>
          <cell r="E377" t="str">
            <v>Costo Directo</v>
          </cell>
          <cell r="G377" t="str">
            <v>H y E</v>
          </cell>
          <cell r="H377" t="str">
            <v>Materiales</v>
          </cell>
          <cell r="I377" t="str">
            <v>Mano de Obra</v>
          </cell>
          <cell r="J377" t="str">
            <v>Otros</v>
          </cell>
        </row>
        <row r="378">
          <cell r="B378" t="str">
            <v>7.15.</v>
          </cell>
          <cell r="C378" t="str">
            <v>Suministro, transporte e instalación de macromedidor mecánico en HD Ø 4" bridado (Incluye telemetría y juego de tornillos)</v>
          </cell>
          <cell r="D378" t="str">
            <v>Un</v>
          </cell>
          <cell r="E378">
            <v>11804524</v>
          </cell>
          <cell r="G378">
            <v>7421</v>
          </cell>
          <cell r="H378">
            <v>11719697</v>
          </cell>
          <cell r="I378">
            <v>74211</v>
          </cell>
          <cell r="J378">
            <v>3195</v>
          </cell>
        </row>
        <row r="379">
          <cell r="B379" t="str">
            <v>Código</v>
          </cell>
          <cell r="C379" t="str">
            <v>Descripción</v>
          </cell>
          <cell r="D379" t="str">
            <v>Unidad</v>
          </cell>
          <cell r="E379" t="str">
            <v>Costo. Unitario</v>
          </cell>
          <cell r="F379" t="str">
            <v>Cantidad</v>
          </cell>
          <cell r="G379" t="str">
            <v>H y E</v>
          </cell>
          <cell r="H379" t="str">
            <v>Materiales</v>
          </cell>
          <cell r="I379" t="str">
            <v>Mano de Obra</v>
          </cell>
          <cell r="J379" t="str">
            <v>Otros</v>
          </cell>
        </row>
        <row r="380">
          <cell r="B380" t="str">
            <v>MAC-5</v>
          </cell>
          <cell r="C380" t="str">
            <v>Macromedidor mecánico en HD Ø 4" con bridas</v>
          </cell>
          <cell r="D380" t="str">
            <v>un</v>
          </cell>
          <cell r="E380">
            <v>1228464.8999999999</v>
          </cell>
          <cell r="F380">
            <v>1</v>
          </cell>
          <cell r="G380">
            <v>0</v>
          </cell>
          <cell r="H380">
            <v>1228465</v>
          </cell>
          <cell r="I380">
            <v>0</v>
          </cell>
          <cell r="J380">
            <v>0</v>
          </cell>
        </row>
        <row r="381">
          <cell r="B381" t="str">
            <v>MO-8</v>
          </cell>
          <cell r="C381" t="str">
            <v>Cuadrilla tipo VIII - Instalación Tubería, Accesorios de Acueducto y Alcantarillado</v>
          </cell>
          <cell r="D381" t="str">
            <v>Hr</v>
          </cell>
          <cell r="E381">
            <v>24737</v>
          </cell>
          <cell r="F381">
            <v>3</v>
          </cell>
          <cell r="G381">
            <v>0</v>
          </cell>
          <cell r="H381">
            <v>0</v>
          </cell>
          <cell r="I381">
            <v>74211</v>
          </cell>
          <cell r="J381">
            <v>0</v>
          </cell>
        </row>
        <row r="382">
          <cell r="B382" t="str">
            <v>TOR-1</v>
          </cell>
          <cell r="C382" t="str">
            <v>Juego Tornillería - Empaque De 4 Br Cl125 G2 Delta Mks</v>
          </cell>
          <cell r="D382" t="str">
            <v>Un</v>
          </cell>
          <cell r="E382">
            <v>92465.1</v>
          </cell>
          <cell r="F382">
            <v>1</v>
          </cell>
          <cell r="G382">
            <v>0</v>
          </cell>
          <cell r="H382">
            <v>92465</v>
          </cell>
          <cell r="I382">
            <v>0</v>
          </cell>
          <cell r="J382">
            <v>0</v>
          </cell>
        </row>
        <row r="383">
          <cell r="B383" t="str">
            <v>MAC-6</v>
          </cell>
          <cell r="C383" t="str">
            <v>Telemetría</v>
          </cell>
          <cell r="D383" t="str">
            <v>Gl</v>
          </cell>
          <cell r="E383">
            <v>10398767.4</v>
          </cell>
          <cell r="F383">
            <v>1</v>
          </cell>
          <cell r="G383">
            <v>0</v>
          </cell>
          <cell r="H383">
            <v>10398767</v>
          </cell>
          <cell r="I383">
            <v>0</v>
          </cell>
        </row>
        <row r="384">
          <cell r="B384" t="str">
            <v>HM-1</v>
          </cell>
          <cell r="C384" t="str">
            <v>Herramienta Menor General</v>
          </cell>
          <cell r="D384" t="str">
            <v>%</v>
          </cell>
          <cell r="E384">
            <v>74211</v>
          </cell>
          <cell r="F384">
            <v>0.1</v>
          </cell>
          <cell r="G384">
            <v>7421</v>
          </cell>
          <cell r="H384">
            <v>0</v>
          </cell>
          <cell r="I384">
            <v>0</v>
          </cell>
          <cell r="J384">
            <v>0</v>
          </cell>
        </row>
        <row r="385">
          <cell r="B385" t="str">
            <v>AV-1</v>
          </cell>
          <cell r="C385" t="str">
            <v>Camioneta hasta 1.5 Toneladas</v>
          </cell>
          <cell r="D385" t="str">
            <v>Día</v>
          </cell>
          <cell r="E385">
            <v>144245.55600000001</v>
          </cell>
          <cell r="F385">
            <v>0.02</v>
          </cell>
          <cell r="G385">
            <v>0</v>
          </cell>
          <cell r="H385">
            <v>0</v>
          </cell>
          <cell r="I385">
            <v>0</v>
          </cell>
          <cell r="J385">
            <v>2885</v>
          </cell>
        </row>
        <row r="386">
          <cell r="B386" t="str">
            <v>MS-10</v>
          </cell>
          <cell r="C386" t="str">
            <v>Acarreo interno</v>
          </cell>
          <cell r="D386" t="str">
            <v>m3</v>
          </cell>
          <cell r="E386">
            <v>1032.9672600000001</v>
          </cell>
          <cell r="F386">
            <v>0.3</v>
          </cell>
          <cell r="G386">
            <v>0</v>
          </cell>
          <cell r="H386">
            <v>0</v>
          </cell>
          <cell r="I386">
            <v>0</v>
          </cell>
          <cell r="J386">
            <v>310</v>
          </cell>
        </row>
        <row r="388">
          <cell r="B388" t="str">
            <v>ITEM No.</v>
          </cell>
          <cell r="C388" t="str">
            <v>Concepto</v>
          </cell>
          <cell r="D388" t="str">
            <v>Unidad</v>
          </cell>
          <cell r="E388" t="str">
            <v>Costo Directo</v>
          </cell>
          <cell r="G388" t="str">
            <v>H y E</v>
          </cell>
          <cell r="H388" t="str">
            <v>Materiales</v>
          </cell>
          <cell r="I388" t="str">
            <v>Mano de Obra</v>
          </cell>
          <cell r="J388" t="str">
            <v>Otros</v>
          </cell>
        </row>
        <row r="389">
          <cell r="B389" t="str">
            <v>7.16.</v>
          </cell>
          <cell r="C389" t="str">
            <v>Suministro, transporte e instalación Valvula de globo de 4" en HD, Extremos Bridados, incluye tornillería</v>
          </cell>
          <cell r="D389" t="str">
            <v>un</v>
          </cell>
          <cell r="E389">
            <v>3553652</v>
          </cell>
          <cell r="G389">
            <v>0</v>
          </cell>
          <cell r="H389">
            <v>3451509</v>
          </cell>
          <cell r="I389">
            <v>98948</v>
          </cell>
          <cell r="J389">
            <v>3195</v>
          </cell>
        </row>
        <row r="390">
          <cell r="B390" t="str">
            <v>Código</v>
          </cell>
          <cell r="C390" t="str">
            <v>Descripción</v>
          </cell>
          <cell r="D390" t="str">
            <v>Unidad</v>
          </cell>
          <cell r="E390" t="str">
            <v>Costo. Unitario</v>
          </cell>
          <cell r="F390" t="str">
            <v>Cantidad</v>
          </cell>
          <cell r="G390" t="str">
            <v>H y E</v>
          </cell>
          <cell r="H390" t="str">
            <v>Materiales</v>
          </cell>
          <cell r="I390" t="str">
            <v>Mano de Obra</v>
          </cell>
          <cell r="J390" t="str">
            <v>Otros</v>
          </cell>
        </row>
        <row r="391">
          <cell r="B391" t="str">
            <v>HM-1</v>
          </cell>
          <cell r="C391" t="str">
            <v>Herramienta Menor General</v>
          </cell>
          <cell r="D391" t="str">
            <v>%</v>
          </cell>
          <cell r="E391">
            <v>98948</v>
          </cell>
          <cell r="F391">
            <v>0.1</v>
          </cell>
          <cell r="G391">
            <v>9895</v>
          </cell>
          <cell r="H391">
            <v>0</v>
          </cell>
          <cell r="I391">
            <v>0</v>
          </cell>
          <cell r="J391">
            <v>0</v>
          </cell>
        </row>
        <row r="392">
          <cell r="B392" t="str">
            <v xml:space="preserve">AC-68 </v>
          </cell>
          <cell r="C392" t="str">
            <v>Válvula de globo 4" HD extremos bridados</v>
          </cell>
          <cell r="D392" t="str">
            <v>un</v>
          </cell>
          <cell r="E392">
            <v>3359043.702</v>
          </cell>
          <cell r="F392">
            <v>1</v>
          </cell>
          <cell r="G392">
            <v>0</v>
          </cell>
          <cell r="H392">
            <v>3359044</v>
          </cell>
          <cell r="I392">
            <v>0</v>
          </cell>
          <cell r="J392">
            <v>0</v>
          </cell>
        </row>
        <row r="393">
          <cell r="B393" t="str">
            <v>MO-8</v>
          </cell>
          <cell r="C393" t="str">
            <v>Cuadrilla tipo VIII - Instalación Tubería, Accesorios de Acueducto y Alcantarillado</v>
          </cell>
          <cell r="D393" t="str">
            <v>Hr</v>
          </cell>
          <cell r="E393">
            <v>24737</v>
          </cell>
          <cell r="F393">
            <v>4</v>
          </cell>
          <cell r="G393">
            <v>0</v>
          </cell>
          <cell r="H393">
            <v>0</v>
          </cell>
          <cell r="I393">
            <v>98948</v>
          </cell>
          <cell r="J393">
            <v>0</v>
          </cell>
        </row>
        <row r="394">
          <cell r="B394" t="str">
            <v>TOR-1</v>
          </cell>
          <cell r="C394" t="str">
            <v>Juego Tornillería - Empaque De 4 Br Cl125 G2 Delta Mks</v>
          </cell>
          <cell r="D394" t="str">
            <v>Un</v>
          </cell>
          <cell r="E394">
            <v>92465.1</v>
          </cell>
          <cell r="F394">
            <v>1</v>
          </cell>
          <cell r="G394">
            <v>0</v>
          </cell>
          <cell r="H394">
            <v>92465</v>
          </cell>
          <cell r="I394">
            <v>0</v>
          </cell>
          <cell r="J394">
            <v>0</v>
          </cell>
        </row>
        <row r="395">
          <cell r="B395" t="str">
            <v>AV-1</v>
          </cell>
          <cell r="C395" t="str">
            <v>Camioneta hasta 1.5 Toneladas</v>
          </cell>
          <cell r="D395" t="str">
            <v>Día</v>
          </cell>
          <cell r="E395">
            <v>144245.55600000001</v>
          </cell>
          <cell r="F395">
            <v>0.02</v>
          </cell>
          <cell r="G395">
            <v>0</v>
          </cell>
          <cell r="H395">
            <v>0</v>
          </cell>
          <cell r="I395">
            <v>0</v>
          </cell>
          <cell r="J395">
            <v>2885</v>
          </cell>
        </row>
        <row r="396">
          <cell r="B396" t="str">
            <v>MS-10</v>
          </cell>
          <cell r="C396" t="str">
            <v>Acarreo interno</v>
          </cell>
          <cell r="D396" t="str">
            <v>m3</v>
          </cell>
          <cell r="E396">
            <v>1032.9672600000001</v>
          </cell>
          <cell r="F396">
            <v>0.3</v>
          </cell>
          <cell r="G396">
            <v>0</v>
          </cell>
          <cell r="H396">
            <v>0</v>
          </cell>
          <cell r="I396">
            <v>0</v>
          </cell>
          <cell r="J396">
            <v>310</v>
          </cell>
        </row>
        <row r="399">
          <cell r="B399" t="str">
            <v>ITEM No.</v>
          </cell>
          <cell r="C399" t="str">
            <v>Concepto</v>
          </cell>
          <cell r="D399" t="str">
            <v>Unidad</v>
          </cell>
          <cell r="E399" t="str">
            <v>Costo Directo</v>
          </cell>
          <cell r="G399" t="str">
            <v>H y E</v>
          </cell>
          <cell r="H399" t="str">
            <v>Materiales</v>
          </cell>
          <cell r="I399" t="str">
            <v>Mano de Obra</v>
          </cell>
          <cell r="J399" t="str">
            <v>Otros</v>
          </cell>
        </row>
        <row r="400">
          <cell r="B400" t="str">
            <v>7.17.</v>
          </cell>
          <cell r="C400" t="str">
            <v>Suministro, transporte e instalación Tee metálica BXB HD 4"x4" (Incluye juego de tornillos)</v>
          </cell>
          <cell r="D400" t="str">
            <v>un</v>
          </cell>
          <cell r="E400">
            <v>684266</v>
          </cell>
          <cell r="G400">
            <v>2474</v>
          </cell>
          <cell r="H400">
            <v>653860</v>
          </cell>
          <cell r="I400">
            <v>24737</v>
          </cell>
          <cell r="J400">
            <v>3195</v>
          </cell>
        </row>
        <row r="401">
          <cell r="B401" t="str">
            <v>Código</v>
          </cell>
          <cell r="C401" t="str">
            <v>Descripción</v>
          </cell>
          <cell r="D401" t="str">
            <v>Unidad</v>
          </cell>
          <cell r="E401" t="str">
            <v>Costo. Unitario</v>
          </cell>
          <cell r="F401" t="str">
            <v>Cantidad</v>
          </cell>
          <cell r="G401" t="str">
            <v>H y E</v>
          </cell>
          <cell r="H401" t="str">
            <v>Materiales</v>
          </cell>
          <cell r="I401" t="str">
            <v>Mano de Obra</v>
          </cell>
          <cell r="J401" t="str">
            <v>Otros</v>
          </cell>
        </row>
        <row r="402">
          <cell r="B402" t="str">
            <v>TEE-79</v>
          </cell>
          <cell r="C402" t="str">
            <v>Tee HD BXB 4"X4"</v>
          </cell>
          <cell r="D402" t="str">
            <v>un</v>
          </cell>
          <cell r="E402">
            <v>561395.25</v>
          </cell>
          <cell r="F402">
            <v>1</v>
          </cell>
          <cell r="G402">
            <v>0</v>
          </cell>
          <cell r="H402">
            <v>561395</v>
          </cell>
          <cell r="I402">
            <v>0</v>
          </cell>
          <cell r="J402">
            <v>0</v>
          </cell>
        </row>
        <row r="403">
          <cell r="B403" t="str">
            <v>MO-8</v>
          </cell>
          <cell r="C403" t="str">
            <v>Cuadrilla tipo VIII - Instalación Tubería, Accesorios de Acueducto y Alcantarillado</v>
          </cell>
          <cell r="D403" t="str">
            <v>Hr</v>
          </cell>
          <cell r="E403">
            <v>24737</v>
          </cell>
          <cell r="F403">
            <v>1</v>
          </cell>
          <cell r="G403">
            <v>0</v>
          </cell>
          <cell r="H403">
            <v>0</v>
          </cell>
          <cell r="I403">
            <v>24737</v>
          </cell>
          <cell r="J403">
            <v>0</v>
          </cell>
        </row>
        <row r="404">
          <cell r="B404" t="str">
            <v>HM-1</v>
          </cell>
          <cell r="C404" t="str">
            <v>Herramienta Menor General</v>
          </cell>
          <cell r="D404" t="str">
            <v>%</v>
          </cell>
          <cell r="E404">
            <v>24737</v>
          </cell>
          <cell r="F404">
            <v>0.1</v>
          </cell>
          <cell r="G404">
            <v>2474</v>
          </cell>
          <cell r="H404">
            <v>0</v>
          </cell>
          <cell r="I404">
            <v>0</v>
          </cell>
          <cell r="J404">
            <v>0</v>
          </cell>
        </row>
        <row r="405">
          <cell r="B405" t="str">
            <v>TOR-1</v>
          </cell>
          <cell r="C405" t="str">
            <v>Juego Tornillería - Empaque De 4 Br Cl125 G2 Delta Mks</v>
          </cell>
          <cell r="D405" t="str">
            <v>Un</v>
          </cell>
          <cell r="E405">
            <v>92465.1</v>
          </cell>
          <cell r="F405">
            <v>1</v>
          </cell>
          <cell r="G405">
            <v>0</v>
          </cell>
          <cell r="H405">
            <v>92465</v>
          </cell>
          <cell r="I405">
            <v>0</v>
          </cell>
          <cell r="J405">
            <v>0</v>
          </cell>
        </row>
        <row r="406">
          <cell r="B406" t="str">
            <v>AV-1</v>
          </cell>
          <cell r="C406" t="str">
            <v>Camioneta hasta 1.5 Toneladas</v>
          </cell>
          <cell r="D406" t="str">
            <v>Día</v>
          </cell>
          <cell r="E406">
            <v>144245.55600000001</v>
          </cell>
          <cell r="F406">
            <v>0.02</v>
          </cell>
          <cell r="G406">
            <v>0</v>
          </cell>
          <cell r="H406">
            <v>0</v>
          </cell>
          <cell r="I406">
            <v>0</v>
          </cell>
          <cell r="J406">
            <v>2885</v>
          </cell>
        </row>
        <row r="407">
          <cell r="B407" t="str">
            <v>MS-10</v>
          </cell>
          <cell r="C407" t="str">
            <v>Acarreo interno</v>
          </cell>
          <cell r="D407" t="str">
            <v>m3</v>
          </cell>
          <cell r="E407">
            <v>1032.9672600000001</v>
          </cell>
          <cell r="F407">
            <v>0.3</v>
          </cell>
          <cell r="G407">
            <v>0</v>
          </cell>
          <cell r="H407">
            <v>0</v>
          </cell>
          <cell r="I407">
            <v>0</v>
          </cell>
          <cell r="J407">
            <v>310</v>
          </cell>
        </row>
        <row r="410">
          <cell r="B410" t="str">
            <v>ITEM No.</v>
          </cell>
          <cell r="C410" t="str">
            <v>Concepto</v>
          </cell>
          <cell r="D410" t="str">
            <v>Unidad</v>
          </cell>
          <cell r="E410" t="str">
            <v>Costo Directo</v>
          </cell>
          <cell r="G410" t="str">
            <v>H y E</v>
          </cell>
          <cell r="H410" t="str">
            <v>Materiales</v>
          </cell>
          <cell r="I410" t="str">
            <v>Mano de Obra</v>
          </cell>
          <cell r="J410" t="str">
            <v>Otros</v>
          </cell>
        </row>
        <row r="411">
          <cell r="B411" t="str">
            <v>7.18.</v>
          </cell>
          <cell r="C411" t="str">
            <v>Suministro, transporte e instalación de niple pasamuro  en HD  Ø 4" Z=0.3  L= 0.8 m (Incluye juego de tornillos)</v>
          </cell>
          <cell r="D411" t="str">
            <v>un</v>
          </cell>
          <cell r="E411">
            <v>529243</v>
          </cell>
          <cell r="G411">
            <v>990</v>
          </cell>
          <cell r="H411">
            <v>515163</v>
          </cell>
          <cell r="I411">
            <v>9895</v>
          </cell>
          <cell r="J411">
            <v>3195</v>
          </cell>
        </row>
        <row r="412">
          <cell r="B412" t="str">
            <v>Código</v>
          </cell>
          <cell r="C412" t="str">
            <v>Descripción</v>
          </cell>
          <cell r="D412" t="str">
            <v>Unidad</v>
          </cell>
          <cell r="E412" t="str">
            <v>Costo. Unitario</v>
          </cell>
          <cell r="F412" t="str">
            <v>Cantidad</v>
          </cell>
          <cell r="G412" t="str">
            <v>H y E</v>
          </cell>
          <cell r="H412" t="str">
            <v>Materiales</v>
          </cell>
          <cell r="I412" t="str">
            <v>Mano de Obra</v>
          </cell>
          <cell r="J412" t="str">
            <v>Otros</v>
          </cell>
        </row>
        <row r="413">
          <cell r="B413" t="str">
            <v>HM-1</v>
          </cell>
          <cell r="C413" t="str">
            <v>Herramienta Menor General</v>
          </cell>
          <cell r="D413" t="str">
            <v>%</v>
          </cell>
          <cell r="E413">
            <v>9895</v>
          </cell>
          <cell r="F413">
            <v>0.1</v>
          </cell>
          <cell r="G413">
            <v>990</v>
          </cell>
          <cell r="H413">
            <v>0</v>
          </cell>
          <cell r="I413">
            <v>0</v>
          </cell>
          <cell r="J413">
            <v>0</v>
          </cell>
        </row>
        <row r="414">
          <cell r="B414" t="str">
            <v>N-103</v>
          </cell>
          <cell r="C414" t="str">
            <v>Niple pasamuro Z=0.3 L=0.8</v>
          </cell>
          <cell r="D414" t="str">
            <v>un</v>
          </cell>
          <cell r="E414">
            <v>422697.6</v>
          </cell>
          <cell r="F414">
            <v>1</v>
          </cell>
          <cell r="G414">
            <v>0</v>
          </cell>
          <cell r="H414">
            <v>422698</v>
          </cell>
          <cell r="I414">
            <v>0</v>
          </cell>
          <cell r="J414">
            <v>0</v>
          </cell>
        </row>
        <row r="415">
          <cell r="B415" t="str">
            <v>MO-8</v>
          </cell>
          <cell r="C415" t="str">
            <v>Cuadrilla tipo VIII - Instalación Tubería, Accesorios de Acueducto y Alcantarillado</v>
          </cell>
          <cell r="D415" t="str">
            <v>Hr</v>
          </cell>
          <cell r="E415">
            <v>24737</v>
          </cell>
          <cell r="F415">
            <v>0.4</v>
          </cell>
          <cell r="G415">
            <v>0</v>
          </cell>
          <cell r="H415">
            <v>0</v>
          </cell>
          <cell r="I415">
            <v>9895</v>
          </cell>
          <cell r="J415">
            <v>0</v>
          </cell>
        </row>
        <row r="416">
          <cell r="B416" t="str">
            <v>TOR-1</v>
          </cell>
          <cell r="C416" t="str">
            <v>Juego Tornillería - Empaque De 4 Br Cl125 G2 Delta Mks</v>
          </cell>
          <cell r="D416" t="str">
            <v>Un</v>
          </cell>
          <cell r="E416">
            <v>92465.1</v>
          </cell>
          <cell r="F416">
            <v>1</v>
          </cell>
          <cell r="G416">
            <v>0</v>
          </cell>
          <cell r="H416">
            <v>92465</v>
          </cell>
          <cell r="I416">
            <v>0</v>
          </cell>
          <cell r="J416">
            <v>0</v>
          </cell>
        </row>
        <row r="417">
          <cell r="B417" t="str">
            <v>AV-1</v>
          </cell>
          <cell r="C417" t="str">
            <v>Camioneta hasta 1.5 Toneladas</v>
          </cell>
          <cell r="D417" t="str">
            <v>Día</v>
          </cell>
          <cell r="E417">
            <v>144245.55600000001</v>
          </cell>
          <cell r="F417">
            <v>0.02</v>
          </cell>
          <cell r="G417">
            <v>0</v>
          </cell>
          <cell r="H417">
            <v>0</v>
          </cell>
          <cell r="I417">
            <v>0</v>
          </cell>
          <cell r="J417">
            <v>2885</v>
          </cell>
        </row>
        <row r="418">
          <cell r="B418" t="str">
            <v>MS-10</v>
          </cell>
          <cell r="C418" t="str">
            <v>Acarreo interno</v>
          </cell>
          <cell r="D418" t="str">
            <v>m3</v>
          </cell>
          <cell r="E418">
            <v>1032.9672600000001</v>
          </cell>
          <cell r="F418">
            <v>0.3</v>
          </cell>
          <cell r="G418">
            <v>0</v>
          </cell>
          <cell r="H418">
            <v>0</v>
          </cell>
          <cell r="I418">
            <v>0</v>
          </cell>
          <cell r="J418">
            <v>310</v>
          </cell>
        </row>
        <row r="421">
          <cell r="B421" t="str">
            <v>ITEM No.</v>
          </cell>
          <cell r="C421" t="str">
            <v>Concepto</v>
          </cell>
          <cell r="D421" t="str">
            <v>Unidad</v>
          </cell>
          <cell r="E421" t="str">
            <v>Costo Directo</v>
          </cell>
          <cell r="G421" t="str">
            <v>H y E</v>
          </cell>
          <cell r="H421" t="str">
            <v>Materiales</v>
          </cell>
          <cell r="I421" t="str">
            <v>Mano de Obra</v>
          </cell>
          <cell r="J421" t="str">
            <v>Otros</v>
          </cell>
        </row>
        <row r="422">
          <cell r="B422" t="str">
            <v>7.19.</v>
          </cell>
          <cell r="C422" t="str">
            <v>Suministro, transporte e instalación de filtro en afirmado (0.8 m x 0.8 m x 1 m) para cámara de válvula reductora de presión incluye vibrocompactador</v>
          </cell>
          <cell r="D422" t="str">
            <v>Un</v>
          </cell>
          <cell r="E422">
            <v>124737</v>
          </cell>
          <cell r="G422">
            <v>8183</v>
          </cell>
          <cell r="H422">
            <v>66047</v>
          </cell>
          <cell r="I422">
            <v>49474</v>
          </cell>
          <cell r="J422">
            <v>1033</v>
          </cell>
        </row>
        <row r="423">
          <cell r="B423" t="str">
            <v>Código</v>
          </cell>
          <cell r="C423" t="str">
            <v>Descripción</v>
          </cell>
          <cell r="D423" t="str">
            <v>Unidad</v>
          </cell>
          <cell r="E423" t="str">
            <v>Costo. Unitario</v>
          </cell>
          <cell r="F423" t="str">
            <v>Cantidad</v>
          </cell>
          <cell r="G423" t="str">
            <v>H y E</v>
          </cell>
          <cell r="H423" t="str">
            <v>Materiales</v>
          </cell>
          <cell r="I423" t="str">
            <v>Mano de Obra</v>
          </cell>
          <cell r="J423" t="str">
            <v>Otros</v>
          </cell>
        </row>
        <row r="424">
          <cell r="B424" t="str">
            <v>MC-9</v>
          </cell>
          <cell r="C424" t="str">
            <v>Afirmado Norma INVIAS</v>
          </cell>
          <cell r="D424" t="str">
            <v>m3</v>
          </cell>
          <cell r="E424">
            <v>66046.5</v>
          </cell>
          <cell r="F424">
            <v>1</v>
          </cell>
          <cell r="G424">
            <v>0</v>
          </cell>
          <cell r="H424">
            <v>66047</v>
          </cell>
          <cell r="I424">
            <v>0</v>
          </cell>
          <cell r="J424">
            <v>0</v>
          </cell>
        </row>
        <row r="425">
          <cell r="B425" t="str">
            <v>HM-1</v>
          </cell>
          <cell r="C425" t="str">
            <v>Herramienta Menor General</v>
          </cell>
          <cell r="D425" t="str">
            <v>%</v>
          </cell>
          <cell r="E425">
            <v>49474</v>
          </cell>
          <cell r="F425">
            <v>0.1</v>
          </cell>
          <cell r="G425">
            <v>4947</v>
          </cell>
          <cell r="H425">
            <v>0</v>
          </cell>
          <cell r="I425">
            <v>0</v>
          </cell>
          <cell r="J425">
            <v>0</v>
          </cell>
        </row>
        <row r="426">
          <cell r="B426" t="str">
            <v>MO-2</v>
          </cell>
          <cell r="C426" t="str">
            <v>Cuadrilla tipo II (1of + 2ay)</v>
          </cell>
          <cell r="D426" t="str">
            <v>Hr</v>
          </cell>
          <cell r="E426">
            <v>24737</v>
          </cell>
          <cell r="F426">
            <v>2</v>
          </cell>
          <cell r="G426">
            <v>0</v>
          </cell>
          <cell r="H426">
            <v>0</v>
          </cell>
          <cell r="I426">
            <v>49474</v>
          </cell>
          <cell r="J426">
            <v>0</v>
          </cell>
        </row>
        <row r="427">
          <cell r="B427" t="str">
            <v>AE-2</v>
          </cell>
          <cell r="C427" t="str">
            <v>Alquiler de Vibrocompactador tipo Rana</v>
          </cell>
          <cell r="D427" t="str">
            <v>Día</v>
          </cell>
          <cell r="E427">
            <v>46232.55</v>
          </cell>
          <cell r="F427">
            <v>7.0000000000000007E-2</v>
          </cell>
          <cell r="G427">
            <v>3236</v>
          </cell>
          <cell r="H427">
            <v>0</v>
          </cell>
          <cell r="I427">
            <v>0</v>
          </cell>
          <cell r="J427">
            <v>0</v>
          </cell>
        </row>
        <row r="428">
          <cell r="B428" t="str">
            <v>MS-10</v>
          </cell>
          <cell r="C428" t="str">
            <v>Acarreo interno</v>
          </cell>
          <cell r="D428" t="str">
            <v>m3</v>
          </cell>
          <cell r="E428">
            <v>1032.9672600000001</v>
          </cell>
          <cell r="F428">
            <v>1</v>
          </cell>
          <cell r="G428">
            <v>0</v>
          </cell>
          <cell r="H428">
            <v>0</v>
          </cell>
          <cell r="I428">
            <v>0</v>
          </cell>
          <cell r="J428">
            <v>1033</v>
          </cell>
        </row>
        <row r="431">
          <cell r="B431" t="str">
            <v>ITEM No.</v>
          </cell>
          <cell r="C431" t="str">
            <v>Concepto</v>
          </cell>
          <cell r="D431" t="str">
            <v>Unidad</v>
          </cell>
          <cell r="E431" t="str">
            <v>Costo Directo</v>
          </cell>
          <cell r="G431" t="str">
            <v>H y E</v>
          </cell>
          <cell r="H431" t="str">
            <v>Materiales</v>
          </cell>
          <cell r="I431" t="str">
            <v>Mano de Obra</v>
          </cell>
          <cell r="J431" t="str">
            <v>Otros</v>
          </cell>
        </row>
        <row r="432">
          <cell r="B432" t="str">
            <v>7.20.</v>
          </cell>
          <cell r="C432" t="str">
            <v>Suministro, transporte e instalación Portaflanche Polietileno PE 100 PN 16 - 110 mm 4" incluye termofusión</v>
          </cell>
          <cell r="D432" t="str">
            <v>un</v>
          </cell>
          <cell r="E432">
            <v>212799</v>
          </cell>
          <cell r="G432">
            <v>742</v>
          </cell>
          <cell r="H432">
            <v>48874</v>
          </cell>
          <cell r="I432">
            <v>159988</v>
          </cell>
          <cell r="J432">
            <v>3195</v>
          </cell>
        </row>
        <row r="433">
          <cell r="B433" t="str">
            <v>Código</v>
          </cell>
          <cell r="C433" t="str">
            <v>Descripción</v>
          </cell>
          <cell r="D433" t="str">
            <v>Unidad</v>
          </cell>
          <cell r="E433" t="str">
            <v>Costo. Unitario</v>
          </cell>
          <cell r="F433" t="str">
            <v>Cantidad</v>
          </cell>
          <cell r="G433" t="str">
            <v>H y E</v>
          </cell>
          <cell r="H433" t="str">
            <v>Materiales</v>
          </cell>
          <cell r="I433" t="str">
            <v>Mano de Obra</v>
          </cell>
          <cell r="J433" t="str">
            <v>Otros</v>
          </cell>
        </row>
        <row r="434">
          <cell r="B434" t="str">
            <v>ACO-70</v>
          </cell>
          <cell r="C434" t="str">
            <v>Porta flanche PE 100 PN 16 - 110 mm (4")</v>
          </cell>
          <cell r="D434" t="str">
            <v>un</v>
          </cell>
          <cell r="E434">
            <v>48874.41</v>
          </cell>
          <cell r="F434">
            <v>1</v>
          </cell>
          <cell r="G434">
            <v>0</v>
          </cell>
          <cell r="H434">
            <v>48874</v>
          </cell>
          <cell r="I434">
            <v>0</v>
          </cell>
          <cell r="J434">
            <v>0</v>
          </cell>
        </row>
        <row r="435">
          <cell r="B435" t="str">
            <v>MO-8</v>
          </cell>
          <cell r="C435" t="str">
            <v>Cuadrilla tipo VIII - Instalación Tubería, Accesorios de Acueducto y Alcantarillado</v>
          </cell>
          <cell r="D435" t="str">
            <v>Hr</v>
          </cell>
          <cell r="E435">
            <v>24737</v>
          </cell>
          <cell r="F435">
            <v>0.3</v>
          </cell>
          <cell r="G435">
            <v>0</v>
          </cell>
          <cell r="H435">
            <v>0</v>
          </cell>
          <cell r="I435">
            <v>7421</v>
          </cell>
          <cell r="J435">
            <v>0</v>
          </cell>
        </row>
        <row r="436">
          <cell r="B436" t="str">
            <v>ACO-66</v>
          </cell>
          <cell r="C436" t="str">
            <v>Termofusión punto</v>
          </cell>
          <cell r="D436" t="str">
            <v>un</v>
          </cell>
          <cell r="E436">
            <v>152567.41500000001</v>
          </cell>
          <cell r="F436">
            <v>1</v>
          </cell>
          <cell r="G436">
            <v>0</v>
          </cell>
          <cell r="H436">
            <v>0</v>
          </cell>
          <cell r="I436">
            <v>152567</v>
          </cell>
          <cell r="J436">
            <v>0</v>
          </cell>
        </row>
        <row r="437">
          <cell r="B437" t="str">
            <v>HM-1</v>
          </cell>
          <cell r="C437" t="str">
            <v>Herramienta Menor General</v>
          </cell>
          <cell r="D437" t="str">
            <v>%</v>
          </cell>
          <cell r="E437">
            <v>7421</v>
          </cell>
          <cell r="F437">
            <v>0.1</v>
          </cell>
          <cell r="G437">
            <v>742</v>
          </cell>
          <cell r="H437">
            <v>0</v>
          </cell>
          <cell r="I437">
            <v>0</v>
          </cell>
          <cell r="J437">
            <v>0</v>
          </cell>
        </row>
        <row r="438">
          <cell r="B438" t="str">
            <v>AV-1</v>
          </cell>
          <cell r="C438" t="str">
            <v>Camioneta hasta 1.5 Toneladas</v>
          </cell>
          <cell r="D438" t="str">
            <v>Día</v>
          </cell>
          <cell r="E438">
            <v>144245.55600000001</v>
          </cell>
          <cell r="F438">
            <v>0.02</v>
          </cell>
          <cell r="G438">
            <v>0</v>
          </cell>
          <cell r="H438">
            <v>0</v>
          </cell>
          <cell r="I438">
            <v>0</v>
          </cell>
          <cell r="J438">
            <v>2885</v>
          </cell>
        </row>
        <row r="439">
          <cell r="B439" t="str">
            <v>MS-10</v>
          </cell>
          <cell r="C439" t="str">
            <v>Acarreo interno</v>
          </cell>
          <cell r="D439" t="str">
            <v>m3</v>
          </cell>
          <cell r="E439">
            <v>1032.9672600000001</v>
          </cell>
          <cell r="F439">
            <v>0.3</v>
          </cell>
          <cell r="G439">
            <v>0</v>
          </cell>
          <cell r="H439">
            <v>0</v>
          </cell>
          <cell r="I439">
            <v>0</v>
          </cell>
          <cell r="J439">
            <v>310</v>
          </cell>
        </row>
        <row r="442">
          <cell r="B442" t="str">
            <v>ITEM No.</v>
          </cell>
          <cell r="C442" t="str">
            <v>Concepto</v>
          </cell>
          <cell r="D442" t="str">
            <v>Unidad</v>
          </cell>
          <cell r="E442" t="str">
            <v>Costo Directo</v>
          </cell>
          <cell r="G442" t="str">
            <v>H y E</v>
          </cell>
          <cell r="H442" t="str">
            <v>Materiales</v>
          </cell>
          <cell r="I442" t="str">
            <v>Mano de Obra</v>
          </cell>
          <cell r="J442" t="str">
            <v>Otros</v>
          </cell>
        </row>
        <row r="443">
          <cell r="B443" t="str">
            <v>7.21.</v>
          </cell>
          <cell r="C443" t="str">
            <v>Suministro, transporte e instalación Brida loca metalica  4" en HD</v>
          </cell>
          <cell r="D443" t="str">
            <v>un</v>
          </cell>
          <cell r="E443">
            <v>168549</v>
          </cell>
          <cell r="G443">
            <v>742</v>
          </cell>
          <cell r="H443">
            <v>157191</v>
          </cell>
          <cell r="I443">
            <v>7421</v>
          </cell>
          <cell r="J443">
            <v>3195</v>
          </cell>
        </row>
        <row r="444">
          <cell r="B444" t="str">
            <v>Código</v>
          </cell>
          <cell r="C444" t="str">
            <v>Descripción</v>
          </cell>
          <cell r="D444" t="str">
            <v>Unidad</v>
          </cell>
          <cell r="E444" t="str">
            <v>Costo. Unitario</v>
          </cell>
          <cell r="F444" t="str">
            <v>Cantidad</v>
          </cell>
          <cell r="G444" t="str">
            <v>H y E</v>
          </cell>
          <cell r="H444" t="str">
            <v>Materiales</v>
          </cell>
          <cell r="I444" t="str">
            <v>Mano de Obra</v>
          </cell>
          <cell r="J444" t="str">
            <v>Otros</v>
          </cell>
        </row>
        <row r="445">
          <cell r="B445" t="str">
            <v>ACO-71</v>
          </cell>
          <cell r="C445" t="str">
            <v>Brida loca HD 4"</v>
          </cell>
          <cell r="D445" t="str">
            <v>un</v>
          </cell>
          <cell r="E445">
            <v>64725.57</v>
          </cell>
          <cell r="F445">
            <v>1</v>
          </cell>
          <cell r="G445">
            <v>0</v>
          </cell>
          <cell r="H445">
            <v>64726</v>
          </cell>
          <cell r="I445">
            <v>0</v>
          </cell>
          <cell r="J445">
            <v>0</v>
          </cell>
        </row>
        <row r="446">
          <cell r="B446" t="str">
            <v>MO-8</v>
          </cell>
          <cell r="C446" t="str">
            <v>Cuadrilla tipo VIII - Instalación Tubería, Accesorios de Acueducto y Alcantarillado</v>
          </cell>
          <cell r="D446" t="str">
            <v>Hr</v>
          </cell>
          <cell r="E446">
            <v>24737</v>
          </cell>
          <cell r="F446">
            <v>0.3</v>
          </cell>
          <cell r="G446">
            <v>0</v>
          </cell>
          <cell r="H446">
            <v>0</v>
          </cell>
          <cell r="I446">
            <v>7421</v>
          </cell>
          <cell r="J446">
            <v>0</v>
          </cell>
        </row>
        <row r="447">
          <cell r="B447" t="str">
            <v>TOR-1</v>
          </cell>
          <cell r="C447" t="str">
            <v>Juego Tornillería - Empaque De 4 Br Cl125 G2 Delta Mks</v>
          </cell>
          <cell r="D447" t="str">
            <v>Un</v>
          </cell>
          <cell r="E447">
            <v>92465.1</v>
          </cell>
          <cell r="F447">
            <v>1</v>
          </cell>
          <cell r="G447">
            <v>0</v>
          </cell>
          <cell r="H447">
            <v>92465</v>
          </cell>
          <cell r="I447">
            <v>0</v>
          </cell>
          <cell r="J447">
            <v>0</v>
          </cell>
        </row>
        <row r="448">
          <cell r="B448" t="str">
            <v>HM-1</v>
          </cell>
          <cell r="C448" t="str">
            <v>Herramienta Menor General</v>
          </cell>
          <cell r="D448" t="str">
            <v>%</v>
          </cell>
          <cell r="E448">
            <v>7421</v>
          </cell>
          <cell r="F448">
            <v>0.1</v>
          </cell>
          <cell r="G448">
            <v>742</v>
          </cell>
          <cell r="H448">
            <v>0</v>
          </cell>
          <cell r="I448">
            <v>0</v>
          </cell>
          <cell r="J448">
            <v>0</v>
          </cell>
        </row>
        <row r="449">
          <cell r="B449" t="str">
            <v>AV-1</v>
          </cell>
          <cell r="C449" t="str">
            <v>Camioneta hasta 1.5 Toneladas</v>
          </cell>
          <cell r="D449" t="str">
            <v>Día</v>
          </cell>
          <cell r="E449">
            <v>144245.55600000001</v>
          </cell>
          <cell r="F449">
            <v>0.02</v>
          </cell>
          <cell r="G449">
            <v>0</v>
          </cell>
          <cell r="H449">
            <v>0</v>
          </cell>
          <cell r="I449">
            <v>0</v>
          </cell>
          <cell r="J449">
            <v>2885</v>
          </cell>
        </row>
        <row r="450">
          <cell r="B450" t="str">
            <v>MS-10</v>
          </cell>
          <cell r="C450" t="str">
            <v>Acarreo interno</v>
          </cell>
          <cell r="D450" t="str">
            <v>m3</v>
          </cell>
          <cell r="E450">
            <v>1032.9672600000001</v>
          </cell>
          <cell r="F450">
            <v>0.3</v>
          </cell>
          <cell r="G450">
            <v>0</v>
          </cell>
          <cell r="H450">
            <v>0</v>
          </cell>
          <cell r="I450">
            <v>0</v>
          </cell>
          <cell r="J450">
            <v>310</v>
          </cell>
        </row>
        <row r="453">
          <cell r="B453" t="str">
            <v>8. RED DE DISTRIBUCIÓN</v>
          </cell>
        </row>
        <row r="454">
          <cell r="B454" t="str">
            <v>ITEM No.</v>
          </cell>
          <cell r="C454" t="str">
            <v>Concepto</v>
          </cell>
          <cell r="D454" t="str">
            <v>Unidad</v>
          </cell>
          <cell r="E454" t="str">
            <v>Costo Directo</v>
          </cell>
          <cell r="G454" t="str">
            <v>H y E</v>
          </cell>
          <cell r="H454" t="str">
            <v>Materiales</v>
          </cell>
          <cell r="I454" t="str">
            <v>Mano de Obra</v>
          </cell>
          <cell r="J454" t="str">
            <v>Otros</v>
          </cell>
        </row>
        <row r="455">
          <cell r="B455" t="str">
            <v>8.1.</v>
          </cell>
          <cell r="C455" t="str">
            <v>Suministro, transporte e instalación reducción HD 4"x3" bridada (Incluye juego de tornillos)</v>
          </cell>
          <cell r="D455" t="str">
            <v>un</v>
          </cell>
          <cell r="E455">
            <v>361404</v>
          </cell>
          <cell r="G455">
            <v>742</v>
          </cell>
          <cell r="H455">
            <v>350046</v>
          </cell>
          <cell r="I455">
            <v>7421</v>
          </cell>
          <cell r="J455">
            <v>3195</v>
          </cell>
        </row>
        <row r="456">
          <cell r="B456" t="str">
            <v>Código</v>
          </cell>
          <cell r="C456" t="str">
            <v>Descripción</v>
          </cell>
          <cell r="D456" t="str">
            <v>Unidad</v>
          </cell>
          <cell r="E456" t="str">
            <v>Costo. Unitario</v>
          </cell>
          <cell r="F456" t="str">
            <v>Cantidad</v>
          </cell>
          <cell r="G456" t="str">
            <v>H y E</v>
          </cell>
          <cell r="H456" t="str">
            <v>Materiales</v>
          </cell>
          <cell r="I456" t="str">
            <v>Mano de Obra</v>
          </cell>
          <cell r="J456" t="str">
            <v>Otros</v>
          </cell>
        </row>
        <row r="457">
          <cell r="B457" t="str">
            <v>RED-1</v>
          </cell>
          <cell r="C457" t="str">
            <v>Reducción HD 4"x3" bridada</v>
          </cell>
          <cell r="D457" t="str">
            <v>un</v>
          </cell>
          <cell r="E457">
            <v>257581.35</v>
          </cell>
          <cell r="F457">
            <v>1</v>
          </cell>
          <cell r="G457">
            <v>0</v>
          </cell>
          <cell r="H457">
            <v>257581</v>
          </cell>
          <cell r="I457">
            <v>0</v>
          </cell>
          <cell r="J457">
            <v>0</v>
          </cell>
        </row>
        <row r="458">
          <cell r="B458" t="str">
            <v>MO-8</v>
          </cell>
          <cell r="C458" t="str">
            <v>Cuadrilla tipo VIII - Instalación Tubería, Accesorios de Acueducto y Alcantarillado</v>
          </cell>
          <cell r="D458" t="str">
            <v>Hr</v>
          </cell>
          <cell r="E458">
            <v>24737</v>
          </cell>
          <cell r="F458">
            <v>0.3</v>
          </cell>
          <cell r="G458">
            <v>0</v>
          </cell>
          <cell r="H458">
            <v>0</v>
          </cell>
          <cell r="I458">
            <v>7421</v>
          </cell>
          <cell r="J458">
            <v>0</v>
          </cell>
        </row>
        <row r="459">
          <cell r="B459" t="str">
            <v>HM-1</v>
          </cell>
          <cell r="C459" t="str">
            <v>Herramienta Menor General</v>
          </cell>
          <cell r="D459" t="str">
            <v>%</v>
          </cell>
          <cell r="E459">
            <v>7421</v>
          </cell>
          <cell r="F459">
            <v>0.1</v>
          </cell>
          <cell r="G459">
            <v>742</v>
          </cell>
          <cell r="H459">
            <v>0</v>
          </cell>
          <cell r="I459">
            <v>0</v>
          </cell>
          <cell r="J459">
            <v>0</v>
          </cell>
        </row>
        <row r="460">
          <cell r="B460" t="str">
            <v>TOR-1</v>
          </cell>
          <cell r="C460" t="str">
            <v>Juego Tornillería - Empaque De 4 Br Cl125 G2 Delta Mks</v>
          </cell>
          <cell r="D460" t="str">
            <v>Un</v>
          </cell>
          <cell r="E460">
            <v>92465.1</v>
          </cell>
          <cell r="F460">
            <v>1</v>
          </cell>
          <cell r="G460">
            <v>0</v>
          </cell>
          <cell r="H460">
            <v>92465</v>
          </cell>
          <cell r="I460">
            <v>0</v>
          </cell>
          <cell r="J460">
            <v>0</v>
          </cell>
        </row>
        <row r="461">
          <cell r="B461" t="str">
            <v>AV-1</v>
          </cell>
          <cell r="C461" t="str">
            <v>Camioneta hasta 1.5 Toneladas</v>
          </cell>
          <cell r="D461" t="str">
            <v>Día</v>
          </cell>
          <cell r="E461">
            <v>144245.55600000001</v>
          </cell>
          <cell r="F461">
            <v>0.02</v>
          </cell>
          <cell r="G461">
            <v>0</v>
          </cell>
          <cell r="H461">
            <v>0</v>
          </cell>
          <cell r="I461">
            <v>0</v>
          </cell>
          <cell r="J461">
            <v>2885</v>
          </cell>
        </row>
        <row r="462">
          <cell r="B462" t="str">
            <v>MS-10</v>
          </cell>
          <cell r="C462" t="str">
            <v>Acarreo interno</v>
          </cell>
          <cell r="D462" t="str">
            <v>m3</v>
          </cell>
          <cell r="E462">
            <v>1032.9672600000001</v>
          </cell>
          <cell r="F462">
            <v>0.3</v>
          </cell>
          <cell r="G462">
            <v>0</v>
          </cell>
          <cell r="H462">
            <v>0</v>
          </cell>
          <cell r="I462">
            <v>0</v>
          </cell>
          <cell r="J462">
            <v>310</v>
          </cell>
        </row>
        <row r="465">
          <cell r="B465" t="str">
            <v>ITEM No.</v>
          </cell>
          <cell r="C465" t="str">
            <v>Concepto</v>
          </cell>
          <cell r="D465" t="str">
            <v>Unidad</v>
          </cell>
          <cell r="E465" t="str">
            <v>Costo Directo</v>
          </cell>
          <cell r="G465" t="str">
            <v>H y E</v>
          </cell>
          <cell r="H465" t="str">
            <v>Materiales</v>
          </cell>
          <cell r="I465" t="str">
            <v>Mano de Obra</v>
          </cell>
          <cell r="J465" t="str">
            <v>Otros</v>
          </cell>
        </row>
        <row r="466">
          <cell r="B466" t="str">
            <v>8.2.</v>
          </cell>
          <cell r="C466" t="str">
            <v>Suministro, transporte e instalación válvula de compuerta elástica vástago no ascendente en HD 3" extremos bridados (Incluye juego de tornillos)</v>
          </cell>
          <cell r="D466" t="str">
            <v>un</v>
          </cell>
          <cell r="E466">
            <v>769731</v>
          </cell>
          <cell r="G466">
            <v>1237</v>
          </cell>
          <cell r="H466">
            <v>752930</v>
          </cell>
          <cell r="I466">
            <v>12369</v>
          </cell>
          <cell r="J466">
            <v>3195</v>
          </cell>
        </row>
        <row r="467">
          <cell r="B467" t="str">
            <v>Código</v>
          </cell>
          <cell r="C467" t="str">
            <v>Descripción</v>
          </cell>
          <cell r="D467" t="str">
            <v>Unidad</v>
          </cell>
          <cell r="E467" t="str">
            <v>Costo. Unitario</v>
          </cell>
          <cell r="F467" t="str">
            <v>Cantidad</v>
          </cell>
          <cell r="G467" t="str">
            <v>H y E</v>
          </cell>
          <cell r="H467" t="str">
            <v>Materiales</v>
          </cell>
          <cell r="I467" t="str">
            <v>Mano de Obra</v>
          </cell>
          <cell r="J467" t="str">
            <v>Otros</v>
          </cell>
        </row>
        <row r="468">
          <cell r="B468" t="str">
            <v>AC-60</v>
          </cell>
          <cell r="C468" t="str">
            <v>Válvula de compuerta elástica con vástago no ascendente en HD 3" extremos bridados</v>
          </cell>
          <cell r="D468" t="str">
            <v>un</v>
          </cell>
          <cell r="E468">
            <v>660465</v>
          </cell>
          <cell r="F468">
            <v>1</v>
          </cell>
          <cell r="G468">
            <v>0</v>
          </cell>
          <cell r="H468">
            <v>660465</v>
          </cell>
          <cell r="I468">
            <v>0</v>
          </cell>
          <cell r="J468">
            <v>0</v>
          </cell>
        </row>
        <row r="469">
          <cell r="B469" t="str">
            <v>MO-8</v>
          </cell>
          <cell r="C469" t="str">
            <v>Cuadrilla tipo VIII - Instalación Tubería, Accesorios de Acueducto y Alcantarillado</v>
          </cell>
          <cell r="D469" t="str">
            <v>Hr</v>
          </cell>
          <cell r="E469">
            <v>24737</v>
          </cell>
          <cell r="F469">
            <v>0.5</v>
          </cell>
          <cell r="G469">
            <v>0</v>
          </cell>
          <cell r="H469">
            <v>0</v>
          </cell>
          <cell r="I469">
            <v>12369</v>
          </cell>
          <cell r="J469">
            <v>0</v>
          </cell>
        </row>
        <row r="470">
          <cell r="B470" t="str">
            <v>HM-1</v>
          </cell>
          <cell r="C470" t="str">
            <v>Herramienta Menor General</v>
          </cell>
          <cell r="D470" t="str">
            <v>%</v>
          </cell>
          <cell r="E470">
            <v>12369</v>
          </cell>
          <cell r="F470">
            <v>0.1</v>
          </cell>
          <cell r="G470">
            <v>1237</v>
          </cell>
          <cell r="H470">
            <v>0</v>
          </cell>
          <cell r="I470">
            <v>0</v>
          </cell>
          <cell r="J470">
            <v>0</v>
          </cell>
        </row>
        <row r="471">
          <cell r="B471" t="str">
            <v>TOR-1</v>
          </cell>
          <cell r="C471" t="str">
            <v>Juego Tornillería - Empaque De 4 Br Cl125 G2 Delta Mks</v>
          </cell>
          <cell r="D471" t="str">
            <v>Un</v>
          </cell>
          <cell r="E471">
            <v>92465.1</v>
          </cell>
          <cell r="F471">
            <v>1</v>
          </cell>
          <cell r="G471">
            <v>0</v>
          </cell>
          <cell r="H471">
            <v>92465</v>
          </cell>
          <cell r="I471">
            <v>0</v>
          </cell>
          <cell r="J471">
            <v>0</v>
          </cell>
        </row>
        <row r="472">
          <cell r="B472" t="str">
            <v>AV-1</v>
          </cell>
          <cell r="C472" t="str">
            <v>Camioneta hasta 1.5 Toneladas</v>
          </cell>
          <cell r="D472" t="str">
            <v>Día</v>
          </cell>
          <cell r="E472">
            <v>144245.55600000001</v>
          </cell>
          <cell r="F472">
            <v>0.02</v>
          </cell>
          <cell r="G472">
            <v>0</v>
          </cell>
          <cell r="H472">
            <v>0</v>
          </cell>
          <cell r="I472">
            <v>0</v>
          </cell>
          <cell r="J472">
            <v>2885</v>
          </cell>
        </row>
        <row r="473">
          <cell r="B473" t="str">
            <v>MS-10</v>
          </cell>
          <cell r="C473" t="str">
            <v>Acarreo interno</v>
          </cell>
          <cell r="D473" t="str">
            <v>m3</v>
          </cell>
          <cell r="E473">
            <v>1032.9672600000001</v>
          </cell>
          <cell r="F473">
            <v>0.3</v>
          </cell>
          <cell r="G473">
            <v>0</v>
          </cell>
          <cell r="H473">
            <v>0</v>
          </cell>
          <cell r="I473">
            <v>0</v>
          </cell>
          <cell r="J473">
            <v>310</v>
          </cell>
        </row>
        <row r="476">
          <cell r="B476" t="str">
            <v>ITEM No.</v>
          </cell>
          <cell r="C476" t="str">
            <v>Concepto</v>
          </cell>
          <cell r="D476" t="str">
            <v>Unidad</v>
          </cell>
          <cell r="E476" t="str">
            <v>Costo Directo</v>
          </cell>
          <cell r="G476" t="str">
            <v>H y E</v>
          </cell>
          <cell r="H476" t="str">
            <v>Materiales</v>
          </cell>
          <cell r="I476" t="str">
            <v>Mano de Obra</v>
          </cell>
          <cell r="J476" t="str">
            <v>Otros</v>
          </cell>
        </row>
        <row r="477">
          <cell r="B477" t="str">
            <v>8.3.</v>
          </cell>
          <cell r="C477" t="str">
            <v>Suministro, transporte e instalación Adaptador HD universal 3" extremos bridados (Incluye juego de tornillos)</v>
          </cell>
          <cell r="D477" t="str">
            <v>un</v>
          </cell>
          <cell r="E477">
            <v>222707</v>
          </cell>
          <cell r="G477">
            <v>742</v>
          </cell>
          <cell r="H477">
            <v>211349</v>
          </cell>
          <cell r="I477">
            <v>7421</v>
          </cell>
          <cell r="J477">
            <v>3195</v>
          </cell>
        </row>
        <row r="478">
          <cell r="B478" t="str">
            <v>Código</v>
          </cell>
          <cell r="C478" t="str">
            <v>Descripción</v>
          </cell>
          <cell r="D478" t="str">
            <v>Unidad</v>
          </cell>
          <cell r="E478" t="str">
            <v>Costo. Unitario</v>
          </cell>
          <cell r="F478" t="str">
            <v>Cantidad</v>
          </cell>
          <cell r="G478" t="str">
            <v>H y E</v>
          </cell>
          <cell r="H478" t="str">
            <v>Materiales</v>
          </cell>
          <cell r="I478" t="str">
            <v>Mano de Obra</v>
          </cell>
          <cell r="J478" t="str">
            <v>Otros</v>
          </cell>
        </row>
        <row r="479">
          <cell r="B479" t="str">
            <v>CON-15</v>
          </cell>
          <cell r="C479" t="str">
            <v>ADAPTADOR BRIDA UNIVERSAL HD Ø 3"</v>
          </cell>
          <cell r="D479" t="str">
            <v>un</v>
          </cell>
          <cell r="E479">
            <v>118883.7</v>
          </cell>
          <cell r="F479">
            <v>1</v>
          </cell>
          <cell r="G479">
            <v>0</v>
          </cell>
          <cell r="H479">
            <v>118884</v>
          </cell>
          <cell r="I479">
            <v>0</v>
          </cell>
          <cell r="J479">
            <v>0</v>
          </cell>
        </row>
        <row r="480">
          <cell r="B480" t="str">
            <v>MO-8</v>
          </cell>
          <cell r="C480" t="str">
            <v>Cuadrilla tipo VIII - Instalación Tubería, Accesorios de Acueducto y Alcantarillado</v>
          </cell>
          <cell r="D480" t="str">
            <v>Hr</v>
          </cell>
          <cell r="E480">
            <v>24737</v>
          </cell>
          <cell r="F480">
            <v>0.3</v>
          </cell>
          <cell r="G480">
            <v>0</v>
          </cell>
          <cell r="H480">
            <v>0</v>
          </cell>
          <cell r="I480">
            <v>7421</v>
          </cell>
          <cell r="J480">
            <v>0</v>
          </cell>
        </row>
        <row r="481">
          <cell r="B481" t="str">
            <v>HM-1</v>
          </cell>
          <cell r="C481" t="str">
            <v>Herramienta Menor General</v>
          </cell>
          <cell r="D481" t="str">
            <v>%</v>
          </cell>
          <cell r="E481">
            <v>7421</v>
          </cell>
          <cell r="F481">
            <v>0.1</v>
          </cell>
          <cell r="G481">
            <v>742</v>
          </cell>
          <cell r="H481">
            <v>0</v>
          </cell>
          <cell r="I481">
            <v>0</v>
          </cell>
          <cell r="J481">
            <v>0</v>
          </cell>
        </row>
        <row r="482">
          <cell r="B482" t="str">
            <v>TOR-1</v>
          </cell>
          <cell r="C482" t="str">
            <v>Juego Tornillería - Empaque De 4 Br Cl125 G2 Delta Mks</v>
          </cell>
          <cell r="D482" t="str">
            <v>Un</v>
          </cell>
          <cell r="E482">
            <v>92465.1</v>
          </cell>
          <cell r="F482">
            <v>1</v>
          </cell>
          <cell r="G482">
            <v>0</v>
          </cell>
          <cell r="H482">
            <v>92465</v>
          </cell>
          <cell r="I482">
            <v>0</v>
          </cell>
          <cell r="J482">
            <v>0</v>
          </cell>
        </row>
        <row r="483">
          <cell r="B483" t="str">
            <v>AV-1</v>
          </cell>
          <cell r="C483" t="str">
            <v>Camioneta hasta 1.5 Toneladas</v>
          </cell>
          <cell r="D483" t="str">
            <v>Día</v>
          </cell>
          <cell r="E483">
            <v>144245.55600000001</v>
          </cell>
          <cell r="F483">
            <v>0.02</v>
          </cell>
          <cell r="G483">
            <v>0</v>
          </cell>
          <cell r="H483">
            <v>0</v>
          </cell>
          <cell r="I483">
            <v>0</v>
          </cell>
          <cell r="J483">
            <v>2885</v>
          </cell>
        </row>
        <row r="484">
          <cell r="B484" t="str">
            <v>MS-10</v>
          </cell>
          <cell r="C484" t="str">
            <v>Acarreo interno</v>
          </cell>
          <cell r="D484" t="str">
            <v>m3</v>
          </cell>
          <cell r="E484">
            <v>1032.9672600000001</v>
          </cell>
          <cell r="F484">
            <v>0.3</v>
          </cell>
          <cell r="G484">
            <v>0</v>
          </cell>
          <cell r="H484">
            <v>0</v>
          </cell>
          <cell r="I484">
            <v>0</v>
          </cell>
          <cell r="J484">
            <v>310</v>
          </cell>
        </row>
        <row r="487">
          <cell r="B487" t="str">
            <v>ITEM No.</v>
          </cell>
          <cell r="C487" t="str">
            <v>Concepto</v>
          </cell>
          <cell r="D487" t="str">
            <v>Unidad</v>
          </cell>
          <cell r="E487" t="str">
            <v>Costo Directo</v>
          </cell>
          <cell r="G487" t="str">
            <v>H y E</v>
          </cell>
          <cell r="H487" t="str">
            <v>Materiales</v>
          </cell>
          <cell r="I487" t="str">
            <v>Mano de Obra</v>
          </cell>
          <cell r="J487" t="str">
            <v>Otros</v>
          </cell>
        </row>
        <row r="488">
          <cell r="B488" t="str">
            <v>8.4.</v>
          </cell>
          <cell r="C488" t="str">
            <v>Suministro, transporte e instalación Tee 3" HD Junta hidráulica</v>
          </cell>
          <cell r="D488" t="str">
            <v>un</v>
          </cell>
          <cell r="E488">
            <v>152328</v>
          </cell>
          <cell r="G488">
            <v>742</v>
          </cell>
          <cell r="H488">
            <v>140970</v>
          </cell>
          <cell r="I488">
            <v>7421</v>
          </cell>
          <cell r="J488">
            <v>3195</v>
          </cell>
        </row>
        <row r="489">
          <cell r="B489" t="str">
            <v>Código</v>
          </cell>
          <cell r="C489" t="str">
            <v>Descripción</v>
          </cell>
          <cell r="D489" t="str">
            <v>Unidad</v>
          </cell>
          <cell r="E489" t="str">
            <v>Costo. Unitario</v>
          </cell>
          <cell r="F489" t="str">
            <v>Cantidad</v>
          </cell>
          <cell r="G489" t="str">
            <v>H y E</v>
          </cell>
          <cell r="H489" t="str">
            <v>Materiales</v>
          </cell>
          <cell r="I489" t="str">
            <v>Mano de Obra</v>
          </cell>
          <cell r="J489" t="str">
            <v>Otros</v>
          </cell>
        </row>
        <row r="490">
          <cell r="B490" t="str">
            <v>TEE-43</v>
          </cell>
          <cell r="C490" t="str">
            <v>Tee HD  Junta Hidráulica 3" x 3" (75 mm x 75 mm)</v>
          </cell>
          <cell r="D490" t="str">
            <v>Un</v>
          </cell>
          <cell r="E490">
            <v>140969.6496</v>
          </cell>
          <cell r="F490">
            <v>1</v>
          </cell>
          <cell r="G490">
            <v>0</v>
          </cell>
          <cell r="H490">
            <v>140970</v>
          </cell>
          <cell r="I490">
            <v>0</v>
          </cell>
          <cell r="J490">
            <v>0</v>
          </cell>
        </row>
        <row r="491">
          <cell r="B491" t="str">
            <v>MO-8</v>
          </cell>
          <cell r="C491" t="str">
            <v>Cuadrilla tipo VIII - Instalación Tubería, Accesorios de Acueducto y Alcantarillado</v>
          </cell>
          <cell r="D491" t="str">
            <v>Hr</v>
          </cell>
          <cell r="E491">
            <v>24737</v>
          </cell>
          <cell r="F491">
            <v>0.3</v>
          </cell>
          <cell r="G491">
            <v>0</v>
          </cell>
          <cell r="H491">
            <v>0</v>
          </cell>
          <cell r="I491">
            <v>7421</v>
          </cell>
          <cell r="J491">
            <v>0</v>
          </cell>
        </row>
        <row r="492">
          <cell r="B492" t="str">
            <v>HM-1</v>
          </cell>
          <cell r="C492" t="str">
            <v>Herramienta Menor General</v>
          </cell>
          <cell r="D492" t="str">
            <v>%</v>
          </cell>
          <cell r="E492">
            <v>7421</v>
          </cell>
          <cell r="F492">
            <v>0.1</v>
          </cell>
          <cell r="G492">
            <v>742</v>
          </cell>
          <cell r="H492">
            <v>0</v>
          </cell>
          <cell r="I492">
            <v>0</v>
          </cell>
          <cell r="J492">
            <v>0</v>
          </cell>
        </row>
        <row r="493">
          <cell r="B493" t="str">
            <v>NO-4</v>
          </cell>
          <cell r="C493" t="str">
            <v>Vaselina</v>
          </cell>
          <cell r="D493" t="str">
            <v>Kg</v>
          </cell>
          <cell r="E493">
            <v>15730</v>
          </cell>
          <cell r="F493">
            <v>0.1</v>
          </cell>
          <cell r="G493">
            <v>0</v>
          </cell>
          <cell r="H493">
            <v>1573</v>
          </cell>
          <cell r="I493">
            <v>0</v>
          </cell>
          <cell r="J493">
            <v>0</v>
          </cell>
        </row>
        <row r="494">
          <cell r="B494" t="str">
            <v>AV-1</v>
          </cell>
          <cell r="C494" t="str">
            <v>Camioneta hasta 1.5 Toneladas</v>
          </cell>
          <cell r="D494" t="str">
            <v>Día</v>
          </cell>
          <cell r="E494">
            <v>144245.55600000001</v>
          </cell>
          <cell r="F494">
            <v>0.02</v>
          </cell>
          <cell r="G494">
            <v>0</v>
          </cell>
          <cell r="H494">
            <v>0</v>
          </cell>
          <cell r="I494">
            <v>0</v>
          </cell>
          <cell r="J494">
            <v>2885</v>
          </cell>
        </row>
        <row r="495">
          <cell r="B495" t="str">
            <v>MS-10</v>
          </cell>
          <cell r="C495" t="str">
            <v>Acarreo interno</v>
          </cell>
          <cell r="D495" t="str">
            <v>m3</v>
          </cell>
          <cell r="E495">
            <v>1032.9672600000001</v>
          </cell>
          <cell r="F495">
            <v>0.3</v>
          </cell>
          <cell r="G495">
            <v>0</v>
          </cell>
          <cell r="H495">
            <v>0</v>
          </cell>
          <cell r="I495">
            <v>0</v>
          </cell>
          <cell r="J495">
            <v>310</v>
          </cell>
        </row>
        <row r="498">
          <cell r="B498" t="str">
            <v>ITEM No.</v>
          </cell>
          <cell r="C498" t="str">
            <v>Concepto</v>
          </cell>
          <cell r="D498" t="str">
            <v>Unidad</v>
          </cell>
          <cell r="E498" t="str">
            <v>Costo Directo</v>
          </cell>
          <cell r="G498" t="str">
            <v>H y E</v>
          </cell>
          <cell r="H498" t="str">
            <v>Materiales</v>
          </cell>
          <cell r="I498" t="str">
            <v>Mano de Obra</v>
          </cell>
          <cell r="J498" t="str">
            <v>Otros</v>
          </cell>
        </row>
        <row r="499">
          <cell r="B499" t="str">
            <v>8.5.</v>
          </cell>
          <cell r="C499" t="str">
            <v>Suministro, transporte e instalación válvula de compuerta elástica  3" HD Junta hidráulica</v>
          </cell>
          <cell r="D499" t="str">
            <v>un</v>
          </cell>
          <cell r="E499">
            <v>541303</v>
          </cell>
          <cell r="G499">
            <v>742</v>
          </cell>
          <cell r="H499">
            <v>529945</v>
          </cell>
          <cell r="I499">
            <v>7421</v>
          </cell>
          <cell r="J499">
            <v>3195</v>
          </cell>
        </row>
        <row r="500">
          <cell r="B500" t="str">
            <v>Código</v>
          </cell>
          <cell r="C500" t="str">
            <v>Descripción</v>
          </cell>
          <cell r="D500" t="str">
            <v>Unidad</v>
          </cell>
          <cell r="E500" t="str">
            <v>Costo. Unitario</v>
          </cell>
          <cell r="F500" t="str">
            <v>Cantidad</v>
          </cell>
          <cell r="G500" t="str">
            <v>H y E</v>
          </cell>
          <cell r="H500" t="str">
            <v>Materiales</v>
          </cell>
          <cell r="I500" t="str">
            <v>Mano de Obra</v>
          </cell>
          <cell r="J500" t="str">
            <v>Otros</v>
          </cell>
        </row>
        <row r="501">
          <cell r="B501" t="str">
            <v>AC-69</v>
          </cell>
          <cell r="C501" t="str">
            <v xml:space="preserve">Válvula de compuerta elástica vástago no ascendente HD 3" Junta rápida </v>
          </cell>
          <cell r="D501" t="str">
            <v>un</v>
          </cell>
          <cell r="E501">
            <v>528372</v>
          </cell>
          <cell r="F501">
            <v>1</v>
          </cell>
          <cell r="G501">
            <v>0</v>
          </cell>
          <cell r="H501">
            <v>528372</v>
          </cell>
          <cell r="I501">
            <v>0</v>
          </cell>
          <cell r="J501">
            <v>0</v>
          </cell>
        </row>
        <row r="502">
          <cell r="B502" t="str">
            <v>MO-8</v>
          </cell>
          <cell r="C502" t="str">
            <v>Cuadrilla tipo VIII - Instalación Tubería, Accesorios de Acueducto y Alcantarillado</v>
          </cell>
          <cell r="D502" t="str">
            <v>Hr</v>
          </cell>
          <cell r="E502">
            <v>24737</v>
          </cell>
          <cell r="F502">
            <v>0.3</v>
          </cell>
          <cell r="G502">
            <v>0</v>
          </cell>
          <cell r="H502">
            <v>0</v>
          </cell>
          <cell r="I502">
            <v>7421</v>
          </cell>
          <cell r="J502">
            <v>0</v>
          </cell>
        </row>
        <row r="503">
          <cell r="B503" t="str">
            <v>HM-1</v>
          </cell>
          <cell r="C503" t="str">
            <v>Herramienta Menor General</v>
          </cell>
          <cell r="D503" t="str">
            <v>%</v>
          </cell>
          <cell r="E503">
            <v>7421</v>
          </cell>
          <cell r="F503">
            <v>0.1</v>
          </cell>
          <cell r="G503">
            <v>742</v>
          </cell>
          <cell r="H503">
            <v>0</v>
          </cell>
          <cell r="I503">
            <v>0</v>
          </cell>
          <cell r="J503">
            <v>0</v>
          </cell>
        </row>
        <row r="504">
          <cell r="B504" t="str">
            <v>NO-4</v>
          </cell>
          <cell r="C504" t="str">
            <v>Vaselina</v>
          </cell>
          <cell r="D504" t="str">
            <v>Kg</v>
          </cell>
          <cell r="E504">
            <v>15730</v>
          </cell>
          <cell r="F504">
            <v>0.1</v>
          </cell>
          <cell r="G504">
            <v>0</v>
          </cell>
          <cell r="H504">
            <v>1573</v>
          </cell>
          <cell r="I504">
            <v>0</v>
          </cell>
          <cell r="J504">
            <v>0</v>
          </cell>
        </row>
        <row r="505">
          <cell r="B505" t="str">
            <v>AV-1</v>
          </cell>
          <cell r="C505" t="str">
            <v>Camioneta hasta 1.5 Toneladas</v>
          </cell>
          <cell r="D505" t="str">
            <v>Día</v>
          </cell>
          <cell r="E505">
            <v>144245.55600000001</v>
          </cell>
          <cell r="F505">
            <v>0.02</v>
          </cell>
          <cell r="G505">
            <v>0</v>
          </cell>
          <cell r="H505">
            <v>0</v>
          </cell>
          <cell r="I505">
            <v>0</v>
          </cell>
          <cell r="J505">
            <v>2885</v>
          </cell>
        </row>
        <row r="506">
          <cell r="B506" t="str">
            <v>MS-10</v>
          </cell>
          <cell r="C506" t="str">
            <v>Acarreo interno</v>
          </cell>
          <cell r="D506" t="str">
            <v>m3</v>
          </cell>
          <cell r="E506">
            <v>1032.9672600000001</v>
          </cell>
          <cell r="F506">
            <v>0.3</v>
          </cell>
          <cell r="G506">
            <v>0</v>
          </cell>
          <cell r="H506">
            <v>0</v>
          </cell>
          <cell r="I506">
            <v>0</v>
          </cell>
          <cell r="J506">
            <v>310</v>
          </cell>
        </row>
        <row r="509">
          <cell r="B509" t="str">
            <v>ITEM No.</v>
          </cell>
          <cell r="C509" t="str">
            <v>Concepto</v>
          </cell>
          <cell r="D509" t="str">
            <v>Unidad</v>
          </cell>
          <cell r="E509" t="str">
            <v>Costo Directo</v>
          </cell>
          <cell r="G509" t="str">
            <v>H y E</v>
          </cell>
          <cell r="H509" t="str">
            <v>Materiales</v>
          </cell>
          <cell r="I509" t="str">
            <v>Mano de Obra</v>
          </cell>
          <cell r="J509" t="str">
            <v>Otros</v>
          </cell>
        </row>
        <row r="510">
          <cell r="B510" t="str">
            <v>8.6.</v>
          </cell>
          <cell r="C510" t="str">
            <v>Suministro, transporte e instalación codo 3" 45° HD Junta hidráulica</v>
          </cell>
          <cell r="D510" t="str">
            <v>un</v>
          </cell>
          <cell r="E510">
            <v>126040</v>
          </cell>
          <cell r="G510">
            <v>742</v>
          </cell>
          <cell r="H510">
            <v>107260</v>
          </cell>
          <cell r="I510">
            <v>7421</v>
          </cell>
          <cell r="J510">
            <v>10617</v>
          </cell>
        </row>
        <row r="511">
          <cell r="B511" t="str">
            <v>Código</v>
          </cell>
          <cell r="C511" t="str">
            <v>Descripción</v>
          </cell>
          <cell r="D511" t="str">
            <v>Unidad</v>
          </cell>
          <cell r="E511" t="str">
            <v>Costo. Unitario</v>
          </cell>
          <cell r="F511" t="str">
            <v>Cantidad</v>
          </cell>
          <cell r="G511" t="str">
            <v>H y E</v>
          </cell>
          <cell r="H511" t="str">
            <v>Materiales</v>
          </cell>
          <cell r="I511" t="str">
            <v>Mano de Obra</v>
          </cell>
          <cell r="J511" t="str">
            <v>Otros</v>
          </cell>
        </row>
        <row r="512">
          <cell r="B512" t="str">
            <v>CO-17</v>
          </cell>
          <cell r="C512" t="str">
            <v>Codo HD Junta Hidráulica 3" x 45º</v>
          </cell>
          <cell r="D512" t="str">
            <v>Un</v>
          </cell>
          <cell r="E512">
            <v>107259.516</v>
          </cell>
          <cell r="F512">
            <v>1</v>
          </cell>
          <cell r="G512">
            <v>0</v>
          </cell>
          <cell r="H512">
            <v>107260</v>
          </cell>
          <cell r="I512">
            <v>0</v>
          </cell>
          <cell r="J512">
            <v>0</v>
          </cell>
        </row>
        <row r="513">
          <cell r="B513" t="str">
            <v>MO-8</v>
          </cell>
          <cell r="C513" t="str">
            <v>Cuadrilla tipo VIII - Instalación Tubería, Accesorios de Acueducto y Alcantarillado</v>
          </cell>
          <cell r="D513" t="str">
            <v>Hr</v>
          </cell>
          <cell r="E513">
            <v>24737</v>
          </cell>
          <cell r="F513">
            <v>0.3</v>
          </cell>
          <cell r="G513">
            <v>0</v>
          </cell>
          <cell r="H513">
            <v>0</v>
          </cell>
          <cell r="I513">
            <v>7421</v>
          </cell>
          <cell r="J513">
            <v>0</v>
          </cell>
        </row>
        <row r="514">
          <cell r="B514" t="str">
            <v>HM-1</v>
          </cell>
          <cell r="C514" t="str">
            <v>Herramienta Menor General</v>
          </cell>
          <cell r="D514" t="str">
            <v>%</v>
          </cell>
          <cell r="E514">
            <v>7421</v>
          </cell>
          <cell r="F514">
            <v>0.1</v>
          </cell>
          <cell r="G514">
            <v>742</v>
          </cell>
          <cell r="H514">
            <v>0</v>
          </cell>
          <cell r="I514">
            <v>0</v>
          </cell>
          <cell r="J514">
            <v>0</v>
          </cell>
        </row>
        <row r="515">
          <cell r="B515" t="str">
            <v>NO-4</v>
          </cell>
          <cell r="C515" t="str">
            <v>Vaselina</v>
          </cell>
          <cell r="D515" t="str">
            <v>Kg</v>
          </cell>
          <cell r="E515">
            <v>15730</v>
          </cell>
          <cell r="F515">
            <v>0.1</v>
          </cell>
          <cell r="G515">
            <v>0</v>
          </cell>
          <cell r="H515">
            <v>1573</v>
          </cell>
          <cell r="I515">
            <v>0</v>
          </cell>
          <cell r="J515">
            <v>0</v>
          </cell>
        </row>
        <row r="516">
          <cell r="B516" t="str">
            <v>AV-1</v>
          </cell>
          <cell r="C516" t="str">
            <v>Camioneta hasta 1.5 Toneladas</v>
          </cell>
          <cell r="D516" t="str">
            <v>Día</v>
          </cell>
          <cell r="E516">
            <v>144245.55600000001</v>
          </cell>
          <cell r="F516">
            <v>0.02</v>
          </cell>
          <cell r="G516">
            <v>0</v>
          </cell>
          <cell r="H516">
            <v>0</v>
          </cell>
          <cell r="I516">
            <v>0</v>
          </cell>
          <cell r="J516">
            <v>2885</v>
          </cell>
        </row>
        <row r="517">
          <cell r="B517" t="str">
            <v>MS-10</v>
          </cell>
          <cell r="C517" t="str">
            <v>Acarreo interno</v>
          </cell>
          <cell r="D517" t="str">
            <v>m3</v>
          </cell>
          <cell r="E517">
            <v>1032.9672600000001</v>
          </cell>
          <cell r="F517">
            <v>0.3</v>
          </cell>
          <cell r="G517">
            <v>0</v>
          </cell>
          <cell r="H517">
            <v>0</v>
          </cell>
          <cell r="I517">
            <v>0</v>
          </cell>
          <cell r="J517">
            <v>310</v>
          </cell>
        </row>
        <row r="520">
          <cell r="B520" t="str">
            <v>ITEM No.</v>
          </cell>
          <cell r="C520" t="str">
            <v>Concepto</v>
          </cell>
          <cell r="D520" t="str">
            <v>Unidad</v>
          </cell>
          <cell r="E520" t="str">
            <v>Costo Directo</v>
          </cell>
          <cell r="G520" t="str">
            <v>H y E</v>
          </cell>
          <cell r="H520" t="str">
            <v>Materiales</v>
          </cell>
          <cell r="I520" t="str">
            <v>Mano de Obra</v>
          </cell>
          <cell r="J520" t="str">
            <v>Otros</v>
          </cell>
        </row>
        <row r="521">
          <cell r="B521" t="str">
            <v>8.7.</v>
          </cell>
          <cell r="C521" t="str">
            <v xml:space="preserve">Suministro, transporte e instalación tubería PVC-P unión mecánica 3" RDE 21 PSI 200 según norma NTC 382 y NTC 2295 </v>
          </cell>
          <cell r="D521" t="str">
            <v>ml</v>
          </cell>
          <cell r="E521">
            <v>39280</v>
          </cell>
          <cell r="G521">
            <v>742</v>
          </cell>
          <cell r="H521">
            <v>27922</v>
          </cell>
          <cell r="I521">
            <v>7421</v>
          </cell>
          <cell r="J521">
            <v>3195</v>
          </cell>
        </row>
        <row r="522">
          <cell r="B522" t="str">
            <v>Código</v>
          </cell>
          <cell r="C522" t="str">
            <v>Descripción</v>
          </cell>
          <cell r="D522" t="str">
            <v>Unidad</v>
          </cell>
          <cell r="E522" t="str">
            <v>Costo. Unitario</v>
          </cell>
          <cell r="F522" t="str">
            <v>Cantidad</v>
          </cell>
          <cell r="G522" t="str">
            <v>H y E</v>
          </cell>
          <cell r="H522" t="str">
            <v>Materiales</v>
          </cell>
          <cell r="I522" t="str">
            <v>Mano de Obra</v>
          </cell>
          <cell r="J522" t="str">
            <v>Otros</v>
          </cell>
        </row>
        <row r="523">
          <cell r="B523" t="str">
            <v>HM-1</v>
          </cell>
          <cell r="C523" t="str">
            <v>Herramienta Menor General</v>
          </cell>
          <cell r="D523" t="str">
            <v>%</v>
          </cell>
          <cell r="E523">
            <v>7421</v>
          </cell>
          <cell r="F523">
            <v>0.1</v>
          </cell>
          <cell r="G523">
            <v>742</v>
          </cell>
          <cell r="H523">
            <v>0</v>
          </cell>
          <cell r="I523">
            <v>0</v>
          </cell>
          <cell r="J523">
            <v>0</v>
          </cell>
        </row>
        <row r="524">
          <cell r="B524" t="str">
            <v>MO-8</v>
          </cell>
          <cell r="C524" t="str">
            <v>Cuadrilla tipo VIII - Instalación Tubería, Accesorios de Acueducto y Alcantarillado</v>
          </cell>
          <cell r="D524" t="str">
            <v>Hr</v>
          </cell>
          <cell r="E524">
            <v>24737</v>
          </cell>
          <cell r="F524">
            <v>0.3</v>
          </cell>
          <cell r="G524">
            <v>0</v>
          </cell>
          <cell r="H524">
            <v>0</v>
          </cell>
          <cell r="I524">
            <v>7421</v>
          </cell>
          <cell r="J524">
            <v>0</v>
          </cell>
        </row>
        <row r="525">
          <cell r="B525" t="str">
            <v>APUP-3</v>
          </cell>
          <cell r="C525" t="str">
            <v>Tubería Unión Platino RDE 21 200 PSI de 3"</v>
          </cell>
          <cell r="D525" t="str">
            <v>ml</v>
          </cell>
          <cell r="E525">
            <v>22852.089</v>
          </cell>
          <cell r="F525">
            <v>1</v>
          </cell>
          <cell r="G525">
            <v>0</v>
          </cell>
          <cell r="H525">
            <v>22852</v>
          </cell>
          <cell r="I525">
            <v>0</v>
          </cell>
          <cell r="J525">
            <v>0</v>
          </cell>
        </row>
        <row r="526">
          <cell r="B526" t="str">
            <v>AC-1</v>
          </cell>
          <cell r="C526" t="str">
            <v>Limpiador Removedor 1/4 760gr</v>
          </cell>
          <cell r="D526" t="str">
            <v>Un</v>
          </cell>
          <cell r="E526">
            <v>32477.705910000001</v>
          </cell>
          <cell r="F526">
            <v>2.5000000000000001E-2</v>
          </cell>
          <cell r="G526">
            <v>0</v>
          </cell>
          <cell r="H526">
            <v>812</v>
          </cell>
          <cell r="I526">
            <v>0</v>
          </cell>
          <cell r="J526">
            <v>0</v>
          </cell>
        </row>
        <row r="527">
          <cell r="B527" t="str">
            <v>NO-2</v>
          </cell>
          <cell r="C527" t="str">
            <v>Lubricante Alcantarillado x 4</v>
          </cell>
          <cell r="D527" t="str">
            <v>Kg</v>
          </cell>
          <cell r="E527">
            <v>106444</v>
          </cell>
          <cell r="F527">
            <v>0.04</v>
          </cell>
          <cell r="G527">
            <v>0</v>
          </cell>
          <cell r="H527">
            <v>4258</v>
          </cell>
          <cell r="I527">
            <v>0</v>
          </cell>
          <cell r="J527">
            <v>0</v>
          </cell>
        </row>
        <row r="528">
          <cell r="B528" t="str">
            <v>AV-1</v>
          </cell>
          <cell r="C528" t="str">
            <v>Camioneta hasta 1.5 Toneladas</v>
          </cell>
          <cell r="D528" t="str">
            <v>Día</v>
          </cell>
          <cell r="E528">
            <v>144245.55600000001</v>
          </cell>
          <cell r="F528">
            <v>0.02</v>
          </cell>
          <cell r="G528">
            <v>0</v>
          </cell>
          <cell r="H528">
            <v>0</v>
          </cell>
          <cell r="I528">
            <v>0</v>
          </cell>
          <cell r="J528">
            <v>2885</v>
          </cell>
        </row>
        <row r="529">
          <cell r="B529" t="str">
            <v>MS-10</v>
          </cell>
          <cell r="C529" t="str">
            <v>Acarreo interno</v>
          </cell>
          <cell r="D529" t="str">
            <v>m3</v>
          </cell>
          <cell r="E529">
            <v>1032.9672600000001</v>
          </cell>
          <cell r="F529">
            <v>0.3</v>
          </cell>
          <cell r="G529">
            <v>0</v>
          </cell>
          <cell r="H529">
            <v>0</v>
          </cell>
          <cell r="I529">
            <v>0</v>
          </cell>
          <cell r="J529">
            <v>310</v>
          </cell>
        </row>
        <row r="532">
          <cell r="B532" t="str">
            <v>ITEM No.</v>
          </cell>
          <cell r="C532" t="str">
            <v>Concepto</v>
          </cell>
          <cell r="D532" t="str">
            <v>Unidad</v>
          </cell>
          <cell r="E532" t="str">
            <v>Costo Directo</v>
          </cell>
          <cell r="G532" t="str">
            <v>H y E</v>
          </cell>
          <cell r="H532" t="str">
            <v>Materiales</v>
          </cell>
          <cell r="I532" t="str">
            <v>Mano de Obra</v>
          </cell>
          <cell r="J532" t="str">
            <v>Otros</v>
          </cell>
        </row>
        <row r="533">
          <cell r="B533" t="str">
            <v>8.8.</v>
          </cell>
          <cell r="C533" t="str">
            <v>Construccion Cámara 1 m x 1m x 1.2 e= 0.15 m para accesorios de red de distribución en concreto 21 Mpa  producido en obra (Incluye acero de refuerzo y tubería de desagüe PVC 4")</v>
          </cell>
          <cell r="D533" t="str">
            <v>un</v>
          </cell>
          <cell r="E533">
            <v>811530</v>
          </cell>
          <cell r="G533">
            <v>29947</v>
          </cell>
          <cell r="H533">
            <v>682119</v>
          </cell>
          <cell r="I533">
            <v>98948</v>
          </cell>
          <cell r="J533">
            <v>516</v>
          </cell>
        </row>
        <row r="534">
          <cell r="B534" t="str">
            <v>Código</v>
          </cell>
          <cell r="C534" t="str">
            <v>Descripción</v>
          </cell>
          <cell r="D534" t="str">
            <v>Unidad</v>
          </cell>
          <cell r="E534" t="str">
            <v>Costo. Unitario</v>
          </cell>
          <cell r="F534" t="str">
            <v>Cantidad</v>
          </cell>
          <cell r="G534" t="str">
            <v>H y E</v>
          </cell>
          <cell r="H534" t="str">
            <v>Materiales</v>
          </cell>
          <cell r="I534" t="str">
            <v>Mano de Obra</v>
          </cell>
          <cell r="J534" t="str">
            <v>Otros</v>
          </cell>
        </row>
        <row r="535">
          <cell r="B535" t="str">
            <v>HM-1</v>
          </cell>
          <cell r="C535" t="str">
            <v>Herramienta Menor General</v>
          </cell>
          <cell r="D535" t="str">
            <v>%</v>
          </cell>
          <cell r="E535">
            <v>98948</v>
          </cell>
          <cell r="F535">
            <v>0.1</v>
          </cell>
          <cell r="G535">
            <v>9895</v>
          </cell>
          <cell r="H535">
            <v>0</v>
          </cell>
          <cell r="I535">
            <v>0</v>
          </cell>
          <cell r="J535">
            <v>0</v>
          </cell>
        </row>
        <row r="536">
          <cell r="B536" t="str">
            <v>AE-10</v>
          </cell>
          <cell r="C536" t="str">
            <v>Alquiler Mezcladora 1 Saco a Gasolina</v>
          </cell>
          <cell r="D536" t="str">
            <v>Día</v>
          </cell>
          <cell r="E536">
            <v>45968.364000000001</v>
          </cell>
          <cell r="F536">
            <v>0.1</v>
          </cell>
          <cell r="G536">
            <v>4597</v>
          </cell>
          <cell r="H536">
            <v>0</v>
          </cell>
          <cell r="I536">
            <v>0</v>
          </cell>
          <cell r="J536">
            <v>0</v>
          </cell>
        </row>
        <row r="537">
          <cell r="B537" t="str">
            <v>AE-11</v>
          </cell>
          <cell r="C537" t="str">
            <v>Alquiler Vibrador Eléctrico</v>
          </cell>
          <cell r="D537" t="str">
            <v>Día</v>
          </cell>
          <cell r="E537">
            <v>55479.06</v>
          </cell>
          <cell r="F537">
            <v>0.1</v>
          </cell>
          <cell r="G537">
            <v>5548</v>
          </cell>
          <cell r="H537">
            <v>0</v>
          </cell>
          <cell r="I537">
            <v>0</v>
          </cell>
          <cell r="J537">
            <v>0</v>
          </cell>
        </row>
        <row r="538">
          <cell r="B538" t="str">
            <v>MC-23</v>
          </cell>
          <cell r="C538" t="str">
            <v>Concreto  (21Mpa) Producido en Obra</v>
          </cell>
          <cell r="D538" t="str">
            <v>m3</v>
          </cell>
          <cell r="E538">
            <v>429110</v>
          </cell>
          <cell r="F538">
            <v>1.2</v>
          </cell>
          <cell r="G538">
            <v>0</v>
          </cell>
          <cell r="H538">
            <v>514932</v>
          </cell>
          <cell r="I538">
            <v>0</v>
          </cell>
          <cell r="J538">
            <v>0</v>
          </cell>
        </row>
        <row r="539">
          <cell r="B539" t="str">
            <v>MA-6</v>
          </cell>
          <cell r="C539" t="str">
            <v>Formaleta en madera para Cámara cuadrada</v>
          </cell>
          <cell r="D539" t="str">
            <v>Día</v>
          </cell>
          <cell r="E539">
            <v>9906.9750000000004</v>
          </cell>
          <cell r="F539">
            <v>1</v>
          </cell>
          <cell r="G539">
            <v>9907</v>
          </cell>
          <cell r="H539">
            <v>0</v>
          </cell>
          <cell r="I539">
            <v>0</v>
          </cell>
          <cell r="J539">
            <v>0</v>
          </cell>
        </row>
        <row r="540">
          <cell r="B540" t="str">
            <v>AR-6</v>
          </cell>
          <cell r="C540" t="str">
            <v>Malla Electrosoldada tipo D 131 (15x15 cm x 5 m.m.)</v>
          </cell>
          <cell r="D540" t="str">
            <v>m2</v>
          </cell>
          <cell r="E540">
            <v>8074.8450900000007</v>
          </cell>
          <cell r="F540">
            <v>7.2</v>
          </cell>
          <cell r="G540">
            <v>0</v>
          </cell>
          <cell r="H540">
            <v>58139</v>
          </cell>
          <cell r="I540">
            <v>0</v>
          </cell>
          <cell r="J540">
            <v>0</v>
          </cell>
        </row>
        <row r="541">
          <cell r="B541" t="str">
            <v>MO-2</v>
          </cell>
          <cell r="C541" t="str">
            <v>Cuadrilla tipo II (1of + 2ay)</v>
          </cell>
          <cell r="D541" t="str">
            <v>Hr</v>
          </cell>
          <cell r="E541">
            <v>24737</v>
          </cell>
          <cell r="F541">
            <v>4</v>
          </cell>
          <cell r="G541">
            <v>0</v>
          </cell>
          <cell r="H541">
            <v>0</v>
          </cell>
          <cell r="I541">
            <v>98948</v>
          </cell>
          <cell r="J541">
            <v>0</v>
          </cell>
        </row>
        <row r="542">
          <cell r="B542" t="str">
            <v>TPVC-5</v>
          </cell>
          <cell r="C542" t="str">
            <v>Tubería PVC Sanitaría 4"</v>
          </cell>
          <cell r="D542" t="str">
            <v>ml</v>
          </cell>
          <cell r="E542">
            <v>18174.675869999999</v>
          </cell>
          <cell r="F542">
            <v>6</v>
          </cell>
          <cell r="G542">
            <v>0</v>
          </cell>
          <cell r="H542">
            <v>109048</v>
          </cell>
          <cell r="I542">
            <v>0</v>
          </cell>
          <cell r="J542">
            <v>0</v>
          </cell>
        </row>
        <row r="543">
          <cell r="B543" t="str">
            <v>MS-10</v>
          </cell>
          <cell r="C543" t="str">
            <v>Acarreo interno</v>
          </cell>
          <cell r="D543" t="str">
            <v>m3</v>
          </cell>
          <cell r="E543">
            <v>1032.9672600000001</v>
          </cell>
          <cell r="F543">
            <v>0.5</v>
          </cell>
          <cell r="G543">
            <v>0</v>
          </cell>
          <cell r="H543">
            <v>0</v>
          </cell>
          <cell r="I543">
            <v>0</v>
          </cell>
          <cell r="J543">
            <v>516</v>
          </cell>
        </row>
        <row r="546">
          <cell r="B546" t="str">
            <v>9. CONCRETOS</v>
          </cell>
        </row>
        <row r="547">
          <cell r="B547" t="str">
            <v>ITEM No.</v>
          </cell>
          <cell r="C547" t="str">
            <v>Concepto</v>
          </cell>
          <cell r="D547" t="str">
            <v>Unidad</v>
          </cell>
          <cell r="E547" t="str">
            <v>Costo Directo</v>
          </cell>
          <cell r="G547" t="str">
            <v>H y E</v>
          </cell>
          <cell r="H547" t="str">
            <v>Materiales</v>
          </cell>
          <cell r="I547" t="str">
            <v>Mano de Obra</v>
          </cell>
          <cell r="J547" t="str">
            <v>Otros</v>
          </cell>
        </row>
        <row r="548">
          <cell r="B548" t="str">
            <v>9.1.</v>
          </cell>
          <cell r="C548" t="str">
            <v>Suministro, transporte e instalación de concreto hidraulico 21 Mpa para reconstruccion de andenes y cunetas</v>
          </cell>
          <cell r="D548" t="str">
            <v>m3</v>
          </cell>
          <cell r="E548">
            <v>624076</v>
          </cell>
          <cell r="G548">
            <v>27628</v>
          </cell>
          <cell r="H548">
            <v>457834</v>
          </cell>
          <cell r="I548">
            <v>137581</v>
          </cell>
          <cell r="J548">
            <v>1033</v>
          </cell>
        </row>
        <row r="549">
          <cell r="B549" t="str">
            <v>Código</v>
          </cell>
          <cell r="C549" t="str">
            <v>Descripción</v>
          </cell>
          <cell r="D549" t="str">
            <v>Unidad</v>
          </cell>
          <cell r="E549" t="str">
            <v>Costo. Unitario</v>
          </cell>
          <cell r="F549" t="str">
            <v>Cantidad</v>
          </cell>
          <cell r="G549" t="str">
            <v>H y E</v>
          </cell>
          <cell r="H549" t="str">
            <v>Materiales</v>
          </cell>
          <cell r="I549" t="str">
            <v>Mano de Obra</v>
          </cell>
          <cell r="J549" t="str">
            <v>Otros</v>
          </cell>
        </row>
        <row r="550">
          <cell r="B550" t="str">
            <v>MC-23</v>
          </cell>
          <cell r="C550" t="str">
            <v>Concreto  (21Mpa) Producido en Obra</v>
          </cell>
          <cell r="D550" t="str">
            <v>m3</v>
          </cell>
          <cell r="E550">
            <v>429110</v>
          </cell>
          <cell r="F550">
            <v>1.03</v>
          </cell>
          <cell r="G550">
            <v>0</v>
          </cell>
          <cell r="H550">
            <v>441983</v>
          </cell>
          <cell r="I550">
            <v>0</v>
          </cell>
          <cell r="J550">
            <v>0</v>
          </cell>
        </row>
        <row r="551">
          <cell r="B551" t="str">
            <v>HM-1</v>
          </cell>
          <cell r="C551" t="str">
            <v>Herramienta Menor General</v>
          </cell>
          <cell r="D551" t="str">
            <v>%</v>
          </cell>
          <cell r="E551">
            <v>137581</v>
          </cell>
          <cell r="F551">
            <v>0.1</v>
          </cell>
          <cell r="G551">
            <v>13758</v>
          </cell>
          <cell r="H551">
            <v>0</v>
          </cell>
          <cell r="I551">
            <v>0</v>
          </cell>
          <cell r="J551">
            <v>0</v>
          </cell>
        </row>
        <row r="552">
          <cell r="B552" t="str">
            <v>AE-11</v>
          </cell>
          <cell r="C552" t="str">
            <v>Alquiler Vibrador Eléctrico</v>
          </cell>
          <cell r="D552" t="str">
            <v>Día</v>
          </cell>
          <cell r="E552">
            <v>55479.06</v>
          </cell>
          <cell r="F552">
            <v>0.25</v>
          </cell>
          <cell r="G552">
            <v>13870</v>
          </cell>
          <cell r="H552">
            <v>0</v>
          </cell>
          <cell r="I552">
            <v>0</v>
          </cell>
          <cell r="J552">
            <v>0</v>
          </cell>
        </row>
        <row r="553">
          <cell r="B553" t="str">
            <v>MV-29</v>
          </cell>
          <cell r="C553" t="str">
            <v>Formaleta en madera para cuneta</v>
          </cell>
          <cell r="D553" t="str">
            <v>Un</v>
          </cell>
          <cell r="E553">
            <v>3962.79</v>
          </cell>
          <cell r="F553">
            <v>4</v>
          </cell>
          <cell r="G553">
            <v>0</v>
          </cell>
          <cell r="H553">
            <v>15851</v>
          </cell>
          <cell r="I553">
            <v>0</v>
          </cell>
          <cell r="J553">
            <v>0</v>
          </cell>
        </row>
        <row r="554">
          <cell r="B554" t="str">
            <v>MO-7</v>
          </cell>
          <cell r="C554" t="str">
            <v>Cuadrilla tipo VII - Producción e Instalación Concreto</v>
          </cell>
          <cell r="D554" t="str">
            <v>Hr</v>
          </cell>
          <cell r="E554">
            <v>76434</v>
          </cell>
          <cell r="F554">
            <v>1.8</v>
          </cell>
          <cell r="G554">
            <v>0</v>
          </cell>
          <cell r="H554">
            <v>0</v>
          </cell>
          <cell r="I554">
            <v>137581</v>
          </cell>
          <cell r="J554">
            <v>0</v>
          </cell>
        </row>
        <row r="555">
          <cell r="B555" t="str">
            <v>MS-10</v>
          </cell>
          <cell r="C555" t="str">
            <v>Acarreo interno</v>
          </cell>
          <cell r="D555" t="str">
            <v>m3</v>
          </cell>
          <cell r="E555">
            <v>1032.9672600000001</v>
          </cell>
          <cell r="F555">
            <v>1</v>
          </cell>
          <cell r="G555">
            <v>0</v>
          </cell>
          <cell r="H555">
            <v>0</v>
          </cell>
          <cell r="I555">
            <v>0</v>
          </cell>
          <cell r="J555">
            <v>1033</v>
          </cell>
        </row>
        <row r="558">
          <cell r="B558" t="str">
            <v>ITEM No.</v>
          </cell>
          <cell r="C558" t="str">
            <v>Concepto</v>
          </cell>
          <cell r="D558" t="str">
            <v>Unidad</v>
          </cell>
          <cell r="E558" t="str">
            <v>Costo Directo</v>
          </cell>
          <cell r="G558" t="str">
            <v>H y E</v>
          </cell>
          <cell r="H558" t="str">
            <v>Materiales</v>
          </cell>
          <cell r="I558" t="str">
            <v>Mano de Obra</v>
          </cell>
          <cell r="J558" t="str">
            <v>Otros</v>
          </cell>
        </row>
        <row r="559">
          <cell r="B559" t="str">
            <v>9.2.</v>
          </cell>
          <cell r="C559" t="str">
            <v>Suministro, transporte e instalación de concreto hidraulico MR 42 kg/cm2 para reconstruccion de pavimento e= 0.2 m</v>
          </cell>
          <cell r="D559" t="str">
            <v>m3</v>
          </cell>
          <cell r="E559">
            <v>650470</v>
          </cell>
          <cell r="G559">
            <v>17607</v>
          </cell>
          <cell r="H559">
            <v>527880</v>
          </cell>
          <cell r="I559">
            <v>103950</v>
          </cell>
          <cell r="J559">
            <v>1033</v>
          </cell>
        </row>
        <row r="560">
          <cell r="B560" t="str">
            <v>Código</v>
          </cell>
          <cell r="C560" t="str">
            <v>Descripción</v>
          </cell>
          <cell r="D560" t="str">
            <v>Unidad</v>
          </cell>
          <cell r="E560" t="str">
            <v>Costo. Unitario</v>
          </cell>
          <cell r="F560" t="str">
            <v>Cantidad</v>
          </cell>
          <cell r="G560" t="str">
            <v>H y E</v>
          </cell>
          <cell r="H560" t="str">
            <v>Materiales</v>
          </cell>
          <cell r="I560" t="str">
            <v>Mano de Obra</v>
          </cell>
          <cell r="J560" t="str">
            <v>Otros</v>
          </cell>
        </row>
        <row r="561">
          <cell r="B561" t="str">
            <v>MC-21</v>
          </cell>
          <cell r="C561" t="str">
            <v xml:space="preserve">Concreto hidráulico para pavimento MR 42 KG/CM2 </v>
          </cell>
          <cell r="D561" t="str">
            <v>m3</v>
          </cell>
          <cell r="E561">
            <v>484759</v>
          </cell>
          <cell r="F561">
            <v>1.03</v>
          </cell>
          <cell r="G561">
            <v>0</v>
          </cell>
          <cell r="H561">
            <v>499302</v>
          </cell>
          <cell r="I561">
            <v>0</v>
          </cell>
          <cell r="J561">
            <v>0</v>
          </cell>
        </row>
        <row r="562">
          <cell r="B562" t="str">
            <v>HM-1</v>
          </cell>
          <cell r="C562" t="str">
            <v>Herramienta Menor General</v>
          </cell>
          <cell r="D562" t="str">
            <v>%</v>
          </cell>
          <cell r="E562">
            <v>103950</v>
          </cell>
          <cell r="F562">
            <v>0.1</v>
          </cell>
          <cell r="G562">
            <v>10395</v>
          </cell>
          <cell r="H562">
            <v>0</v>
          </cell>
          <cell r="I562">
            <v>0</v>
          </cell>
          <cell r="J562">
            <v>0</v>
          </cell>
        </row>
        <row r="563">
          <cell r="B563" t="str">
            <v>AE-11</v>
          </cell>
          <cell r="C563" t="str">
            <v>Alquiler Vibrador Eléctrico</v>
          </cell>
          <cell r="D563" t="str">
            <v>Día</v>
          </cell>
          <cell r="E563">
            <v>55479.06</v>
          </cell>
          <cell r="F563">
            <v>0.13</v>
          </cell>
          <cell r="G563">
            <v>7212</v>
          </cell>
          <cell r="H563">
            <v>0</v>
          </cell>
          <cell r="I563">
            <v>0</v>
          </cell>
          <cell r="J563">
            <v>0</v>
          </cell>
        </row>
        <row r="564">
          <cell r="B564" t="str">
            <v>MV-31</v>
          </cell>
          <cell r="C564" t="str">
            <v>Formaleta para construcción de elementos en concreto</v>
          </cell>
          <cell r="D564" t="str">
            <v>Un</v>
          </cell>
          <cell r="E564">
            <v>1188.837</v>
          </cell>
          <cell r="F564">
            <v>16</v>
          </cell>
          <cell r="H564">
            <v>19021</v>
          </cell>
          <cell r="I564">
            <v>0</v>
          </cell>
          <cell r="J564">
            <v>0</v>
          </cell>
        </row>
        <row r="565">
          <cell r="B565" t="str">
            <v>MO-7</v>
          </cell>
          <cell r="C565" t="str">
            <v>Cuadrilla tipo VII - Producción e Instalación Concreto</v>
          </cell>
          <cell r="D565" t="str">
            <v>Hr</v>
          </cell>
          <cell r="E565">
            <v>76434</v>
          </cell>
          <cell r="F565">
            <v>1.36</v>
          </cell>
          <cell r="G565">
            <v>0</v>
          </cell>
          <cell r="H565">
            <v>0</v>
          </cell>
          <cell r="I565">
            <v>103950</v>
          </cell>
          <cell r="J565">
            <v>0</v>
          </cell>
        </row>
        <row r="566">
          <cell r="B566" t="str">
            <v>MC-18</v>
          </cell>
          <cell r="C566" t="str">
            <v>Curador para Concreto tipo Antisol blanco</v>
          </cell>
          <cell r="D566" t="str">
            <v>Kg</v>
          </cell>
          <cell r="E566">
            <v>9101.7360719999997</v>
          </cell>
          <cell r="F566">
            <v>1.05</v>
          </cell>
          <cell r="G566">
            <v>0</v>
          </cell>
          <cell r="H566">
            <v>9557</v>
          </cell>
          <cell r="I566">
            <v>0</v>
          </cell>
          <cell r="J566">
            <v>0</v>
          </cell>
        </row>
        <row r="567">
          <cell r="B567" t="str">
            <v>MS-10</v>
          </cell>
          <cell r="C567" t="str">
            <v>Acarreo interno</v>
          </cell>
          <cell r="D567" t="str">
            <v>m3</v>
          </cell>
          <cell r="E567">
            <v>1032.9672600000001</v>
          </cell>
          <cell r="F567">
            <v>1</v>
          </cell>
          <cell r="G567">
            <v>0</v>
          </cell>
          <cell r="H567">
            <v>0</v>
          </cell>
          <cell r="I567">
            <v>0</v>
          </cell>
          <cell r="J567">
            <v>1033</v>
          </cell>
        </row>
        <row r="570">
          <cell r="B570" t="str">
            <v xml:space="preserve">10. INSTALACIÓN SUB BASE </v>
          </cell>
        </row>
        <row r="571">
          <cell r="B571" t="str">
            <v>ITEM No.</v>
          </cell>
          <cell r="C571" t="str">
            <v>Concepto</v>
          </cell>
          <cell r="D571" t="str">
            <v>Unidad</v>
          </cell>
          <cell r="E571" t="str">
            <v>Costo Directo</v>
          </cell>
          <cell r="G571" t="str">
            <v>H y E</v>
          </cell>
          <cell r="H571" t="str">
            <v>Materiales</v>
          </cell>
          <cell r="I571" t="str">
            <v>Mano de Obra</v>
          </cell>
          <cell r="J571" t="str">
            <v>Otros</v>
          </cell>
        </row>
        <row r="572">
          <cell r="B572" t="str">
            <v>10.1.</v>
          </cell>
          <cell r="C572" t="str">
            <v>Suministro, transporte e instalación de subbase compactada e=0.20 m</v>
          </cell>
          <cell r="D572" t="str">
            <v>m3</v>
          </cell>
          <cell r="E572">
            <v>123466</v>
          </cell>
          <cell r="G572">
            <v>3236</v>
          </cell>
          <cell r="H572">
            <v>79256</v>
          </cell>
          <cell r="I572">
            <v>37010</v>
          </cell>
          <cell r="J572">
            <v>3964</v>
          </cell>
        </row>
        <row r="573">
          <cell r="B573" t="str">
            <v>Código</v>
          </cell>
          <cell r="C573" t="str">
            <v>Descripción</v>
          </cell>
          <cell r="D573" t="str">
            <v>Unidad</v>
          </cell>
          <cell r="E573" t="str">
            <v>Costo. Unitario</v>
          </cell>
          <cell r="F573" t="str">
            <v>Cantidad</v>
          </cell>
          <cell r="G573" t="str">
            <v>H y E</v>
          </cell>
          <cell r="H573" t="str">
            <v>Materiales</v>
          </cell>
          <cell r="I573" t="str">
            <v>Mano de Obra</v>
          </cell>
          <cell r="J573" t="str">
            <v>Otros</v>
          </cell>
        </row>
        <row r="574">
          <cell r="B574" t="str">
            <v>MO-3</v>
          </cell>
          <cell r="C574" t="str">
            <v>Cuadrilla tipo III (2of + 3ay)</v>
          </cell>
          <cell r="D574" t="str">
            <v>Hr</v>
          </cell>
          <cell r="E574">
            <v>42734</v>
          </cell>
          <cell r="F574">
            <v>0.4</v>
          </cell>
          <cell r="G574">
            <v>0</v>
          </cell>
          <cell r="I574">
            <v>17094</v>
          </cell>
          <cell r="J574">
            <v>0</v>
          </cell>
        </row>
        <row r="575">
          <cell r="B575" t="str">
            <v>AE-2</v>
          </cell>
          <cell r="C575" t="str">
            <v>Alquiler de Vibrocompactador tipo Rana</v>
          </cell>
          <cell r="D575" t="str">
            <v>Día</v>
          </cell>
          <cell r="E575">
            <v>46232.55</v>
          </cell>
          <cell r="F575">
            <v>7.0000000000000007E-2</v>
          </cell>
          <cell r="G575">
            <v>3236</v>
          </cell>
          <cell r="H575">
            <v>0</v>
          </cell>
          <cell r="I575">
            <v>0</v>
          </cell>
          <cell r="J575">
            <v>0</v>
          </cell>
        </row>
        <row r="576">
          <cell r="B576" t="str">
            <v>AE-40</v>
          </cell>
          <cell r="C576" t="str">
            <v>Carrotanque de agua 10.000 lts</v>
          </cell>
          <cell r="D576" t="str">
            <v>hr</v>
          </cell>
          <cell r="E576">
            <v>58628.97</v>
          </cell>
          <cell r="F576">
            <v>0.05</v>
          </cell>
          <cell r="G576">
            <v>0</v>
          </cell>
          <cell r="H576">
            <v>0</v>
          </cell>
          <cell r="I576">
            <v>0</v>
          </cell>
          <cell r="J576">
            <v>2931</v>
          </cell>
        </row>
        <row r="577">
          <cell r="B577" t="str">
            <v>AV-5</v>
          </cell>
          <cell r="C577" t="str">
            <v>Sobreacarreo de Materiales</v>
          </cell>
          <cell r="D577" t="str">
            <v>m3-Km</v>
          </cell>
          <cell r="E577">
            <v>1422.54</v>
          </cell>
          <cell r="F577">
            <v>14</v>
          </cell>
          <cell r="G577">
            <v>0</v>
          </cell>
          <cell r="H577">
            <v>0</v>
          </cell>
          <cell r="I577">
            <v>19916</v>
          </cell>
          <cell r="J577">
            <v>0</v>
          </cell>
        </row>
        <row r="578">
          <cell r="B578" t="str">
            <v>MC-11</v>
          </cell>
          <cell r="C578" t="str">
            <v xml:space="preserve">Subbase Seleccionada </v>
          </cell>
          <cell r="D578" t="str">
            <v>m3</v>
          </cell>
          <cell r="E578">
            <v>79255.8</v>
          </cell>
          <cell r="F578">
            <v>1</v>
          </cell>
          <cell r="G578">
            <v>0</v>
          </cell>
          <cell r="H578">
            <v>79256</v>
          </cell>
          <cell r="I578">
            <v>0</v>
          </cell>
          <cell r="J578">
            <v>0</v>
          </cell>
        </row>
        <row r="579">
          <cell r="B579" t="str">
            <v>MS-10</v>
          </cell>
          <cell r="C579" t="str">
            <v>Acarreo interno</v>
          </cell>
          <cell r="D579" t="str">
            <v>m3</v>
          </cell>
          <cell r="E579">
            <v>1032.9672600000001</v>
          </cell>
          <cell r="F579">
            <v>1</v>
          </cell>
          <cell r="G579">
            <v>0</v>
          </cell>
          <cell r="H579">
            <v>0</v>
          </cell>
          <cell r="I579">
            <v>0</v>
          </cell>
          <cell r="J579">
            <v>1033</v>
          </cell>
        </row>
        <row r="580">
          <cell r="B580" t="str">
            <v>HM-1</v>
          </cell>
          <cell r="C580" t="str">
            <v>Herramienta Menor General</v>
          </cell>
          <cell r="D580" t="str">
            <v>%</v>
          </cell>
          <cell r="E580">
            <v>17094</v>
          </cell>
          <cell r="F580">
            <v>0.1</v>
          </cell>
          <cell r="G580">
            <v>1709</v>
          </cell>
          <cell r="H580">
            <v>0</v>
          </cell>
          <cell r="I580">
            <v>0</v>
          </cell>
          <cell r="J580">
            <v>0</v>
          </cell>
        </row>
        <row r="582">
          <cell r="B582" t="str">
            <v>11. PURGAS</v>
          </cell>
        </row>
        <row r="583">
          <cell r="B583" t="str">
            <v>ITEM No.</v>
          </cell>
          <cell r="C583" t="str">
            <v>Concepto</v>
          </cell>
          <cell r="D583" t="str">
            <v>Unidad</v>
          </cell>
          <cell r="E583" t="str">
            <v>Costo Directo</v>
          </cell>
          <cell r="G583" t="str">
            <v>H y E</v>
          </cell>
          <cell r="H583" t="str">
            <v>Materiales</v>
          </cell>
          <cell r="I583" t="str">
            <v>Mano de Obra</v>
          </cell>
          <cell r="J583" t="str">
            <v>Otros</v>
          </cell>
        </row>
        <row r="584">
          <cell r="B584" t="str">
            <v>11.1.</v>
          </cell>
          <cell r="C584" t="str">
            <v>Suministro, transporte e instalación de purgas, incluye TEE HD 4X2 B*B, válvula de compuerta elástica HD 2" Bridada y demás accesorios</v>
          </cell>
          <cell r="D584" t="str">
            <v>un</v>
          </cell>
          <cell r="E584">
            <v>1401988</v>
          </cell>
          <cell r="G584">
            <v>742</v>
          </cell>
          <cell r="H584">
            <v>1390940</v>
          </cell>
          <cell r="I584">
            <v>7421</v>
          </cell>
          <cell r="J584">
            <v>2885</v>
          </cell>
        </row>
        <row r="585">
          <cell r="B585" t="str">
            <v>Código</v>
          </cell>
          <cell r="C585" t="str">
            <v>Descripción</v>
          </cell>
          <cell r="D585" t="str">
            <v>Unidad</v>
          </cell>
          <cell r="E585" t="str">
            <v>Costo. Unitario</v>
          </cell>
          <cell r="F585" t="str">
            <v>Cantidad</v>
          </cell>
          <cell r="G585" t="str">
            <v>H y E</v>
          </cell>
          <cell r="H585" t="str">
            <v>Materiales</v>
          </cell>
          <cell r="I585" t="str">
            <v>Mano de Obra</v>
          </cell>
          <cell r="J585" t="str">
            <v>Otros</v>
          </cell>
        </row>
        <row r="586">
          <cell r="B586" t="str">
            <v>HM-1</v>
          </cell>
          <cell r="C586" t="str">
            <v>Herramienta Menor General</v>
          </cell>
          <cell r="D586" t="str">
            <v>%</v>
          </cell>
          <cell r="E586">
            <v>7421</v>
          </cell>
          <cell r="F586">
            <v>0.1</v>
          </cell>
          <cell r="G586">
            <v>742</v>
          </cell>
          <cell r="H586">
            <v>0</v>
          </cell>
          <cell r="I586">
            <v>0</v>
          </cell>
          <cell r="J586">
            <v>0</v>
          </cell>
        </row>
        <row r="587">
          <cell r="B587" t="str">
            <v>TEE-2</v>
          </cell>
          <cell r="C587" t="str">
            <v>Tee Reducida HD B.B  100 mm x 50 mm (4" x 2")</v>
          </cell>
          <cell r="D587" t="str">
            <v>Un</v>
          </cell>
          <cell r="E587">
            <v>435906.9</v>
          </cell>
          <cell r="F587">
            <v>1</v>
          </cell>
          <cell r="G587">
            <v>0</v>
          </cell>
          <cell r="H587">
            <v>435907</v>
          </cell>
          <cell r="I587">
            <v>0</v>
          </cell>
          <cell r="J587">
            <v>0</v>
          </cell>
        </row>
        <row r="588">
          <cell r="B588" t="str">
            <v>AC-61</v>
          </cell>
          <cell r="C588" t="str">
            <v>Válvula de compuerta elástica con vástago no ascendente en HD 2" extremos bridados</v>
          </cell>
          <cell r="D588" t="str">
            <v>un</v>
          </cell>
          <cell r="E588">
            <v>330232.5</v>
          </cell>
          <cell r="F588">
            <v>1</v>
          </cell>
          <cell r="G588">
            <v>0</v>
          </cell>
          <cell r="H588">
            <v>330233</v>
          </cell>
          <cell r="I588">
            <v>0</v>
          </cell>
          <cell r="J588">
            <v>0</v>
          </cell>
        </row>
        <row r="589">
          <cell r="B589" t="str">
            <v>ACO-70</v>
          </cell>
          <cell r="C589" t="str">
            <v>Porta flanche PE 100 PN 16 - 110 mm (4")</v>
          </cell>
          <cell r="D589" t="str">
            <v>un</v>
          </cell>
          <cell r="E589">
            <v>48874.41</v>
          </cell>
          <cell r="F589">
            <v>2</v>
          </cell>
          <cell r="G589">
            <v>0</v>
          </cell>
          <cell r="H589">
            <v>97749</v>
          </cell>
          <cell r="I589">
            <v>0</v>
          </cell>
          <cell r="J589">
            <v>0</v>
          </cell>
        </row>
        <row r="590">
          <cell r="B590" t="str">
            <v>ACO-66</v>
          </cell>
          <cell r="C590" t="str">
            <v>Termofusión punto</v>
          </cell>
          <cell r="D590" t="str">
            <v>un</v>
          </cell>
          <cell r="E590">
            <v>152567.41500000001</v>
          </cell>
          <cell r="F590">
            <v>2</v>
          </cell>
          <cell r="G590">
            <v>0</v>
          </cell>
          <cell r="H590">
            <v>305135</v>
          </cell>
          <cell r="I590">
            <v>0</v>
          </cell>
          <cell r="J590">
            <v>0</v>
          </cell>
        </row>
        <row r="591">
          <cell r="B591" t="str">
            <v>ACO-71</v>
          </cell>
          <cell r="C591" t="str">
            <v>Brida loca HD 4"</v>
          </cell>
          <cell r="D591" t="str">
            <v>un</v>
          </cell>
          <cell r="E591">
            <v>64725.57</v>
          </cell>
          <cell r="F591">
            <v>2</v>
          </cell>
          <cell r="G591">
            <v>0</v>
          </cell>
          <cell r="H591">
            <v>129451</v>
          </cell>
          <cell r="I591">
            <v>0</v>
          </cell>
          <cell r="J591">
            <v>0</v>
          </cell>
        </row>
        <row r="592">
          <cell r="B592" t="str">
            <v>TOR-1</v>
          </cell>
          <cell r="C592" t="str">
            <v>Juego Tornillería - Empaque De 4 Br Cl125 G2 Delta Mks</v>
          </cell>
          <cell r="D592" t="str">
            <v>Un</v>
          </cell>
          <cell r="E592">
            <v>92465.1</v>
          </cell>
          <cell r="F592">
            <v>1</v>
          </cell>
          <cell r="H592">
            <v>92465</v>
          </cell>
          <cell r="I592">
            <v>0</v>
          </cell>
          <cell r="J592">
            <v>0</v>
          </cell>
        </row>
        <row r="593">
          <cell r="B593" t="str">
            <v>MO-2</v>
          </cell>
          <cell r="C593" t="str">
            <v>Cuadrilla tipo II (1of + 2ay)</v>
          </cell>
          <cell r="D593" t="str">
            <v>Hr</v>
          </cell>
          <cell r="E593">
            <v>24737</v>
          </cell>
          <cell r="F593">
            <v>0.3</v>
          </cell>
          <cell r="G593">
            <v>0</v>
          </cell>
          <cell r="H593">
            <v>0</v>
          </cell>
          <cell r="I593">
            <v>7421</v>
          </cell>
          <cell r="J593">
            <v>0</v>
          </cell>
        </row>
        <row r="594">
          <cell r="B594" t="str">
            <v>AV-1</v>
          </cell>
          <cell r="C594" t="str">
            <v>Camioneta hasta 1.5 Toneladas</v>
          </cell>
          <cell r="D594" t="str">
            <v>Día</v>
          </cell>
          <cell r="E594">
            <v>144245.55600000001</v>
          </cell>
          <cell r="F594">
            <v>0.02</v>
          </cell>
          <cell r="G594">
            <v>0</v>
          </cell>
          <cell r="H594">
            <v>0</v>
          </cell>
          <cell r="I594">
            <v>0</v>
          </cell>
          <cell r="J594">
            <v>2885</v>
          </cell>
        </row>
        <row r="595">
          <cell r="B595" t="str">
            <v>MS-10</v>
          </cell>
          <cell r="C595" t="str">
            <v>Acarreo interno</v>
          </cell>
          <cell r="D595" t="str">
            <v>m3</v>
          </cell>
          <cell r="E595">
            <v>1032.9672600000001</v>
          </cell>
          <cell r="F595">
            <v>0.3</v>
          </cell>
          <cell r="G595">
            <v>0</v>
          </cell>
          <cell r="H595">
            <v>0</v>
          </cell>
          <cell r="I595">
            <v>0</v>
          </cell>
          <cell r="J595">
            <v>310</v>
          </cell>
        </row>
        <row r="598">
          <cell r="B598" t="str">
            <v>ITEM No.</v>
          </cell>
          <cell r="C598" t="str">
            <v>Concepto</v>
          </cell>
          <cell r="D598" t="str">
            <v>Unidad</v>
          </cell>
          <cell r="E598" t="str">
            <v>Costo Directo</v>
          </cell>
          <cell r="G598" t="str">
            <v>H y E</v>
          </cell>
          <cell r="H598" t="str">
            <v>Materiales</v>
          </cell>
          <cell r="I598" t="str">
            <v>Mano de Obra</v>
          </cell>
          <cell r="J598" t="str">
            <v>Otros</v>
          </cell>
        </row>
        <row r="599">
          <cell r="B599" t="str">
            <v>11.2.</v>
          </cell>
          <cell r="C599" t="str">
            <v>Suministro, transporte e instalación caja de Purga en concreto de 21 MPA (1.30x1.30x1.30) Y ESPESOR 0.15m (Incluye acero de refuerzo y tubería de desagüe PVC 4")</v>
          </cell>
          <cell r="D599" t="str">
            <v>un</v>
          </cell>
          <cell r="E599">
            <v>950149</v>
          </cell>
          <cell r="G599">
            <v>27473</v>
          </cell>
          <cell r="H599">
            <v>847949</v>
          </cell>
          <cell r="I599">
            <v>74211</v>
          </cell>
          <cell r="J599">
            <v>516</v>
          </cell>
        </row>
        <row r="600">
          <cell r="B600" t="str">
            <v>Código</v>
          </cell>
          <cell r="C600" t="str">
            <v>Descripción</v>
          </cell>
          <cell r="D600" t="str">
            <v>Unidad</v>
          </cell>
          <cell r="E600" t="str">
            <v>Costo. Unitario</v>
          </cell>
          <cell r="F600" t="str">
            <v>Cantidad</v>
          </cell>
          <cell r="G600" t="str">
            <v>H y E</v>
          </cell>
          <cell r="H600" t="str">
            <v>Materiales</v>
          </cell>
          <cell r="I600" t="str">
            <v>Mano de Obra</v>
          </cell>
          <cell r="J600" t="str">
            <v>Otros</v>
          </cell>
        </row>
        <row r="601">
          <cell r="B601" t="str">
            <v>HM-1</v>
          </cell>
          <cell r="C601" t="str">
            <v>Herramienta Menor General</v>
          </cell>
          <cell r="D601" t="str">
            <v>%</v>
          </cell>
          <cell r="E601">
            <v>74211</v>
          </cell>
          <cell r="F601">
            <v>0.1</v>
          </cell>
          <cell r="G601">
            <v>7421</v>
          </cell>
          <cell r="H601">
            <v>0</v>
          </cell>
          <cell r="I601">
            <v>0</v>
          </cell>
          <cell r="J601">
            <v>0</v>
          </cell>
        </row>
        <row r="602">
          <cell r="B602" t="str">
            <v>AE-10</v>
          </cell>
          <cell r="C602" t="str">
            <v>Alquiler Mezcladora 1 Saco a Gasolina</v>
          </cell>
          <cell r="D602" t="str">
            <v>Día</v>
          </cell>
          <cell r="E602">
            <v>45968.364000000001</v>
          </cell>
          <cell r="F602">
            <v>0.1</v>
          </cell>
          <cell r="G602">
            <v>4597</v>
          </cell>
          <cell r="H602">
            <v>0</v>
          </cell>
          <cell r="I602">
            <v>0</v>
          </cell>
          <cell r="J602">
            <v>0</v>
          </cell>
        </row>
        <row r="603">
          <cell r="B603" t="str">
            <v>AE-11</v>
          </cell>
          <cell r="C603" t="str">
            <v>Alquiler Vibrador Eléctrico</v>
          </cell>
          <cell r="D603" t="str">
            <v>Día</v>
          </cell>
          <cell r="E603">
            <v>55479.06</v>
          </cell>
          <cell r="F603">
            <v>0.1</v>
          </cell>
          <cell r="G603">
            <v>5548</v>
          </cell>
          <cell r="H603">
            <v>0</v>
          </cell>
          <cell r="I603">
            <v>0</v>
          </cell>
          <cell r="J603">
            <v>0</v>
          </cell>
        </row>
        <row r="604">
          <cell r="B604" t="str">
            <v>MC-23</v>
          </cell>
          <cell r="C604" t="str">
            <v>Concreto  (21Mpa) Producido en Obra</v>
          </cell>
          <cell r="D604" t="str">
            <v>m3</v>
          </cell>
          <cell r="E604">
            <v>429110</v>
          </cell>
          <cell r="F604">
            <v>1.53</v>
          </cell>
          <cell r="G604">
            <v>0</v>
          </cell>
          <cell r="H604">
            <v>656538</v>
          </cell>
          <cell r="I604">
            <v>0</v>
          </cell>
          <cell r="J604">
            <v>0</v>
          </cell>
        </row>
        <row r="605">
          <cell r="B605" t="str">
            <v>MA-6</v>
          </cell>
          <cell r="C605" t="str">
            <v>Formaleta en madera para Cámara cuadrada</v>
          </cell>
          <cell r="D605" t="str">
            <v>Día</v>
          </cell>
          <cell r="E605">
            <v>9906.9750000000004</v>
          </cell>
          <cell r="F605">
            <v>1</v>
          </cell>
          <cell r="G605">
            <v>9907</v>
          </cell>
          <cell r="H605">
            <v>0</v>
          </cell>
          <cell r="I605">
            <v>0</v>
          </cell>
          <cell r="J605">
            <v>0</v>
          </cell>
        </row>
        <row r="606">
          <cell r="B606" t="str">
            <v>AR-6</v>
          </cell>
          <cell r="C606" t="str">
            <v>Malla Electrosoldada tipo D 131 (15x15 cm x 5 m.m.)</v>
          </cell>
          <cell r="D606" t="str">
            <v>m2</v>
          </cell>
          <cell r="E606">
            <v>8074.8450900000007</v>
          </cell>
          <cell r="F606">
            <v>10.199999999999999</v>
          </cell>
          <cell r="G606">
            <v>0</v>
          </cell>
          <cell r="H606">
            <v>82363</v>
          </cell>
          <cell r="I606">
            <v>0</v>
          </cell>
          <cell r="J606">
            <v>0</v>
          </cell>
        </row>
        <row r="607">
          <cell r="B607" t="str">
            <v>MO-2</v>
          </cell>
          <cell r="C607" t="str">
            <v>Cuadrilla tipo II (1of + 2ay)</v>
          </cell>
          <cell r="D607" t="str">
            <v>Hr</v>
          </cell>
          <cell r="E607">
            <v>24737</v>
          </cell>
          <cell r="F607">
            <v>3</v>
          </cell>
          <cell r="G607">
            <v>0</v>
          </cell>
          <cell r="H607">
            <v>0</v>
          </cell>
          <cell r="I607">
            <v>74211</v>
          </cell>
          <cell r="J607">
            <v>0</v>
          </cell>
        </row>
        <row r="608">
          <cell r="B608" t="str">
            <v>TPVC-5</v>
          </cell>
          <cell r="C608" t="str">
            <v>Tubería PVC Sanitaría 4"</v>
          </cell>
          <cell r="D608" t="str">
            <v>ml</v>
          </cell>
          <cell r="E608">
            <v>18174.675869999999</v>
          </cell>
          <cell r="F608">
            <v>6</v>
          </cell>
          <cell r="G608">
            <v>0</v>
          </cell>
          <cell r="H608">
            <v>109048</v>
          </cell>
          <cell r="I608">
            <v>0</v>
          </cell>
          <cell r="J608">
            <v>0</v>
          </cell>
        </row>
        <row r="609">
          <cell r="B609" t="str">
            <v>MS-10</v>
          </cell>
          <cell r="C609" t="str">
            <v>Acarreo interno</v>
          </cell>
          <cell r="D609" t="str">
            <v>m3</v>
          </cell>
          <cell r="E609">
            <v>1032.9672600000001</v>
          </cell>
          <cell r="F609">
            <v>0.5</v>
          </cell>
          <cell r="G609">
            <v>0</v>
          </cell>
          <cell r="H609">
            <v>0</v>
          </cell>
          <cell r="I609">
            <v>0</v>
          </cell>
          <cell r="J609">
            <v>516</v>
          </cell>
        </row>
        <row r="612">
          <cell r="B612" t="str">
            <v>12. REPOSICIONES Y OTROS</v>
          </cell>
        </row>
        <row r="614">
          <cell r="B614" t="str">
            <v>ITEM No.</v>
          </cell>
          <cell r="C614" t="str">
            <v>Concepto</v>
          </cell>
          <cell r="D614" t="str">
            <v>Unidad</v>
          </cell>
          <cell r="E614" t="str">
            <v>Costo Directo</v>
          </cell>
          <cell r="G614" t="str">
            <v>H y E</v>
          </cell>
          <cell r="H614" t="str">
            <v>Materiales</v>
          </cell>
          <cell r="I614" t="str">
            <v>Mano de Obra</v>
          </cell>
          <cell r="J614" t="str">
            <v>Otros</v>
          </cell>
        </row>
        <row r="615">
          <cell r="B615" t="str">
            <v>12.1.</v>
          </cell>
          <cell r="C615" t="str">
            <v>Suministro, transporte e instalación Filtro frances 35x35 tubo 65mm  (reposición)</v>
          </cell>
          <cell r="D615" t="str">
            <v>ml</v>
          </cell>
          <cell r="E615">
            <v>62198</v>
          </cell>
          <cell r="G615">
            <v>1237</v>
          </cell>
          <cell r="H615">
            <v>48282</v>
          </cell>
          <cell r="I615">
            <v>12369</v>
          </cell>
          <cell r="J615">
            <v>310</v>
          </cell>
        </row>
        <row r="616">
          <cell r="B616" t="str">
            <v>Código</v>
          </cell>
          <cell r="C616" t="str">
            <v>Descripción</v>
          </cell>
          <cell r="D616" t="str">
            <v>Unidad</v>
          </cell>
          <cell r="E616" t="str">
            <v>Costo. Unitario</v>
          </cell>
          <cell r="F616" t="str">
            <v>Cantidad</v>
          </cell>
          <cell r="G616" t="str">
            <v>H y E</v>
          </cell>
          <cell r="H616" t="str">
            <v>Materiales</v>
          </cell>
          <cell r="I616" t="str">
            <v>Mano de Obra</v>
          </cell>
          <cell r="J616" t="str">
            <v>Otros</v>
          </cell>
        </row>
        <row r="617">
          <cell r="B617" t="str">
            <v>HM-1</v>
          </cell>
          <cell r="C617" t="str">
            <v>Herramienta Menor General</v>
          </cell>
          <cell r="D617" t="str">
            <v>%</v>
          </cell>
          <cell r="E617">
            <v>12369</v>
          </cell>
          <cell r="F617">
            <v>0.1</v>
          </cell>
          <cell r="G617">
            <v>1237</v>
          </cell>
          <cell r="H617">
            <v>0</v>
          </cell>
          <cell r="I617">
            <v>0</v>
          </cell>
          <cell r="J617">
            <v>0</v>
          </cell>
        </row>
        <row r="618">
          <cell r="B618" t="str">
            <v>MD-5</v>
          </cell>
          <cell r="C618" t="str">
            <v>Geotextil No tejido 3000</v>
          </cell>
          <cell r="D618" t="str">
            <v>m2</v>
          </cell>
          <cell r="E618">
            <v>4094.8829999999998</v>
          </cell>
          <cell r="F618">
            <v>2</v>
          </cell>
          <cell r="G618">
            <v>0</v>
          </cell>
          <cell r="H618">
            <v>8190</v>
          </cell>
          <cell r="I618">
            <v>0</v>
          </cell>
          <cell r="J618">
            <v>0</v>
          </cell>
        </row>
        <row r="619">
          <cell r="B619" t="str">
            <v>LF-7</v>
          </cell>
          <cell r="C619" t="str">
            <v>Grava 3/4" - 1/2"</v>
          </cell>
          <cell r="D619" t="str">
            <v>m3</v>
          </cell>
          <cell r="E619">
            <v>132093</v>
          </cell>
          <cell r="F619">
            <v>0.18</v>
          </cell>
          <cell r="G619">
            <v>0</v>
          </cell>
          <cell r="H619">
            <v>23777</v>
          </cell>
          <cell r="I619">
            <v>0</v>
          </cell>
          <cell r="J619">
            <v>0</v>
          </cell>
        </row>
        <row r="620">
          <cell r="B620" t="str">
            <v>MD-4</v>
          </cell>
          <cell r="C620" t="str">
            <v>Tubería Pvc para Subdrén de 65 mm (Sin filtro)</v>
          </cell>
          <cell r="D620" t="str">
            <v>ml</v>
          </cell>
          <cell r="E620">
            <v>16314.806430000001</v>
          </cell>
          <cell r="F620">
            <v>1</v>
          </cell>
          <cell r="G620">
            <v>0</v>
          </cell>
          <cell r="H620">
            <v>16315</v>
          </cell>
          <cell r="I620">
            <v>0</v>
          </cell>
          <cell r="J620">
            <v>0</v>
          </cell>
        </row>
        <row r="621">
          <cell r="B621" t="str">
            <v>MO-2</v>
          </cell>
          <cell r="C621" t="str">
            <v>Cuadrilla tipo II (1of + 2ay)</v>
          </cell>
          <cell r="D621" t="str">
            <v>Hr</v>
          </cell>
          <cell r="E621">
            <v>24737</v>
          </cell>
          <cell r="F621">
            <v>0.5</v>
          </cell>
          <cell r="G621">
            <v>0</v>
          </cell>
          <cell r="H621">
            <v>0</v>
          </cell>
          <cell r="I621">
            <v>12369</v>
          </cell>
          <cell r="J621">
            <v>0</v>
          </cell>
        </row>
        <row r="622">
          <cell r="B622" t="str">
            <v>MS-10</v>
          </cell>
          <cell r="C622" t="str">
            <v>Acarreo interno</v>
          </cell>
          <cell r="D622" t="str">
            <v>m3</v>
          </cell>
          <cell r="E622">
            <v>1032.9672600000001</v>
          </cell>
          <cell r="F622">
            <v>0.3</v>
          </cell>
          <cell r="G622">
            <v>0</v>
          </cell>
          <cell r="H622">
            <v>0</v>
          </cell>
          <cell r="I622">
            <v>0</v>
          </cell>
          <cell r="J622">
            <v>310</v>
          </cell>
        </row>
        <row r="624">
          <cell r="B624" t="str">
            <v>ITEM No.</v>
          </cell>
          <cell r="C624" t="str">
            <v>Concepto</v>
          </cell>
          <cell r="D624" t="str">
            <v>Unidad</v>
          </cell>
          <cell r="E624" t="str">
            <v>Costo Directo</v>
          </cell>
          <cell r="G624" t="str">
            <v>H y E</v>
          </cell>
          <cell r="H624" t="str">
            <v>Materiales</v>
          </cell>
          <cell r="I624" t="str">
            <v>Mano de Obra</v>
          </cell>
          <cell r="J624" t="str">
            <v>Otros</v>
          </cell>
        </row>
        <row r="625">
          <cell r="B625" t="str">
            <v>12.2.</v>
          </cell>
          <cell r="C625" t="str">
            <v>Suministro, transporte e instalación tubería polietileno 1/2" gas (reposición)</v>
          </cell>
          <cell r="D625" t="str">
            <v>ml</v>
          </cell>
          <cell r="E625">
            <v>6148</v>
          </cell>
          <cell r="G625">
            <v>338</v>
          </cell>
          <cell r="H625">
            <v>2020</v>
          </cell>
          <cell r="I625">
            <v>3480</v>
          </cell>
          <cell r="J625">
            <v>310</v>
          </cell>
        </row>
        <row r="626">
          <cell r="B626" t="str">
            <v>Código</v>
          </cell>
          <cell r="C626" t="str">
            <v>Descripción</v>
          </cell>
          <cell r="D626" t="str">
            <v>Unidad</v>
          </cell>
          <cell r="E626" t="str">
            <v>Costo. Unitario</v>
          </cell>
          <cell r="F626" t="str">
            <v>Cantidad</v>
          </cell>
          <cell r="G626" t="str">
            <v>H y E</v>
          </cell>
          <cell r="H626" t="str">
            <v>Materiales</v>
          </cell>
          <cell r="I626" t="str">
            <v>Mano de Obra</v>
          </cell>
          <cell r="J626" t="str">
            <v>Otros</v>
          </cell>
        </row>
        <row r="627">
          <cell r="B627" t="str">
            <v>HM-1</v>
          </cell>
          <cell r="C627" t="str">
            <v>Herramienta Menor General</v>
          </cell>
          <cell r="D627" t="str">
            <v>%</v>
          </cell>
          <cell r="E627">
            <v>3375</v>
          </cell>
          <cell r="F627">
            <v>0.1</v>
          </cell>
          <cell r="G627">
            <v>338</v>
          </cell>
          <cell r="H627">
            <v>0</v>
          </cell>
          <cell r="I627">
            <v>0</v>
          </cell>
          <cell r="J627">
            <v>0</v>
          </cell>
        </row>
        <row r="628">
          <cell r="B628" t="str">
            <v>MO-11</v>
          </cell>
          <cell r="C628" t="str">
            <v xml:space="preserve">Cuadrilla tipo VIII - Instalación Tubería, Accesorios de gas natural </v>
          </cell>
          <cell r="D628" t="str">
            <v>Hr</v>
          </cell>
          <cell r="E628">
            <v>22500</v>
          </cell>
          <cell r="F628">
            <v>0.15</v>
          </cell>
          <cell r="G628">
            <v>0</v>
          </cell>
          <cell r="H628">
            <v>0</v>
          </cell>
          <cell r="I628">
            <v>3375</v>
          </cell>
          <cell r="J628">
            <v>0</v>
          </cell>
        </row>
        <row r="629">
          <cell r="B629" t="str">
            <v>GA-1</v>
          </cell>
          <cell r="C629" t="str">
            <v>Tubería polietileno 1/2" para gas</v>
          </cell>
          <cell r="D629" t="str">
            <v>ml</v>
          </cell>
          <cell r="E629">
            <v>2020</v>
          </cell>
          <cell r="F629">
            <v>1</v>
          </cell>
          <cell r="G629">
            <v>0</v>
          </cell>
          <cell r="H629">
            <v>2020</v>
          </cell>
          <cell r="I629">
            <v>0</v>
          </cell>
          <cell r="J629">
            <v>0</v>
          </cell>
        </row>
        <row r="630">
          <cell r="B630" t="str">
            <v>GA-2</v>
          </cell>
          <cell r="C630" t="str">
            <v>Termofusión tubería polietileno 1/2"</v>
          </cell>
          <cell r="D630" t="str">
            <v>ml</v>
          </cell>
          <cell r="E630">
            <v>1050</v>
          </cell>
          <cell r="F630">
            <v>0.1</v>
          </cell>
          <cell r="G630">
            <v>0</v>
          </cell>
          <cell r="H630">
            <v>0</v>
          </cell>
          <cell r="I630">
            <v>105</v>
          </cell>
          <cell r="J630">
            <v>0</v>
          </cell>
        </row>
        <row r="631">
          <cell r="B631" t="str">
            <v>MS-10</v>
          </cell>
          <cell r="C631" t="str">
            <v>Acarreo interno</v>
          </cell>
          <cell r="D631" t="str">
            <v>m3</v>
          </cell>
          <cell r="E631">
            <v>1032.9672600000001</v>
          </cell>
          <cell r="F631">
            <v>0.3</v>
          </cell>
          <cell r="G631">
            <v>0</v>
          </cell>
          <cell r="H631">
            <v>0</v>
          </cell>
          <cell r="I631">
            <v>0</v>
          </cell>
          <cell r="J631">
            <v>310</v>
          </cell>
        </row>
        <row r="634">
          <cell r="B634" t="str">
            <v>ITEM No.</v>
          </cell>
          <cell r="C634" t="str">
            <v>Concepto</v>
          </cell>
          <cell r="D634" t="str">
            <v>Unidad</v>
          </cell>
          <cell r="E634" t="str">
            <v>Costo Directo</v>
          </cell>
          <cell r="G634" t="str">
            <v>H y E</v>
          </cell>
          <cell r="H634" t="str">
            <v>Materiales</v>
          </cell>
          <cell r="I634" t="str">
            <v>Mano de Obra</v>
          </cell>
          <cell r="J634" t="str">
            <v>Otros</v>
          </cell>
        </row>
        <row r="635">
          <cell r="B635" t="str">
            <v>12.3.</v>
          </cell>
          <cell r="C635" t="str">
            <v>Rocería y reposición arbol de tallo pequeño al borde de la cuneta</v>
          </cell>
          <cell r="D635" t="str">
            <v>ml</v>
          </cell>
          <cell r="E635">
            <v>8892</v>
          </cell>
          <cell r="G635">
            <v>371</v>
          </cell>
          <cell r="H635">
            <v>4500</v>
          </cell>
          <cell r="I635">
            <v>3711</v>
          </cell>
          <cell r="J635">
            <v>310</v>
          </cell>
        </row>
        <row r="636">
          <cell r="B636" t="str">
            <v>Código</v>
          </cell>
          <cell r="C636" t="str">
            <v>Descripción</v>
          </cell>
          <cell r="D636" t="str">
            <v>Unidad</v>
          </cell>
          <cell r="E636" t="str">
            <v>Costo. Unitario</v>
          </cell>
          <cell r="F636" t="str">
            <v>Cantidad</v>
          </cell>
          <cell r="G636" t="str">
            <v>H y E</v>
          </cell>
          <cell r="H636" t="str">
            <v>Materiales</v>
          </cell>
          <cell r="I636" t="str">
            <v>Mano de Obra</v>
          </cell>
          <cell r="J636" t="str">
            <v>Otros</v>
          </cell>
        </row>
        <row r="637">
          <cell r="B637" t="str">
            <v>HM-1</v>
          </cell>
          <cell r="C637" t="str">
            <v>Herramienta Menor General</v>
          </cell>
          <cell r="D637" t="str">
            <v>%</v>
          </cell>
          <cell r="E637">
            <v>3711</v>
          </cell>
          <cell r="F637">
            <v>0.1</v>
          </cell>
          <cell r="G637">
            <v>371</v>
          </cell>
          <cell r="H637">
            <v>0</v>
          </cell>
          <cell r="I637">
            <v>0</v>
          </cell>
          <cell r="J637">
            <v>0</v>
          </cell>
        </row>
        <row r="638">
          <cell r="B638" t="str">
            <v>PA-1</v>
          </cell>
          <cell r="C638" t="str">
            <v>Planta para paisajismo, cerramiento o jardín exterior</v>
          </cell>
          <cell r="D638" t="str">
            <v>ud</v>
          </cell>
          <cell r="E638">
            <v>1500</v>
          </cell>
          <cell r="F638">
            <v>3</v>
          </cell>
          <cell r="G638">
            <v>0</v>
          </cell>
          <cell r="H638">
            <v>4500</v>
          </cell>
          <cell r="J638">
            <v>0</v>
          </cell>
        </row>
        <row r="639">
          <cell r="B639" t="str">
            <v>MO-2</v>
          </cell>
          <cell r="C639" t="str">
            <v>Cuadrilla tipo II (1of + 2ay)</v>
          </cell>
          <cell r="D639" t="str">
            <v>Hr</v>
          </cell>
          <cell r="E639">
            <v>24737</v>
          </cell>
          <cell r="F639">
            <v>0.15</v>
          </cell>
          <cell r="G639">
            <v>0</v>
          </cell>
          <cell r="H639">
            <v>0</v>
          </cell>
          <cell r="I639">
            <v>3711</v>
          </cell>
          <cell r="J639">
            <v>0</v>
          </cell>
        </row>
        <row r="640">
          <cell r="B640" t="str">
            <v>MS-10</v>
          </cell>
          <cell r="C640" t="str">
            <v>Acarreo interno</v>
          </cell>
          <cell r="D640" t="str">
            <v>m3</v>
          </cell>
          <cell r="E640">
            <v>1032.9672600000001</v>
          </cell>
          <cell r="F640">
            <v>0.3</v>
          </cell>
          <cell r="G640">
            <v>0</v>
          </cell>
          <cell r="H640">
            <v>0</v>
          </cell>
          <cell r="I640">
            <v>0</v>
          </cell>
          <cell r="J640">
            <v>310</v>
          </cell>
        </row>
        <row r="642">
          <cell r="B642" t="str">
            <v>ITEM No.</v>
          </cell>
          <cell r="C642" t="str">
            <v>Concepto</v>
          </cell>
          <cell r="D642" t="str">
            <v>Unidad</v>
          </cell>
          <cell r="E642" t="str">
            <v>Costo Directo</v>
          </cell>
          <cell r="G642" t="str">
            <v>H y E</v>
          </cell>
          <cell r="H642" t="str">
            <v>Materiales</v>
          </cell>
          <cell r="I642" t="str">
            <v>Mano de Obra</v>
          </cell>
          <cell r="J642" t="str">
            <v>Otros</v>
          </cell>
        </row>
        <row r="643">
          <cell r="B643" t="str">
            <v>12.4.</v>
          </cell>
          <cell r="C643" t="str">
            <v>Rocería y reposición planta de café al borde de la cuneta</v>
          </cell>
          <cell r="D643" t="str">
            <v>ml</v>
          </cell>
          <cell r="E643">
            <v>10992</v>
          </cell>
          <cell r="G643">
            <v>371</v>
          </cell>
          <cell r="H643">
            <v>6600</v>
          </cell>
          <cell r="I643">
            <v>3711</v>
          </cell>
          <cell r="J643">
            <v>310</v>
          </cell>
        </row>
        <row r="644">
          <cell r="B644" t="str">
            <v>Código</v>
          </cell>
          <cell r="C644" t="str">
            <v>Descripción</v>
          </cell>
          <cell r="D644" t="str">
            <v>Unidad</v>
          </cell>
          <cell r="E644" t="str">
            <v>Costo. Unitario</v>
          </cell>
          <cell r="F644" t="str">
            <v>Cantidad</v>
          </cell>
          <cell r="G644" t="str">
            <v>H y E</v>
          </cell>
          <cell r="H644" t="str">
            <v>Materiales</v>
          </cell>
          <cell r="I644" t="str">
            <v>Mano de Obra</v>
          </cell>
          <cell r="J644" t="str">
            <v>Otros</v>
          </cell>
        </row>
        <row r="645">
          <cell r="B645" t="str">
            <v>HM-1</v>
          </cell>
          <cell r="C645" t="str">
            <v>Herramienta Menor General</v>
          </cell>
          <cell r="D645" t="str">
            <v>%</v>
          </cell>
          <cell r="E645">
            <v>3711</v>
          </cell>
          <cell r="F645">
            <v>0.1</v>
          </cell>
          <cell r="G645">
            <v>371</v>
          </cell>
          <cell r="H645">
            <v>0</v>
          </cell>
          <cell r="I645">
            <v>0</v>
          </cell>
          <cell r="J645">
            <v>0</v>
          </cell>
        </row>
        <row r="646">
          <cell r="B646" t="str">
            <v>PA-2</v>
          </cell>
          <cell r="C646" t="str">
            <v>Planta de café</v>
          </cell>
          <cell r="D646" t="str">
            <v>ud</v>
          </cell>
          <cell r="E646">
            <v>10000</v>
          </cell>
          <cell r="F646">
            <v>0.66</v>
          </cell>
          <cell r="G646">
            <v>0</v>
          </cell>
          <cell r="H646">
            <v>6600</v>
          </cell>
          <cell r="J646">
            <v>0</v>
          </cell>
        </row>
        <row r="647">
          <cell r="B647" t="str">
            <v>MO-2</v>
          </cell>
          <cell r="C647" t="str">
            <v>Cuadrilla tipo II (1of + 2ay)</v>
          </cell>
          <cell r="D647" t="str">
            <v>Hr</v>
          </cell>
          <cell r="E647">
            <v>24737</v>
          </cell>
          <cell r="F647">
            <v>0.15</v>
          </cell>
          <cell r="G647">
            <v>0</v>
          </cell>
          <cell r="H647">
            <v>0</v>
          </cell>
          <cell r="I647">
            <v>3711</v>
          </cell>
          <cell r="J647">
            <v>0</v>
          </cell>
        </row>
        <row r="648">
          <cell r="B648" t="str">
            <v>MS-10</v>
          </cell>
          <cell r="C648" t="str">
            <v>Acarreo interno</v>
          </cell>
          <cell r="D648" t="str">
            <v>m3</v>
          </cell>
          <cell r="E648">
            <v>1032.9672600000001</v>
          </cell>
          <cell r="F648">
            <v>0.3</v>
          </cell>
          <cell r="G648">
            <v>0</v>
          </cell>
          <cell r="H648">
            <v>0</v>
          </cell>
          <cell r="I648">
            <v>0</v>
          </cell>
          <cell r="J648">
            <v>310</v>
          </cell>
        </row>
        <row r="650">
          <cell r="B650" t="str">
            <v>Elaboró:</v>
          </cell>
          <cell r="F650" t="str">
            <v>Revisó</v>
          </cell>
        </row>
        <row r="653">
          <cell r="B653" t="str">
            <v>LUISA FERNANDA CALDERÓN CASTAÑO</v>
          </cell>
          <cell r="D653" t="str">
            <v>DIEGO ALEJANDRO PATIÑO RINCÓN</v>
          </cell>
          <cell r="G653" t="str">
            <v xml:space="preserve">ROBINSON RAMÍREZ HERNÁNDEZ </v>
          </cell>
        </row>
        <row r="654">
          <cell r="B654" t="str">
            <v>DISEÑADORA HIDRÁULICA</v>
          </cell>
          <cell r="D654" t="str">
            <v>DISEÑADOR HIDRÁULICO</v>
          </cell>
          <cell r="G654" t="str">
            <v>INTERVENTOR DE LA CONSULTORÍA</v>
          </cell>
        </row>
        <row r="655">
          <cell r="B655" t="str">
            <v>EMPOCALDAS S.A E.S.P</v>
          </cell>
          <cell r="D655" t="str">
            <v>EMPOCALDAS S.A E.S.P</v>
          </cell>
          <cell r="G655" t="str">
            <v>EMPOCALDAS S.A E.S.P</v>
          </cell>
        </row>
        <row r="656">
          <cell r="B656" t="str">
            <v>MP: 1720-302782 CLD</v>
          </cell>
          <cell r="D656" t="str">
            <v xml:space="preserve">MP: 17202-292376 </v>
          </cell>
          <cell r="G656" t="str">
            <v>MP: 17202-094957-CLD</v>
          </cell>
        </row>
        <row r="684">
          <cell r="C684" t="str">
            <v>https://es.scribd.com/document/357223216/Apu-Dren-Nivel-Freatico-0-8-x-0-50-m-Ac-500mm</v>
          </cell>
        </row>
      </sheetData>
      <sheetData sheetId="5"/>
      <sheetData sheetId="6">
        <row r="14">
          <cell r="D14">
            <v>6493</v>
          </cell>
        </row>
        <row r="22">
          <cell r="D22">
            <v>1545</v>
          </cell>
        </row>
        <row r="30">
          <cell r="D30">
            <v>2</v>
          </cell>
        </row>
        <row r="37">
          <cell r="D37">
            <v>2800</v>
          </cell>
        </row>
        <row r="52">
          <cell r="D52">
            <v>344.6</v>
          </cell>
        </row>
        <row r="88">
          <cell r="D88">
            <v>2340.9609999999993</v>
          </cell>
        </row>
        <row r="93">
          <cell r="D93">
            <v>1560.6440000000002</v>
          </cell>
        </row>
        <row r="105">
          <cell r="D105">
            <v>1155.4250000000002</v>
          </cell>
        </row>
        <row r="113">
          <cell r="D113">
            <v>3063.3749999999995</v>
          </cell>
        </row>
        <row r="123">
          <cell r="D123">
            <v>162.32500000000002</v>
          </cell>
        </row>
        <row r="133">
          <cell r="D133">
            <v>6937</v>
          </cell>
        </row>
        <row r="142">
          <cell r="D142">
            <v>12</v>
          </cell>
        </row>
        <row r="149">
          <cell r="D149">
            <v>5</v>
          </cell>
        </row>
        <row r="157">
          <cell r="D157">
            <v>5</v>
          </cell>
        </row>
        <row r="165">
          <cell r="D165">
            <v>16.5</v>
          </cell>
        </row>
        <row r="173">
          <cell r="D173">
            <v>5</v>
          </cell>
        </row>
        <row r="182">
          <cell r="D182">
            <v>2</v>
          </cell>
        </row>
        <row r="188">
          <cell r="D188">
            <v>60</v>
          </cell>
        </row>
        <row r="196">
          <cell r="D196">
            <v>12</v>
          </cell>
        </row>
        <row r="205">
          <cell r="D205">
            <v>2</v>
          </cell>
        </row>
        <row r="212">
          <cell r="D212">
            <v>2</v>
          </cell>
        </row>
        <row r="220">
          <cell r="D220">
            <v>8</v>
          </cell>
        </row>
        <row r="228">
          <cell r="D228">
            <v>2</v>
          </cell>
        </row>
        <row r="236">
          <cell r="D236">
            <v>7</v>
          </cell>
        </row>
        <row r="244">
          <cell r="D244">
            <v>4</v>
          </cell>
        </row>
        <row r="252">
          <cell r="D252">
            <v>2</v>
          </cell>
        </row>
        <row r="260">
          <cell r="D260">
            <v>2</v>
          </cell>
        </row>
        <row r="268">
          <cell r="D268">
            <v>16</v>
          </cell>
        </row>
        <row r="276">
          <cell r="D276">
            <v>4</v>
          </cell>
        </row>
        <row r="285">
          <cell r="D285">
            <v>4</v>
          </cell>
        </row>
        <row r="293">
          <cell r="D293">
            <v>4</v>
          </cell>
        </row>
        <row r="301">
          <cell r="D301">
            <v>4</v>
          </cell>
        </row>
        <row r="309">
          <cell r="D309">
            <v>8</v>
          </cell>
        </row>
        <row r="317">
          <cell r="D317">
            <v>1</v>
          </cell>
        </row>
        <row r="324">
          <cell r="D324">
            <v>1</v>
          </cell>
        </row>
        <row r="332">
          <cell r="D332">
            <v>2</v>
          </cell>
        </row>
        <row r="340">
          <cell r="D340">
            <v>2</v>
          </cell>
        </row>
        <row r="348">
          <cell r="D348">
            <v>1</v>
          </cell>
        </row>
        <row r="357">
          <cell r="D357">
            <v>3</v>
          </cell>
        </row>
        <row r="365">
          <cell r="D365">
            <v>3</v>
          </cell>
        </row>
        <row r="373">
          <cell r="D373">
            <v>1</v>
          </cell>
        </row>
        <row r="380">
          <cell r="D380">
            <v>1</v>
          </cell>
        </row>
        <row r="387">
          <cell r="D387">
            <v>1</v>
          </cell>
        </row>
        <row r="394">
          <cell r="D394">
            <v>2</v>
          </cell>
        </row>
        <row r="401">
          <cell r="D401">
            <v>4</v>
          </cell>
        </row>
        <row r="408">
          <cell r="D408">
            <v>3</v>
          </cell>
        </row>
        <row r="415">
          <cell r="D415">
            <v>216</v>
          </cell>
        </row>
        <row r="422">
          <cell r="D422">
            <v>5</v>
          </cell>
        </row>
        <row r="434">
          <cell r="D434">
            <v>378.56000000000006</v>
          </cell>
        </row>
        <row r="443">
          <cell r="D443">
            <v>16</v>
          </cell>
        </row>
        <row r="453">
          <cell r="D453">
            <v>653.90000000000009</v>
          </cell>
        </row>
        <row r="461">
          <cell r="D461">
            <v>4</v>
          </cell>
        </row>
        <row r="467">
          <cell r="D467">
            <v>4</v>
          </cell>
        </row>
        <row r="474">
          <cell r="D474">
            <v>100</v>
          </cell>
        </row>
        <row r="480">
          <cell r="D480">
            <v>40</v>
          </cell>
        </row>
        <row r="486">
          <cell r="D486">
            <v>50</v>
          </cell>
        </row>
        <row r="492">
          <cell r="D492">
            <v>100</v>
          </cell>
        </row>
      </sheetData>
      <sheetData sheetId="7"/>
      <sheetData sheetId="8">
        <row r="58">
          <cell r="G58">
            <v>0.24</v>
          </cell>
        </row>
        <row r="60">
          <cell r="G60">
            <v>0.01</v>
          </cell>
        </row>
        <row r="61">
          <cell r="G61">
            <v>0.05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Base"/>
      <sheetName val="Niples"/>
      <sheetName val="Ins_MO"/>
      <sheetName val="Ins_Mat"/>
      <sheetName val="Clasif_Mat"/>
      <sheetName val="Ins_EH"/>
      <sheetName val="Ins_TR"/>
      <sheetName val="Print"/>
      <sheetName val="0.00"/>
      <sheetName val="1.1"/>
      <sheetName val="1.2"/>
      <sheetName val="1.3"/>
      <sheetName val="1.4"/>
      <sheetName val="1.5"/>
      <sheetName val="1.6"/>
      <sheetName val="1.7"/>
      <sheetName val="1.8"/>
      <sheetName val="1.9"/>
      <sheetName val="1.10"/>
      <sheetName val="1.10A"/>
      <sheetName val="1.11"/>
      <sheetName val="1.12"/>
      <sheetName val="1.13"/>
      <sheetName val="2.1"/>
      <sheetName val="2.2"/>
      <sheetName val="2.3"/>
      <sheetName val="2.4"/>
      <sheetName val="2.5"/>
      <sheetName val="2.6"/>
      <sheetName val="2.7"/>
      <sheetName val="2.8"/>
      <sheetName val="2.9"/>
      <sheetName val="2.9A"/>
      <sheetName val="2.10"/>
      <sheetName val="2.11"/>
      <sheetName val="2.12"/>
      <sheetName val="2.13A"/>
      <sheetName val="3.1"/>
      <sheetName val="3.2"/>
      <sheetName val="3.3"/>
      <sheetName val="3.4"/>
      <sheetName val="3.5"/>
      <sheetName val="3.6"/>
      <sheetName val="3.7"/>
      <sheetName val="3.8"/>
      <sheetName val="3.9"/>
      <sheetName val="3.9A"/>
      <sheetName val="3.9B"/>
      <sheetName val="3.9C"/>
      <sheetName val="3.9D"/>
      <sheetName val="3.10"/>
      <sheetName val="3.11"/>
      <sheetName val="3.12"/>
      <sheetName val="3.13"/>
      <sheetName val="3.14"/>
      <sheetName val="3.15"/>
      <sheetName val="3.16J"/>
      <sheetName val="3.17J"/>
      <sheetName val="3.30"/>
      <sheetName val="3.31"/>
      <sheetName val="3.32"/>
      <sheetName val="4.1"/>
      <sheetName val="4.2"/>
      <sheetName val="4.3"/>
      <sheetName val="4.4"/>
      <sheetName val="4.5"/>
      <sheetName val="4.6"/>
      <sheetName val="4.7"/>
      <sheetName val="4.8"/>
      <sheetName val="4.9"/>
      <sheetName val="4.10"/>
      <sheetName val="4.20"/>
      <sheetName val="4.21"/>
      <sheetName val="4.30"/>
      <sheetName val="5.1"/>
      <sheetName val="5.2"/>
      <sheetName val="5.3"/>
      <sheetName val="5.4"/>
      <sheetName val="5.5"/>
      <sheetName val="5.6"/>
      <sheetName val="6.1"/>
      <sheetName val="6.2"/>
      <sheetName val="6.3"/>
      <sheetName val="6.4"/>
      <sheetName val="6.5"/>
      <sheetName val="6.6"/>
      <sheetName val="6.7"/>
      <sheetName val="6.8"/>
      <sheetName val="6.9"/>
      <sheetName val="6.10"/>
      <sheetName val="6.51"/>
      <sheetName val="6.51A"/>
      <sheetName val="6.52"/>
      <sheetName val="6.53"/>
      <sheetName val="6.54"/>
      <sheetName val="6.55"/>
      <sheetName val="6.56"/>
      <sheetName val="6.57"/>
      <sheetName val="6.58"/>
      <sheetName val="6.59"/>
      <sheetName val="6.60"/>
      <sheetName val="6.61"/>
      <sheetName val="6.62"/>
      <sheetName val="6.63"/>
      <sheetName val="6.64"/>
      <sheetName val="6.65"/>
      <sheetName val="6.66"/>
      <sheetName val="6.67"/>
      <sheetName val="6.68"/>
      <sheetName val="6.69"/>
      <sheetName val="6.70"/>
      <sheetName val="6.71"/>
      <sheetName val="6.72"/>
      <sheetName val="6.80"/>
      <sheetName val="6.81"/>
      <sheetName val="6.100"/>
      <sheetName val="6.101"/>
      <sheetName val="6.102"/>
      <sheetName val="6.103"/>
      <sheetName val="6.150"/>
      <sheetName val="6.151"/>
      <sheetName val="6.152"/>
      <sheetName val="6.153"/>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3A"/>
      <sheetName val="7.24"/>
      <sheetName val="7.25"/>
      <sheetName val="7.26"/>
      <sheetName val="7.27"/>
      <sheetName val="7.28"/>
      <sheetName val="7.29"/>
      <sheetName val="7.30"/>
      <sheetName val="8.1"/>
      <sheetName val="8.2"/>
      <sheetName val="8.3"/>
      <sheetName val="8.4"/>
      <sheetName val="8.5"/>
      <sheetName val="8.6"/>
      <sheetName val="8.7"/>
      <sheetName val="8.8"/>
      <sheetName val="8.9"/>
      <sheetName val="8.10"/>
      <sheetName val="8.11"/>
      <sheetName val="8.12"/>
      <sheetName val="8.13"/>
      <sheetName val="8.14"/>
      <sheetName val="8.15A"/>
      <sheetName val="8.16A"/>
      <sheetName val="8.17A"/>
      <sheetName val="8.19"/>
      <sheetName val="8.19A"/>
      <sheetName val="8.19B"/>
      <sheetName val="8.19C"/>
      <sheetName val="8.19D"/>
      <sheetName val="8.19E"/>
      <sheetName val="8.19F"/>
      <sheetName val="8.19G"/>
      <sheetName val="8.19H"/>
      <sheetName val="8.19I"/>
      <sheetName val="8.19J"/>
      <sheetName val="8.19K"/>
      <sheetName val="8.19L"/>
      <sheetName val="8.19M"/>
      <sheetName val="8.19N"/>
      <sheetName val="8.19O"/>
      <sheetName val="8.19P"/>
      <sheetName val="8.19Q"/>
      <sheetName val="8.19R"/>
      <sheetName val="8.19S"/>
      <sheetName val="8.19T"/>
      <sheetName val="8.19U"/>
      <sheetName val="8.19V"/>
      <sheetName val="8.20"/>
      <sheetName val="8.21"/>
      <sheetName val="8.22"/>
      <sheetName val="8.23"/>
      <sheetName val="8.24"/>
      <sheetName val="8.25"/>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94"/>
      <sheetName val="8.95"/>
      <sheetName val="8.96"/>
      <sheetName val="8.97"/>
      <sheetName val="8.98"/>
      <sheetName val="8.99"/>
      <sheetName val="8.99A"/>
      <sheetName val="8.99B"/>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0A"/>
      <sheetName val="8.141"/>
      <sheetName val="8.142"/>
      <sheetName val="8.143"/>
      <sheetName val="8.144"/>
      <sheetName val="8.145"/>
      <sheetName val="8.146"/>
      <sheetName val="8.147"/>
      <sheetName val="8.148"/>
      <sheetName val="8.149"/>
      <sheetName val="8.150"/>
      <sheetName val="8.151"/>
      <sheetName val="8.152"/>
      <sheetName val="8.153"/>
      <sheetName val="8.153N"/>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8 A"/>
      <sheetName val="8.179"/>
      <sheetName val="8.180"/>
      <sheetName val="8.181"/>
      <sheetName val="8.182"/>
      <sheetName val="8.183"/>
      <sheetName val="8.184"/>
      <sheetName val="8.185"/>
      <sheetName val="8.186"/>
      <sheetName val="8.187"/>
      <sheetName val="8.188"/>
      <sheetName val="8.189"/>
      <sheetName val="8.190"/>
      <sheetName val="8.190B"/>
      <sheetName val="8.191"/>
      <sheetName val="8.192"/>
      <sheetName val="8.193"/>
      <sheetName val="8.194"/>
      <sheetName val="8.195"/>
      <sheetName val="8.196"/>
      <sheetName val="8.197"/>
      <sheetName val="8.198"/>
      <sheetName val="8.199"/>
      <sheetName val="8.199A"/>
      <sheetName val="8.199B"/>
      <sheetName val="8.199C"/>
      <sheetName val="8.199D"/>
      <sheetName val="8.199E"/>
      <sheetName val="8.199F"/>
      <sheetName val="8.199G"/>
      <sheetName val="8.199H"/>
      <sheetName val="8.199I"/>
      <sheetName val="8.200"/>
      <sheetName val="8.201"/>
      <sheetName val="8.202"/>
      <sheetName val="8.203"/>
      <sheetName val="8.204"/>
      <sheetName val="8.205"/>
      <sheetName val="8.206"/>
      <sheetName val="8.215"/>
      <sheetName val="8.216"/>
      <sheetName val="8.217"/>
      <sheetName val="8.218"/>
      <sheetName val="8.219"/>
      <sheetName val="8.220"/>
      <sheetName val="8.221"/>
      <sheetName val="8.222"/>
      <sheetName val="8.223"/>
      <sheetName val="8.224"/>
      <sheetName val="8.225"/>
      <sheetName val="8.226"/>
      <sheetName val="8.230"/>
      <sheetName val="8.231"/>
      <sheetName val="8.232"/>
      <sheetName val="8.233"/>
      <sheetName val="8.234"/>
      <sheetName val="8.235"/>
      <sheetName val="8.236"/>
      <sheetName val="8.237"/>
      <sheetName val="8.238"/>
      <sheetName val="8.260"/>
      <sheetName val="8.261"/>
      <sheetName val="8.262"/>
      <sheetName val="8.263"/>
      <sheetName val="8.264"/>
      <sheetName val="8.265"/>
      <sheetName val="8.266"/>
      <sheetName val="8.267"/>
      <sheetName val="8.268"/>
      <sheetName val="8.269"/>
      <sheetName val="8.270"/>
      <sheetName val="8.280"/>
      <sheetName val="8.281"/>
      <sheetName val="8.282"/>
      <sheetName val="8.283"/>
      <sheetName val="8.284"/>
      <sheetName val="8.285"/>
      <sheetName val="8.286"/>
      <sheetName val="8.287"/>
      <sheetName val="8.288"/>
      <sheetName val="8.289"/>
      <sheetName val="8.290"/>
      <sheetName val="8.300"/>
      <sheetName val="8.301"/>
      <sheetName val="8.302"/>
      <sheetName val="8.303"/>
      <sheetName val="8.304"/>
      <sheetName val="8.305"/>
      <sheetName val="8.306"/>
      <sheetName val="8.307"/>
      <sheetName val="8.308"/>
      <sheetName val="8.309"/>
      <sheetName val="8.310"/>
      <sheetName val="8.311"/>
      <sheetName val="8.312"/>
      <sheetName val="8.313"/>
      <sheetName val="8.314"/>
      <sheetName val="8.315"/>
      <sheetName val="8.316"/>
      <sheetName val="8.330"/>
      <sheetName val="8.331"/>
      <sheetName val="8.332"/>
      <sheetName val="8.333"/>
      <sheetName val="8.334"/>
      <sheetName val="8.335"/>
      <sheetName val="8.336"/>
      <sheetName val="8.337"/>
      <sheetName val="8.338"/>
      <sheetName val="8.339"/>
      <sheetName val="8.340"/>
      <sheetName val="8.341"/>
      <sheetName val="8.342"/>
      <sheetName val="8.343"/>
      <sheetName val="8.344"/>
      <sheetName val="8.345"/>
      <sheetName val="8.346"/>
      <sheetName val="8.347"/>
      <sheetName val="8.348"/>
      <sheetName val="8.348N"/>
      <sheetName val="8.349"/>
      <sheetName val="8.349N"/>
      <sheetName val="8.350N"/>
      <sheetName val="8.350A"/>
      <sheetName val="8.350B"/>
      <sheetName val="8.350C"/>
      <sheetName val="8.350D"/>
      <sheetName val="8.370"/>
      <sheetName val="8.371"/>
      <sheetName val="8.372"/>
      <sheetName val="8.373"/>
      <sheetName val="8.374"/>
      <sheetName val="8.375"/>
      <sheetName val="8.376"/>
      <sheetName val="8.377"/>
      <sheetName val="8.378"/>
      <sheetName val="8.379"/>
      <sheetName val="8.380"/>
      <sheetName val="8.381A"/>
      <sheetName val="8.400"/>
      <sheetName val="8.400A"/>
      <sheetName val="8.401"/>
      <sheetName val="8.402"/>
      <sheetName val="8.403"/>
      <sheetName val="8.404"/>
      <sheetName val="8.450"/>
      <sheetName val="8.451"/>
      <sheetName val="8.452"/>
      <sheetName val="8.453"/>
      <sheetName val="8.454"/>
      <sheetName val="8.454N"/>
      <sheetName val="8.500"/>
      <sheetName val="8.501"/>
      <sheetName val="8.502"/>
      <sheetName val="8.503A"/>
      <sheetName val="8.504A"/>
      <sheetName val="8.550"/>
      <sheetName val="8.551"/>
      <sheetName val="8.552"/>
      <sheetName val="8.553"/>
      <sheetName val="8.554"/>
      <sheetName val="8.600"/>
      <sheetName val="8.601"/>
      <sheetName val="8.602"/>
      <sheetName val="8.603"/>
      <sheetName val="8.604"/>
      <sheetName val="8.605"/>
      <sheetName val="8.606"/>
      <sheetName val="8.620"/>
      <sheetName val="8.650"/>
      <sheetName val="8.650A"/>
      <sheetName val="8.651"/>
      <sheetName val="8.652"/>
      <sheetName val="8.653"/>
      <sheetName val="8.654"/>
      <sheetName val="8.655"/>
      <sheetName val="8.656"/>
      <sheetName val="8.657"/>
      <sheetName val="8.658"/>
      <sheetName val="8.659"/>
      <sheetName val="8.660"/>
      <sheetName val="8.661"/>
      <sheetName val="8.662"/>
      <sheetName val="8.662A"/>
      <sheetName val="8.662B"/>
      <sheetName val="8.699"/>
      <sheetName val="8.700"/>
      <sheetName val="8.700A"/>
      <sheetName val="8.700B"/>
      <sheetName val="8.701"/>
      <sheetName val="8.702"/>
      <sheetName val="8.703"/>
      <sheetName val="8.704"/>
      <sheetName val="8.705"/>
      <sheetName val="8.705A"/>
      <sheetName val="8.706"/>
      <sheetName val="11A"/>
      <sheetName val="8.707"/>
      <sheetName val="8.708"/>
      <sheetName val="8.709"/>
      <sheetName val="8.710"/>
      <sheetName val="8.711"/>
      <sheetName val="8.712"/>
      <sheetName val="8.713F"/>
      <sheetName val="8.713N"/>
      <sheetName val="8.740"/>
      <sheetName val="8.750"/>
      <sheetName val="8.751"/>
      <sheetName val="8.752"/>
      <sheetName val="8.753"/>
      <sheetName val="8.754"/>
      <sheetName val="8.755"/>
      <sheetName val="8.780"/>
      <sheetName val="8.781"/>
      <sheetName val="8.782"/>
      <sheetName val="8.783"/>
      <sheetName val="8.784"/>
      <sheetName val="8.785"/>
      <sheetName val="8.786"/>
      <sheetName val="8.795"/>
      <sheetName val="8.800"/>
      <sheetName val="8.801"/>
      <sheetName val="8.802"/>
      <sheetName val="8.803"/>
      <sheetName val="8.804"/>
      <sheetName val="8.805"/>
      <sheetName val="8.806"/>
      <sheetName val="8.807"/>
      <sheetName val="8.807A"/>
      <sheetName val="8.808"/>
      <sheetName val="8.809"/>
      <sheetName val="8.809A"/>
      <sheetName val="8.809N"/>
      <sheetName val="8.809N1"/>
      <sheetName val="8.809N2"/>
      <sheetName val="8.809N3"/>
      <sheetName val="8.809N4"/>
      <sheetName val="8.809N5"/>
      <sheetName val="8.810"/>
      <sheetName val="8.811"/>
      <sheetName val="8.812"/>
      <sheetName val="8.813"/>
      <sheetName val="8.813A"/>
      <sheetName val="8.814"/>
      <sheetName val="8.815"/>
      <sheetName val="8.816"/>
      <sheetName val="8.817"/>
      <sheetName val="8.818"/>
      <sheetName val="8.819"/>
      <sheetName val="8.819A"/>
      <sheetName val="8.819B"/>
      <sheetName val="8.819C"/>
      <sheetName val="8.819D"/>
      <sheetName val="8.819E"/>
      <sheetName val="8.820"/>
      <sheetName val="8.821"/>
      <sheetName val="8.822"/>
      <sheetName val="8.823"/>
      <sheetName val="8.823A"/>
      <sheetName val="8.823A1"/>
      <sheetName val="8.824"/>
      <sheetName val="8.825"/>
      <sheetName val="8.826"/>
      <sheetName val="8.827"/>
      <sheetName val="8.828"/>
      <sheetName val="8.899"/>
      <sheetName val="8.900"/>
      <sheetName val="8.901"/>
      <sheetName val="8.902"/>
      <sheetName val="8.903"/>
      <sheetName val="8.904"/>
      <sheetName val="8.904A"/>
      <sheetName val="8.904B"/>
      <sheetName val="8.905"/>
      <sheetName val="8.905A"/>
      <sheetName val="8.906"/>
      <sheetName val="8.907"/>
      <sheetName val="8.908"/>
      <sheetName val="8.909"/>
      <sheetName val="8.909N"/>
      <sheetName val="8.910"/>
      <sheetName val="8.910A"/>
      <sheetName val="8.910B"/>
      <sheetName val="8.910C"/>
      <sheetName val="8.910D"/>
      <sheetName val="8.910E"/>
      <sheetName val="8.910F"/>
      <sheetName val="8.910G"/>
      <sheetName val="8.910H"/>
      <sheetName val="8.910I"/>
      <sheetName val="8.910J"/>
      <sheetName val="8.910K"/>
      <sheetName val="8.910L"/>
      <sheetName val="8.910M"/>
      <sheetName val="8.910N"/>
      <sheetName val="8.910O"/>
      <sheetName val="8.910AA"/>
      <sheetName val="8.910AB"/>
      <sheetName val="8.911"/>
      <sheetName val="8.911A"/>
      <sheetName val="8.911B"/>
      <sheetName val="8.911C"/>
      <sheetName val="8.911D"/>
      <sheetName val="8.911E"/>
      <sheetName val="8.911F"/>
      <sheetName val="8.911G"/>
      <sheetName val="8.911H"/>
      <sheetName val="8.911I"/>
      <sheetName val="8.911J"/>
      <sheetName val="8.911K"/>
      <sheetName val="8.911L"/>
      <sheetName val="8.911M"/>
      <sheetName val="8.911N"/>
      <sheetName val="8.911O"/>
      <sheetName val="8.911P"/>
      <sheetName val="8.911Q"/>
      <sheetName val="8.911R"/>
      <sheetName val="8.911S"/>
      <sheetName val="8.911T"/>
      <sheetName val="8.911U"/>
      <sheetName val="8.911V"/>
      <sheetName val="8.911W"/>
      <sheetName val="8.912"/>
      <sheetName val="8.913"/>
      <sheetName val="8.920"/>
      <sheetName val="8.921"/>
      <sheetName val="8.922"/>
      <sheetName val="8.940"/>
      <sheetName val="8.941"/>
      <sheetName val="8.942"/>
      <sheetName val="8.943"/>
      <sheetName val="8.944"/>
      <sheetName val="8.945"/>
      <sheetName val="8.946"/>
      <sheetName val="8.947"/>
      <sheetName val="8.948"/>
      <sheetName val="8.949"/>
      <sheetName val="8.950"/>
      <sheetName val="8.951"/>
      <sheetName val="8.952"/>
      <sheetName val="8.953"/>
      <sheetName val="8.954"/>
      <sheetName val="8.955"/>
      <sheetName val="8.956"/>
      <sheetName val="8.957"/>
      <sheetName val="8.958"/>
      <sheetName val="8.959"/>
      <sheetName val="8.960"/>
      <sheetName val="8.961"/>
      <sheetName val="8.962"/>
      <sheetName val="8.963"/>
      <sheetName val="8.964"/>
      <sheetName val="8.965"/>
      <sheetName val="8.966"/>
      <sheetName val="8.967"/>
      <sheetName val="8.968"/>
      <sheetName val="8.969"/>
      <sheetName val="8.970"/>
      <sheetName val="8.971"/>
      <sheetName val="8.972"/>
      <sheetName val="8.973"/>
      <sheetName val="8.974"/>
      <sheetName val="8.975"/>
      <sheetName val="8.976"/>
      <sheetName val="8.977"/>
      <sheetName val="8.978"/>
      <sheetName val="8.979"/>
      <sheetName val="8.980"/>
      <sheetName val="8.981"/>
      <sheetName val="8.982"/>
      <sheetName val="8.983"/>
      <sheetName val="8.984"/>
      <sheetName val="8.985"/>
      <sheetName val="8.986"/>
      <sheetName val="8.987"/>
      <sheetName val="8.988"/>
      <sheetName val="8.989"/>
      <sheetName val="8.990"/>
      <sheetName val="8.991"/>
      <sheetName val="8.992"/>
      <sheetName val="8.993"/>
      <sheetName val="8.994"/>
      <sheetName val="8.995"/>
      <sheetName val="8.996"/>
      <sheetName val="8.997"/>
      <sheetName val="8.998"/>
      <sheetName val="8.999"/>
      <sheetName val="8.1000"/>
      <sheetName val="8.1001"/>
      <sheetName val="8.1002"/>
      <sheetName val="8.1003"/>
      <sheetName val="8.1003A"/>
      <sheetName val="8.1003B"/>
      <sheetName val="8.1003C"/>
      <sheetName val="8.1003D"/>
      <sheetName val="8.1004"/>
      <sheetName val="8.1005"/>
      <sheetName val="8.1006"/>
      <sheetName val="8.1007"/>
      <sheetName val="8.1008"/>
      <sheetName val="8.1009"/>
      <sheetName val="8.1009F"/>
      <sheetName val="8.1009F2"/>
      <sheetName val="8.1010"/>
      <sheetName val="8.1010N"/>
      <sheetName val="8.1011"/>
      <sheetName val="8.1012"/>
      <sheetName val="8.1013"/>
      <sheetName val="8.1100"/>
      <sheetName val="8.1100A"/>
      <sheetName val="8.1101"/>
      <sheetName val="8.1102"/>
      <sheetName val="8.1103"/>
      <sheetName val="8.1104"/>
      <sheetName val="8.1105"/>
      <sheetName val="8.1106"/>
      <sheetName val="8.1150"/>
      <sheetName val="8.1150A"/>
      <sheetName val="8.1151"/>
      <sheetName val="8.1151A"/>
      <sheetName val="8.1151B"/>
      <sheetName val="8.1152"/>
      <sheetName val="8.1152N"/>
      <sheetName val="8.1152N1"/>
      <sheetName val="8.1153"/>
      <sheetName val="8.1200"/>
      <sheetName val="8.1201"/>
      <sheetName val="8.1202"/>
      <sheetName val="8.1203"/>
      <sheetName val="8.1204"/>
      <sheetName val="8.1300"/>
      <sheetName val="8.1301"/>
      <sheetName val="8.1400"/>
      <sheetName val="8.1400A"/>
      <sheetName val="8.1400B"/>
      <sheetName val="8.1400C"/>
      <sheetName val="8.1500"/>
      <sheetName val="8.1500A"/>
      <sheetName val="8.1500B"/>
      <sheetName val="8.1500C"/>
      <sheetName val="8.1500D"/>
      <sheetName val="8.1500E"/>
      <sheetName val="8.1500F"/>
      <sheetName val="8.1600"/>
      <sheetName val="8.1601"/>
      <sheetName val="8.1602"/>
      <sheetName val="8.1603"/>
      <sheetName val="8.1604"/>
      <sheetName val="8.1605"/>
      <sheetName val="8.1606"/>
      <sheetName val="8.1607"/>
      <sheetName val="8.1608"/>
      <sheetName val="8.1609"/>
      <sheetName val="8.1610"/>
      <sheetName val="8.1611"/>
      <sheetName val="8.1612"/>
      <sheetName val="8.1613"/>
      <sheetName val="8.1614"/>
      <sheetName val="8.1615"/>
      <sheetName val="9.1"/>
      <sheetName val="9.2"/>
      <sheetName val="9.3"/>
      <sheetName val="9.4"/>
      <sheetName val="9.5"/>
      <sheetName val="9.6"/>
      <sheetName val="9.7"/>
      <sheetName val="9.8"/>
      <sheetName val="9.9"/>
      <sheetName val="9.10"/>
      <sheetName val="9.11"/>
      <sheetName val="10.1"/>
      <sheetName val="10.1A"/>
      <sheetName val="10.2"/>
      <sheetName val="10.3"/>
      <sheetName val="10.4"/>
      <sheetName val="10.5"/>
      <sheetName val="10.6"/>
      <sheetName val="10.6A"/>
      <sheetName val="10.7"/>
      <sheetName val="10.8"/>
      <sheetName val="10.8A"/>
      <sheetName val="10.101"/>
      <sheetName val="10.102"/>
      <sheetName val="10.103"/>
      <sheetName val="10.104"/>
      <sheetName val="10.105"/>
      <sheetName val="10.106"/>
      <sheetName val="10.107"/>
      <sheetName val="10.108"/>
      <sheetName val="10.108A"/>
      <sheetName val="10.109"/>
      <sheetName val="10.110"/>
      <sheetName val="10.110A"/>
      <sheetName val="10.111"/>
      <sheetName val="10.112"/>
      <sheetName val="10.201"/>
      <sheetName val="10.202"/>
      <sheetName val="10.203"/>
      <sheetName val="10.204"/>
      <sheetName val="10.300"/>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316"/>
      <sheetName val="10.317"/>
      <sheetName val="10.318"/>
      <sheetName val="10.319"/>
      <sheetName val="10.320"/>
      <sheetName val="10.321"/>
      <sheetName val="10.322"/>
      <sheetName val="10.323"/>
      <sheetName val="10.324"/>
      <sheetName val="10.325"/>
      <sheetName val="10.326"/>
      <sheetName val="10.327"/>
      <sheetName val="10.328"/>
      <sheetName val="10.329"/>
      <sheetName val="10.330"/>
      <sheetName val="10.331"/>
      <sheetName val="10.332"/>
      <sheetName val="10.333"/>
      <sheetName val="10.334"/>
      <sheetName val="10.335"/>
      <sheetName val="10.336"/>
      <sheetName val="10.337"/>
      <sheetName val="10.338"/>
      <sheetName val="10.339"/>
      <sheetName val="10.340"/>
      <sheetName val="10.341"/>
      <sheetName val="10.342"/>
      <sheetName val="10.343"/>
      <sheetName val="10.344"/>
      <sheetName val="10.345"/>
      <sheetName val="10.346"/>
      <sheetName val="10.347"/>
      <sheetName val="10.348"/>
      <sheetName val="10.348A"/>
      <sheetName val="10.349"/>
      <sheetName val="10.350"/>
      <sheetName val="10.351"/>
      <sheetName val="10.352"/>
      <sheetName val="10.353"/>
      <sheetName val="10.354"/>
      <sheetName val="10.355"/>
      <sheetName val="10.356"/>
      <sheetName val="10.357"/>
      <sheetName val="10.358"/>
      <sheetName val="10.359"/>
      <sheetName val="10.360"/>
      <sheetName val="10.361"/>
      <sheetName val="10.362"/>
      <sheetName val="10.363"/>
      <sheetName val="10.364"/>
      <sheetName val="10.365"/>
      <sheetName val="10.366"/>
      <sheetName val="10.367"/>
      <sheetName val="10.368"/>
      <sheetName val="10.369"/>
      <sheetName val="10.370"/>
      <sheetName val="10.371"/>
      <sheetName val="10.372"/>
      <sheetName val="10.373"/>
      <sheetName val="10.374"/>
      <sheetName val="10.375"/>
      <sheetName val="10.376"/>
      <sheetName val="10.377"/>
      <sheetName val="10.378"/>
      <sheetName val="10.379"/>
      <sheetName val="10.380"/>
      <sheetName val="10.381"/>
      <sheetName val="10.382"/>
      <sheetName val="10.383"/>
      <sheetName val="10.384"/>
      <sheetName val="10.385"/>
      <sheetName val="10.386"/>
      <sheetName val="10.387"/>
      <sheetName val="10.388"/>
      <sheetName val="10.389"/>
      <sheetName val="10.390"/>
      <sheetName val="10.391"/>
      <sheetName val="10.392"/>
      <sheetName val="10.393"/>
      <sheetName val="10.394"/>
      <sheetName val="10.395"/>
      <sheetName val="10.396"/>
      <sheetName val="10.397"/>
      <sheetName val="10.398"/>
      <sheetName val="10.400"/>
      <sheetName val="10.500"/>
      <sheetName val="10.501"/>
      <sheetName val="10.502"/>
      <sheetName val="10.503"/>
      <sheetName val="10.504"/>
      <sheetName val="10.505"/>
      <sheetName val="10.505A"/>
      <sheetName val="10.60"/>
      <sheetName val="10.600"/>
      <sheetName val="11.1"/>
      <sheetName val="11.2"/>
      <sheetName val="11.3"/>
      <sheetName val="11.4"/>
      <sheetName val="11.6"/>
      <sheetName val="11.8"/>
      <sheetName val="11.10"/>
      <sheetName val="11.11"/>
      <sheetName val="11.12"/>
      <sheetName val="11.13"/>
      <sheetName val="11.14"/>
      <sheetName val="11.15"/>
      <sheetName val="11.16"/>
      <sheetName val="11.17"/>
      <sheetName val="11.18"/>
      <sheetName val="11.19"/>
      <sheetName val="11.20"/>
      <sheetName val="11.21"/>
      <sheetName val="11.30"/>
      <sheetName val="11.31"/>
      <sheetName val="11.32"/>
      <sheetName val="11.33"/>
      <sheetName val="12.1"/>
      <sheetName val="12.2"/>
      <sheetName val="12.3"/>
      <sheetName val="12.4"/>
      <sheetName val="12.5"/>
      <sheetName val="12.6"/>
      <sheetName val="12.7"/>
      <sheetName val="12.8"/>
      <sheetName val="13.1"/>
      <sheetName val="13.2"/>
      <sheetName val="13.3"/>
      <sheetName val="14.1"/>
      <sheetName val="14.2"/>
      <sheetName val="18.1"/>
      <sheetName val="18.1.1"/>
      <sheetName val="18.1.2"/>
      <sheetName val="18.1.3"/>
      <sheetName val="19.1"/>
      <sheetName val="19.2"/>
      <sheetName val="19.3"/>
      <sheetName val="19.3A"/>
      <sheetName val="19.4"/>
      <sheetName val="19.5"/>
      <sheetName val="19.6"/>
      <sheetName val="19.7"/>
      <sheetName val="19.8"/>
      <sheetName val="19.9"/>
      <sheetName val="19.10"/>
      <sheetName val="19.11"/>
      <sheetName val="19.12A"/>
      <sheetName val="19.13"/>
      <sheetName val="19.14"/>
      <sheetName val="19.14 A"/>
      <sheetName val="19.15"/>
      <sheetName val="19.15N"/>
      <sheetName val="19.15N1"/>
      <sheetName val="19.15N2"/>
      <sheetName val="19.15N3"/>
      <sheetName val="19.15N4"/>
      <sheetName val="19.15N5"/>
      <sheetName val="19.15N6"/>
      <sheetName val="19.20"/>
      <sheetName val="19.39"/>
      <sheetName val="19.40"/>
      <sheetName val="19.41"/>
      <sheetName val="19.41A"/>
      <sheetName val="19.41B"/>
      <sheetName val="19.42"/>
      <sheetName val="19.43"/>
      <sheetName val="19.44"/>
      <sheetName val="19.45"/>
      <sheetName val="19.46"/>
      <sheetName val="19.47"/>
      <sheetName val="19.48"/>
      <sheetName val="19.49"/>
      <sheetName val="19.50"/>
      <sheetName val="19.50A"/>
      <sheetName val="19.51"/>
      <sheetName val="19.52"/>
      <sheetName val="19.85"/>
      <sheetName val="19.85A"/>
      <sheetName val="19.85B"/>
      <sheetName val="19.86"/>
      <sheetName val="19.87"/>
      <sheetName val="19.88"/>
      <sheetName val="19.89"/>
      <sheetName val="19.90"/>
      <sheetName val="20.1.1"/>
      <sheetName val="20.1.2"/>
      <sheetName val="20.2.1"/>
      <sheetName val="20.2.2"/>
      <sheetName val="20.3.1"/>
      <sheetName val="20.3.2"/>
      <sheetName val="20.3.3"/>
      <sheetName val="20.4.1"/>
      <sheetName val="20.4.2"/>
      <sheetName val="20.4.3"/>
      <sheetName val="20.5.1"/>
      <sheetName val="20.4.4"/>
      <sheetName val="20.4.5"/>
      <sheetName val="20.5.2"/>
      <sheetName val="20.5.3"/>
      <sheetName val="20.6"/>
      <sheetName val="20.7"/>
      <sheetName val="20.8.1"/>
      <sheetName val="20.8.2"/>
      <sheetName val="20.9"/>
      <sheetName val="20.10"/>
      <sheetName val="20.11"/>
      <sheetName val="20.11.1"/>
      <sheetName val="20.11.2"/>
      <sheetName val="20.11.3"/>
      <sheetName val="9A"/>
      <sheetName val="20.11A"/>
      <sheetName val="20.11B"/>
      <sheetName val="20.11C"/>
      <sheetName val="20.11D"/>
      <sheetName val="20.12N"/>
      <sheetName val="20.13N"/>
      <sheetName val="20.14N"/>
      <sheetName val="20.15N"/>
      <sheetName val="20.16N"/>
      <sheetName val="20.17N"/>
      <sheetName val="20.18N"/>
      <sheetName val="20.19N"/>
      <sheetName val="20.20N"/>
      <sheetName val="20.21N"/>
      <sheetName val="20.22N"/>
      <sheetName val="20.23N"/>
      <sheetName val="20.24N"/>
      <sheetName val="20.25N"/>
      <sheetName val="20.26N"/>
      <sheetName val="20.27N"/>
      <sheetName val="20.28N"/>
      <sheetName val="20.29N"/>
      <sheetName val="20.30N"/>
      <sheetName val="20.31N"/>
      <sheetName val="20.32N"/>
      <sheetName val="20.33N"/>
      <sheetName val="20.34N"/>
      <sheetName val="20.35N"/>
      <sheetName val="20.36N"/>
      <sheetName val="20.37N"/>
      <sheetName val="20.38J"/>
      <sheetName val="20.39J"/>
      <sheetName val="20.40J"/>
      <sheetName val="20.41J"/>
      <sheetName val="20.42J"/>
      <sheetName val="20.43J"/>
      <sheetName val="20.44J"/>
      <sheetName val="20.45J"/>
      <sheetName val="20.46J"/>
      <sheetName val="20.47J"/>
      <sheetName val="20.48J"/>
      <sheetName val="20.49J"/>
      <sheetName val="20.49J (2)"/>
      <sheetName val="20.49J (3)"/>
      <sheetName val="20.50J"/>
      <sheetName val="20.51J"/>
      <sheetName val="20.52J"/>
      <sheetName val="20.53J"/>
      <sheetName val="20.54J"/>
      <sheetName val="20.55J"/>
      <sheetName val="20.56J"/>
      <sheetName val="20.57J"/>
      <sheetName val="20.58J"/>
      <sheetName val="20.59J"/>
      <sheetName val="20.60J"/>
      <sheetName val="20.61N"/>
      <sheetName val="20.62N"/>
      <sheetName val="20.63N"/>
      <sheetName val="20.64N"/>
      <sheetName val="20.65N"/>
      <sheetName val="20.66N"/>
      <sheetName val="20.67N"/>
      <sheetName val="20.68N"/>
      <sheetName val="20.69N"/>
      <sheetName val="20.70N"/>
      <sheetName val="20.71N"/>
      <sheetName val="20.72N"/>
      <sheetName val="20.73N"/>
      <sheetName val="20.30"/>
      <sheetName val="20.31"/>
      <sheetName val="20.32"/>
      <sheetName val="20.33"/>
      <sheetName val="20.40"/>
      <sheetName val="20.41"/>
      <sheetName val="20.42"/>
      <sheetName val="20.43"/>
      <sheetName val="20.44"/>
      <sheetName val="20.46"/>
      <sheetName val="20.45"/>
      <sheetName val="20.45A"/>
      <sheetName val="20.45B"/>
      <sheetName val="20.45C"/>
      <sheetName val="20.45D"/>
      <sheetName val="20.45E"/>
      <sheetName val="20.45F"/>
      <sheetName val="20.47"/>
      <sheetName val="20.48"/>
      <sheetName val="20.49"/>
      <sheetName val="20.50"/>
      <sheetName val="20.51"/>
      <sheetName val="20.52"/>
      <sheetName val="20.53"/>
      <sheetName val="20.54"/>
      <sheetName val="20.55"/>
      <sheetName val="20.56"/>
      <sheetName val="20.59"/>
      <sheetName val="20.60"/>
      <sheetName val="20.63"/>
      <sheetName val="20.64"/>
      <sheetName val="20.65"/>
      <sheetName val="20.66"/>
      <sheetName val="12A"/>
      <sheetName val="APU'S CALDAS NSH"/>
    </sheetNames>
    <sheetDataSet>
      <sheetData sheetId="0" refreshError="1"/>
      <sheetData sheetId="1" refreshError="1">
        <row r="3">
          <cell r="J3" t="str">
            <v>Pasamuro</v>
          </cell>
        </row>
        <row r="4">
          <cell r="J4" t="str">
            <v>Niple</v>
          </cell>
        </row>
        <row r="21">
          <cell r="N21">
            <v>2</v>
          </cell>
          <cell r="O21" t="str">
            <v xml:space="preserve"> 2"     50</v>
          </cell>
          <cell r="P21" t="str">
            <v>14</v>
          </cell>
          <cell r="Q21">
            <v>3</v>
          </cell>
          <cell r="R21">
            <v>2</v>
          </cell>
          <cell r="S21">
            <v>6</v>
          </cell>
          <cell r="T21">
            <v>3</v>
          </cell>
        </row>
        <row r="22">
          <cell r="N22">
            <v>3</v>
          </cell>
          <cell r="O22" t="str">
            <v xml:space="preserve"> 3"     75</v>
          </cell>
          <cell r="P22" t="str">
            <v>27</v>
          </cell>
          <cell r="Q22">
            <v>4</v>
          </cell>
          <cell r="R22">
            <v>2</v>
          </cell>
          <cell r="S22">
            <v>9</v>
          </cell>
          <cell r="T22">
            <v>5</v>
          </cell>
        </row>
        <row r="23">
          <cell r="N23">
            <v>4</v>
          </cell>
          <cell r="O23" t="str">
            <v xml:space="preserve"> 4"    100</v>
          </cell>
          <cell r="P23" t="str">
            <v>36</v>
          </cell>
          <cell r="Q23">
            <v>6</v>
          </cell>
          <cell r="R23">
            <v>2</v>
          </cell>
          <cell r="S23">
            <v>12</v>
          </cell>
          <cell r="T23">
            <v>7</v>
          </cell>
        </row>
        <row r="24">
          <cell r="N24">
            <v>6</v>
          </cell>
          <cell r="O24" t="str">
            <v xml:space="preserve"> 6"    150</v>
          </cell>
          <cell r="P24" t="str">
            <v>66</v>
          </cell>
          <cell r="Q24">
            <v>8</v>
          </cell>
          <cell r="R24">
            <v>3</v>
          </cell>
          <cell r="S24">
            <v>17</v>
          </cell>
          <cell r="T24">
            <v>11</v>
          </cell>
        </row>
        <row r="25">
          <cell r="N25">
            <v>8</v>
          </cell>
          <cell r="O25" t="str">
            <v xml:space="preserve"> 8"    200</v>
          </cell>
          <cell r="P25" t="str">
            <v>85</v>
          </cell>
          <cell r="Q25">
            <v>11</v>
          </cell>
          <cell r="R25">
            <v>4</v>
          </cell>
          <cell r="S25">
            <v>27</v>
          </cell>
          <cell r="T25">
            <v>14</v>
          </cell>
        </row>
        <row r="26">
          <cell r="N26">
            <v>10</v>
          </cell>
          <cell r="O26" t="str">
            <v>10"    250</v>
          </cell>
          <cell r="P26" t="str">
            <v>114</v>
          </cell>
          <cell r="Q26">
            <v>15</v>
          </cell>
          <cell r="R26">
            <v>5</v>
          </cell>
          <cell r="S26">
            <v>34</v>
          </cell>
          <cell r="T26">
            <v>19</v>
          </cell>
        </row>
        <row r="27">
          <cell r="N27">
            <v>12</v>
          </cell>
          <cell r="O27" t="str">
            <v>12"    300</v>
          </cell>
          <cell r="P27" t="str">
            <v>154</v>
          </cell>
          <cell r="Q27">
            <v>21</v>
          </cell>
          <cell r="R27">
            <v>6</v>
          </cell>
          <cell r="S27">
            <v>45</v>
          </cell>
          <cell r="T27">
            <v>23</v>
          </cell>
        </row>
        <row r="28">
          <cell r="N28">
            <v>14</v>
          </cell>
          <cell r="O28" t="str">
            <v>14"    350</v>
          </cell>
          <cell r="P28" t="str">
            <v>178</v>
          </cell>
          <cell r="Q28">
            <v>27</v>
          </cell>
          <cell r="R28">
            <v>12</v>
          </cell>
          <cell r="S28">
            <v>63</v>
          </cell>
          <cell r="T28">
            <v>36</v>
          </cell>
        </row>
        <row r="29">
          <cell r="N29">
            <v>16</v>
          </cell>
          <cell r="O29" t="str">
            <v>16"    400</v>
          </cell>
          <cell r="P29" t="str">
            <v>242</v>
          </cell>
          <cell r="Q29">
            <v>34</v>
          </cell>
          <cell r="R29">
            <v>14</v>
          </cell>
          <cell r="S29">
            <v>80</v>
          </cell>
          <cell r="T29">
            <v>44</v>
          </cell>
        </row>
        <row r="30">
          <cell r="N30">
            <v>18</v>
          </cell>
          <cell r="O30" t="str">
            <v>18"    450</v>
          </cell>
          <cell r="P30" t="str">
            <v>291</v>
          </cell>
          <cell r="Q30">
            <v>37</v>
          </cell>
          <cell r="R30">
            <v>15</v>
          </cell>
          <cell r="S30">
            <v>99</v>
          </cell>
          <cell r="T30">
            <v>53</v>
          </cell>
        </row>
        <row r="31">
          <cell r="N31">
            <v>20</v>
          </cell>
          <cell r="O31" t="str">
            <v>20"    500</v>
          </cell>
          <cell r="P31" t="str">
            <v>366</v>
          </cell>
          <cell r="Q31">
            <v>47</v>
          </cell>
          <cell r="R31">
            <v>16</v>
          </cell>
          <cell r="S31">
            <v>117</v>
          </cell>
          <cell r="T31">
            <v>64</v>
          </cell>
        </row>
        <row r="32">
          <cell r="N32">
            <v>24</v>
          </cell>
          <cell r="O32" t="str">
            <v>24"    600</v>
          </cell>
          <cell r="P32" t="str">
            <v>414</v>
          </cell>
          <cell r="Q32">
            <v>64</v>
          </cell>
          <cell r="R32">
            <v>21</v>
          </cell>
          <cell r="S32">
            <v>203</v>
          </cell>
          <cell r="T32">
            <v>84</v>
          </cell>
        </row>
      </sheetData>
      <sheetData sheetId="2" refreshError="1">
        <row r="2">
          <cell r="B2" t="str">
            <v>Cuadrilla 3: (1 Oficial y 2 Ayudantes)</v>
          </cell>
        </row>
        <row r="3">
          <cell r="B3" t="str">
            <v>Cuadrilla 4: (1 Oficial y 1 Ayudante)</v>
          </cell>
        </row>
        <row r="4">
          <cell r="B4" t="str">
            <v>Comisión Topografía</v>
          </cell>
        </row>
        <row r="5">
          <cell r="B5" t="str">
            <v>Ayudante Construccion</v>
          </cell>
        </row>
        <row r="6">
          <cell r="B6" t="str">
            <v>Cuadrilla 4: (1 Oficial y 1 Ayudante)</v>
          </cell>
        </row>
        <row r="7">
          <cell r="B7" t="str">
            <v>Cuadrilla 8: Oficial</v>
          </cell>
        </row>
        <row r="8">
          <cell r="B8" t="str">
            <v>Cuadrilla 4: (1 Oficial y 1 Ayudante)</v>
          </cell>
        </row>
        <row r="9">
          <cell r="B9" t="str">
            <v>Cuadrilla de soldadura</v>
          </cell>
        </row>
        <row r="10">
          <cell r="B10" t="str">
            <v>Cuadrilla 5: Ofic. + 6 Ayud.</v>
          </cell>
        </row>
        <row r="11">
          <cell r="B11" t="str">
            <v>Cuadrilla 2: (2 Ayudantes)</v>
          </cell>
        </row>
        <row r="12">
          <cell r="B12" t="str">
            <v>Cuadrilla 1: (2 Machineros)</v>
          </cell>
        </row>
        <row r="13">
          <cell r="B13" t="str">
            <v>Cuadrilla 5: (1 Oficial y 3 Ayudante)</v>
          </cell>
        </row>
        <row r="14">
          <cell r="B14" t="str">
            <v>Cuadrilla 6: (1 Oficial y 4 Ayudante)</v>
          </cell>
        </row>
      </sheetData>
      <sheetData sheetId="3" refreshError="1">
        <row r="2">
          <cell r="B2" t="str">
            <v>240 V - 1x15A Iluminación y tomas</v>
          </cell>
        </row>
        <row r="3">
          <cell r="B3" t="str">
            <v>240 V - 2x15A Alumbrado exterior</v>
          </cell>
        </row>
        <row r="4">
          <cell r="B4" t="str">
            <v>240 V - 2x50A Totalizador</v>
          </cell>
        </row>
        <row r="5">
          <cell r="B5" t="str">
            <v>ACCESORIOS</v>
          </cell>
        </row>
        <row r="6">
          <cell r="B6" t="str">
            <v>ACCESORIOS</v>
          </cell>
        </row>
        <row r="7">
          <cell r="B7" t="str">
            <v>Acero de refuerzo 60.000 PSI</v>
          </cell>
        </row>
        <row r="8">
          <cell r="B8" t="str">
            <v xml:space="preserve">Acero de refuerzo 60.000 PSI </v>
          </cell>
        </row>
        <row r="9">
          <cell r="B9" t="str">
            <v>Acero de refuerzo 60.000 PSI (incluye amarre y figuración)</v>
          </cell>
        </row>
        <row r="10">
          <cell r="B10" t="str">
            <v>ACERO DE REFUERZO 60.000 PSI DE 3/8"</v>
          </cell>
        </row>
        <row r="11">
          <cell r="B11" t="str">
            <v>ACERO DE REFUERZO 60.000 PSI DE 5/8"</v>
          </cell>
        </row>
        <row r="12">
          <cell r="B12" t="str">
            <v>ACERO DE REFUERZO DE 3/4" PARA PASOS</v>
          </cell>
        </row>
        <row r="13">
          <cell r="B13" t="str">
            <v>ACERO DE REFUERZO DE 60000 PSI</v>
          </cell>
        </row>
        <row r="14">
          <cell r="B14" t="str">
            <v>Acero galvanizado</v>
          </cell>
        </row>
        <row r="15">
          <cell r="B15" t="str">
            <v>Acometida BT 208/120V Cu #8 y 1#10, AWG THH N 600V</v>
          </cell>
        </row>
        <row r="16">
          <cell r="B16" t="str">
            <v>ACONDICIONADOR</v>
          </cell>
        </row>
        <row r="17">
          <cell r="B17" t="str">
            <v>ACONDICIONADOR SUPERF. (NOVAFORT)</v>
          </cell>
        </row>
        <row r="18">
          <cell r="B18" t="str">
            <v>ACONDICIONADOR SUPERF. NOVAFORT</v>
          </cell>
        </row>
        <row r="19">
          <cell r="B19" t="str">
            <v>Acople universal HD 10"</v>
          </cell>
        </row>
        <row r="20">
          <cell r="B20" t="str">
            <v>Adaptador Brida Universal (100mm)  (4")</v>
          </cell>
        </row>
        <row r="21">
          <cell r="B21" t="str">
            <v>Adaptador Brida Universal (3/4")</v>
          </cell>
        </row>
        <row r="22">
          <cell r="B22" t="str">
            <v>Adaptador Brida Universal (50mm)  (2")</v>
          </cell>
        </row>
        <row r="23">
          <cell r="B23" t="str">
            <v>ADAPTADOR BRIDA UNIVERSAL (50mm)  2"</v>
          </cell>
        </row>
        <row r="24">
          <cell r="B24" t="str">
            <v>Adaptador HD Ø 6" - B x E ; L= 350  mm. - Extremo para PVC</v>
          </cell>
        </row>
        <row r="25">
          <cell r="B25" t="str">
            <v>Adaptador HD Ø 6"-BxE ; L=350mm-Extremo para PVC</v>
          </cell>
        </row>
        <row r="26">
          <cell r="B26" t="str">
            <v>Adaptador HD Ø4" BxE Extremo liso para PVC =250mm</v>
          </cell>
        </row>
        <row r="27">
          <cell r="B27" t="str">
            <v>Adaptador HD Ø6" BxE Extremo liso para PVC =250mm</v>
          </cell>
        </row>
        <row r="28">
          <cell r="B28" t="str">
            <v>ADAPTADOR MACHO PF+UAD  1/2``</v>
          </cell>
        </row>
        <row r="29">
          <cell r="B29" t="str">
            <v>ADHESIVO (NOVAFORT) X 500 gr</v>
          </cell>
        </row>
        <row r="30">
          <cell r="B30" t="str">
            <v>ADHESIVO (NOVAFORT) X 500gr</v>
          </cell>
        </row>
        <row r="31">
          <cell r="B31" t="str">
            <v>ADHESIVO ALCANTARILLADO</v>
          </cell>
        </row>
        <row r="32">
          <cell r="B32" t="str">
            <v>afirmado 2"</v>
          </cell>
        </row>
        <row r="33">
          <cell r="B33" t="str">
            <v>AGENTE DEMOLEDOR NO EXPLOSIVO (ALTA SEGURIDAD)</v>
          </cell>
        </row>
        <row r="34">
          <cell r="B34" t="str">
            <v>Agua</v>
          </cell>
        </row>
        <row r="35">
          <cell r="B35" t="str">
            <v>alambre de puas</v>
          </cell>
        </row>
        <row r="36">
          <cell r="B36" t="str">
            <v>Alambre galvanizado cal 12</v>
          </cell>
        </row>
        <row r="37">
          <cell r="B37" t="str">
            <v>Alambre negro</v>
          </cell>
        </row>
        <row r="38">
          <cell r="B38" t="str">
            <v>ALAMBRE NEGRO C-18</v>
          </cell>
        </row>
        <row r="39">
          <cell r="B39" t="str">
            <v>Alambre negro C-18 K1</v>
          </cell>
        </row>
        <row r="40">
          <cell r="B40" t="str">
            <v>Alfajías en baldosa</v>
          </cell>
        </row>
        <row r="41">
          <cell r="B41" t="str">
            <v>Alfajías en concreto</v>
          </cell>
        </row>
        <row r="42">
          <cell r="B42" t="str">
            <v>amarre para teja</v>
          </cell>
        </row>
        <row r="43">
          <cell r="B43" t="str">
            <v xml:space="preserve">amarre para teja </v>
          </cell>
        </row>
        <row r="44">
          <cell r="B44" t="str">
            <v>ángulo 1"x1"x3/16"</v>
          </cell>
        </row>
        <row r="45">
          <cell r="B45" t="str">
            <v>ÁNGULO 2 X 1/4"</v>
          </cell>
        </row>
        <row r="46">
          <cell r="B46" t="str">
            <v>Ángulo 2"x2"x3/16"</v>
          </cell>
        </row>
        <row r="47">
          <cell r="B47" t="str">
            <v>Ángulo de hierro 1" X 3/8"</v>
          </cell>
        </row>
        <row r="48">
          <cell r="B48" t="str">
            <v>Ángulos 2" X 3/8"</v>
          </cell>
        </row>
        <row r="49">
          <cell r="B49" t="str">
            <v>ANTICORROSIVO</v>
          </cell>
        </row>
        <row r="50">
          <cell r="B50" t="str">
            <v>Antracita filtro seleccionda tamiz 8 - 12</v>
          </cell>
        </row>
        <row r="51">
          <cell r="B51" t="str">
            <v>ANTRACITA FILTRO TAMIZ 8 - 12</v>
          </cell>
        </row>
        <row r="52">
          <cell r="B52" t="str">
            <v>Aparato sanitario</v>
          </cell>
        </row>
        <row r="53">
          <cell r="B53" t="str">
            <v>Arela Lavada de río</v>
          </cell>
        </row>
        <row r="54">
          <cell r="B54" t="str">
            <v>ARENA</v>
          </cell>
        </row>
        <row r="55">
          <cell r="B55" t="str">
            <v>Arena de peña</v>
          </cell>
        </row>
        <row r="56">
          <cell r="B56" t="str">
            <v>ARENA FILTRO SELEC. TAMIZ 30 - 40</v>
          </cell>
        </row>
        <row r="57">
          <cell r="B57" t="str">
            <v>Arena filtro seleccionada tamiz 30 - 40</v>
          </cell>
        </row>
        <row r="58">
          <cell r="B58" t="str">
            <v>Arena Lavada de río</v>
          </cell>
        </row>
        <row r="59">
          <cell r="B59" t="str">
            <v>AROTAPA + AROBASE EN HF</v>
          </cell>
        </row>
        <row r="60">
          <cell r="B60" t="str">
            <v>Balanza analítica XB 120A; 120g; 0,1 mg PRECISA</v>
          </cell>
        </row>
        <row r="61">
          <cell r="B61" t="str">
            <v>Balanza analítica XB 220A; 120g; 0,1 mg PRECISA</v>
          </cell>
        </row>
        <row r="62">
          <cell r="B62" t="str">
            <v>baldosa granito B-10</v>
          </cell>
        </row>
        <row r="63">
          <cell r="B63" t="str">
            <v>BASCULA PARA CILINDROS</v>
          </cell>
        </row>
        <row r="64">
          <cell r="B64" t="str">
            <v>Base granular IP&lt;3%</v>
          </cell>
        </row>
        <row r="65">
          <cell r="B65" t="str">
            <v>Bloque de concreto Liso CT-10</v>
          </cell>
        </row>
        <row r="66">
          <cell r="B66" t="str">
            <v>BLOQUE MURO 15X20X40 No. 6</v>
          </cell>
        </row>
        <row r="67">
          <cell r="B67" t="str">
            <v>BOLSAS DE FIBRA</v>
          </cell>
        </row>
        <row r="68">
          <cell r="B68" t="str">
            <v>Bomba de vacio, 4 CFM, 20 micrones</v>
          </cell>
        </row>
        <row r="69">
          <cell r="B69" t="str">
            <v>Boquilla en bronce para mangera Ø 1 3/4"</v>
          </cell>
        </row>
        <row r="70">
          <cell r="B70" t="str">
            <v>Brida ciega  HD 10" (250mm)</v>
          </cell>
        </row>
        <row r="71">
          <cell r="B71" t="str">
            <v>Brida ciega  HD 12" (300mm)</v>
          </cell>
        </row>
        <row r="72">
          <cell r="B72" t="str">
            <v>Brida ciega  HD 14" (350mm)</v>
          </cell>
        </row>
        <row r="73">
          <cell r="B73" t="str">
            <v>Brida ciega  HD 16" (400mm)</v>
          </cell>
        </row>
        <row r="74">
          <cell r="B74" t="str">
            <v>Brida ciega  HD 18" (450mm)</v>
          </cell>
        </row>
        <row r="75">
          <cell r="B75" t="str">
            <v>Brida ciega  HD 2" (50mm)</v>
          </cell>
        </row>
        <row r="76">
          <cell r="B76" t="str">
            <v>Brida ciega  HD 20" (500mm)</v>
          </cell>
        </row>
        <row r="77">
          <cell r="B77" t="str">
            <v>Brida ciega  HD 3" (75mm)</v>
          </cell>
        </row>
        <row r="78">
          <cell r="B78" t="str">
            <v>Brida ciega  HD 4" (100mm)</v>
          </cell>
        </row>
        <row r="79">
          <cell r="B79" t="str">
            <v>Brida ciega  HD 6" (150mm)</v>
          </cell>
        </row>
        <row r="80">
          <cell r="B80" t="str">
            <v>Brida ciega  HD 8" (200mm)</v>
          </cell>
        </row>
        <row r="81">
          <cell r="B81" t="str">
            <v>brida por acople universal 2"</v>
          </cell>
        </row>
        <row r="82">
          <cell r="B82" t="str">
            <v>Brida Universal x Acople Universal HD 10"</v>
          </cell>
        </row>
        <row r="83">
          <cell r="B83" t="str">
            <v>Brida Universal x Acople Universal HD 12"</v>
          </cell>
        </row>
        <row r="84">
          <cell r="B84" t="str">
            <v>CABLE DE ACERO DE 1/2"</v>
          </cell>
        </row>
        <row r="85">
          <cell r="B85" t="str">
            <v>CABLE DE ACERO DE 3/4"</v>
          </cell>
        </row>
        <row r="86">
          <cell r="B86" t="str">
            <v>CABLE DE ACERO DE 5/8"</v>
          </cell>
        </row>
        <row r="87">
          <cell r="B87" t="str">
            <v>CADENA DE 3/8"</v>
          </cell>
        </row>
        <row r="88">
          <cell r="B88" t="str">
            <v>CAJA VALV TIPO CHOROTE-TRAF-LIVIANO</v>
          </cell>
        </row>
        <row r="89">
          <cell r="B89" t="str">
            <v>CAJA VALV. TIPO CHOROTE-TRAF. LIVIANO</v>
          </cell>
        </row>
        <row r="90">
          <cell r="B90" t="str">
            <v>Cajas de inspección de 70x70x70 cm, tapa en concreto reforzado con marco en ángulo</v>
          </cell>
        </row>
        <row r="91">
          <cell r="B91" t="str">
            <v>CAJILLA CON TAPA H.F. PARA MICROMEDIDOR</v>
          </cell>
        </row>
        <row r="92">
          <cell r="B92" t="str">
            <v>CANDADO DE 3"</v>
          </cell>
        </row>
        <row r="93">
          <cell r="B93" t="str">
            <v>Cemento</v>
          </cell>
        </row>
        <row r="94">
          <cell r="B94" t="str">
            <v>Cemento blanco</v>
          </cell>
        </row>
        <row r="95">
          <cell r="B95" t="str">
            <v>Cemento gris x 50 kg</v>
          </cell>
        </row>
        <row r="96">
          <cell r="B96" t="str">
            <v>CERCO 2.90*0.05*0.10</v>
          </cell>
        </row>
        <row r="97">
          <cell r="B97" t="str">
            <v>CHAPA CON BOCALLAVE Y DOS JUEGOS DE LLAVES</v>
          </cell>
        </row>
        <row r="98">
          <cell r="B98" t="str">
            <v>CILINDRO PARA CLORO 150PSI 68KG</v>
          </cell>
        </row>
        <row r="99">
          <cell r="B99" t="str">
            <v>Cilindro para mezcla rapida</v>
          </cell>
        </row>
        <row r="100">
          <cell r="B100" t="str">
            <v>CINTA PVC V-15 (30M)</v>
          </cell>
        </row>
        <row r="101">
          <cell r="B101" t="str">
            <v>Circuito subterráneo BT de alumbrado exterior, conduit PVC DE1 1/2" conductor de cobre THW 2 # 10 AWG Cu</v>
          </cell>
        </row>
        <row r="102">
          <cell r="B102" t="str">
            <v>CODO 11.25° EX.LISOS PVC/AC (100mm) 4``</v>
          </cell>
        </row>
        <row r="103">
          <cell r="B103" t="str">
            <v>CODO 11.25° EX.LISOS PVC/AC (150mm) 6``</v>
          </cell>
        </row>
        <row r="104">
          <cell r="B104" t="str">
            <v>CODO 11.25° EX.LISOS PVC/AC (200mm) 8``</v>
          </cell>
        </row>
        <row r="105">
          <cell r="B105" t="str">
            <v>CODO 11.25° EX.LISOS PVC/AC (250mm) 10``</v>
          </cell>
        </row>
        <row r="106">
          <cell r="B106" t="str">
            <v>CODO 11.25° EX.LISOS PVC/AC (300mm) 12``</v>
          </cell>
        </row>
        <row r="107">
          <cell r="B107" t="str">
            <v>CODO 11.25° EX.LISOS PVC/AC (350mm) 14``</v>
          </cell>
        </row>
        <row r="108">
          <cell r="B108" t="str">
            <v>CODO 11.25° EX.LISOS PVC/AC (400mm) 16``</v>
          </cell>
        </row>
        <row r="109">
          <cell r="B109" t="str">
            <v>CODO 11.25° EX.LISOS PVC/AC (450mm) 18``</v>
          </cell>
        </row>
        <row r="110">
          <cell r="B110" t="str">
            <v>CODO 11.25° EX.LISOS PVC/AC (500mm) 20``</v>
          </cell>
        </row>
        <row r="111">
          <cell r="B111" t="str">
            <v>CODO 11.25° EX.LISOS PVC/AC (50mm) 2``</v>
          </cell>
        </row>
        <row r="112">
          <cell r="B112" t="str">
            <v>CODO 11.25° EX.LISOS PVC/AC (600mm) 24``</v>
          </cell>
        </row>
        <row r="113">
          <cell r="B113" t="str">
            <v>CODO 11.25° EX.LISOS PVC/AC (75mm) 3``</v>
          </cell>
        </row>
        <row r="114">
          <cell r="B114" t="str">
            <v>CODO 22.5° EX.LISOS PVC/AC (100mm) 4``</v>
          </cell>
        </row>
        <row r="115">
          <cell r="B115" t="str">
            <v>CODO 22.5° EX.LISOS PVC/AC (150mm) 6``</v>
          </cell>
        </row>
        <row r="116">
          <cell r="B116" t="str">
            <v>CODO 22.5° EX.LISOS PVC/AC (200mm) 8``</v>
          </cell>
        </row>
        <row r="117">
          <cell r="B117" t="str">
            <v>CODO 22.5° EX.LISOS PVC/AC (250mm) 10``</v>
          </cell>
        </row>
        <row r="118">
          <cell r="B118" t="str">
            <v>CODO 22.5° EX.LISOS PVC/AC (300mm) 12``</v>
          </cell>
        </row>
        <row r="119">
          <cell r="B119" t="str">
            <v>CODO 22.5° EX.LISOS PVC/AC (350mm) 14``</v>
          </cell>
        </row>
        <row r="120">
          <cell r="B120" t="str">
            <v>CODO 22.5° EX.LISOS PVC/AC (400mm) 16``</v>
          </cell>
        </row>
        <row r="121">
          <cell r="B121" t="str">
            <v>CODO 22.5° EX.LISOS PVC/AC (450mm) 18``</v>
          </cell>
        </row>
        <row r="122">
          <cell r="B122" t="str">
            <v>CODO 22.5° EX.LISOS PVC/AC (500mm) 20``</v>
          </cell>
        </row>
        <row r="123">
          <cell r="B123" t="str">
            <v>CODO 22.5° EX.LISOS PVC/AC (50mm) 2``</v>
          </cell>
        </row>
        <row r="124">
          <cell r="B124" t="str">
            <v>CODO 22.5° EX.LISOS PVC/AC (600mm) 24``</v>
          </cell>
        </row>
        <row r="125">
          <cell r="B125" t="str">
            <v>CODO 22.5° EX.LISOS PVC/AC (75mm) 3``</v>
          </cell>
        </row>
        <row r="126">
          <cell r="B126" t="str">
            <v>CODO 45° EX.BRIDAS (50mm) 2``</v>
          </cell>
        </row>
        <row r="127">
          <cell r="B127" t="str">
            <v>CODO 45° EX.BRIDAS (75mm) 3``</v>
          </cell>
        </row>
        <row r="128">
          <cell r="B128" t="str">
            <v>CODO 45° EX.LISOS PVC/AC (100mm) 4``</v>
          </cell>
        </row>
        <row r="129">
          <cell r="B129" t="str">
            <v>CODO 45° EX.LISOS PVC/AC (150mm) 6``</v>
          </cell>
        </row>
        <row r="130">
          <cell r="B130" t="str">
            <v>CODO 45° EX.LISOS PVC/AC (200mm) 8``</v>
          </cell>
        </row>
        <row r="131">
          <cell r="B131" t="str">
            <v>CODO 45° EX.LISOS PVC/AC (250mm) 10``</v>
          </cell>
        </row>
        <row r="132">
          <cell r="B132" t="str">
            <v>CODO 45° EX.LISOS PVC/AC (300mm) 12``</v>
          </cell>
        </row>
        <row r="133">
          <cell r="B133" t="str">
            <v>CODO 45° EX.LISOS PVC/AC (350mm) 14``</v>
          </cell>
        </row>
        <row r="134">
          <cell r="B134" t="str">
            <v>CODO 45° EX.LISOS PVC/AC (400mm) 16``</v>
          </cell>
        </row>
        <row r="135">
          <cell r="B135" t="str">
            <v>CODO 45° EX.LISOS PVC/AC (450mm) 18``</v>
          </cell>
        </row>
        <row r="136">
          <cell r="B136" t="str">
            <v>CODO 45° EX.LISOS PVC/AC (500mm) 20``</v>
          </cell>
        </row>
        <row r="137">
          <cell r="B137" t="str">
            <v>CODO 45° EX.LISOS PVC/AC (50mm) 2``</v>
          </cell>
        </row>
        <row r="138">
          <cell r="B138" t="str">
            <v>CODO 45° EX.LISOS PVC/AC (600mm) 24``</v>
          </cell>
        </row>
        <row r="139">
          <cell r="B139" t="str">
            <v>CODO 45° EX.LISOS PVC/AC (75mm) 3``</v>
          </cell>
        </row>
        <row r="140">
          <cell r="B140" t="str">
            <v>Codo 45° Extremos Bridas (100mm) (4")</v>
          </cell>
        </row>
        <row r="141">
          <cell r="B141" t="str">
            <v>Codo 45° Extremos Bridas (3/4")</v>
          </cell>
        </row>
        <row r="142">
          <cell r="B142" t="str">
            <v>Codo 45° Extremos Bridas (50mm) (2")</v>
          </cell>
        </row>
        <row r="143">
          <cell r="B143" t="str">
            <v>Codo 45° HD 14" (350mm)</v>
          </cell>
        </row>
        <row r="144">
          <cell r="B144" t="str">
            <v>Codo 45º en H.D. – Presión Trabajo 250 PSI extremos bridas 10”</v>
          </cell>
        </row>
        <row r="145">
          <cell r="B145" t="str">
            <v>Codo 45º en H.D. – Presión Trabajo 250 PSI extremos bridas 12”</v>
          </cell>
        </row>
        <row r="146">
          <cell r="B146" t="str">
            <v>Codo 45º en H.D. – Presión Trabajo 250 PSI extremos bridas 16”</v>
          </cell>
        </row>
        <row r="147">
          <cell r="B147" t="str">
            <v>Codo 45º en H.D. – Presión Trabajo 250 PSI extremos bridas 4”</v>
          </cell>
        </row>
        <row r="148">
          <cell r="B148" t="str">
            <v>Codo 45º en H.D. – Presión Trabajo 250 PSI extremos bridas 6”</v>
          </cell>
        </row>
        <row r="149">
          <cell r="B149" t="str">
            <v>Codo 45º en H.D. – Presión Trabajo 250 PSI extremos bridas 8”</v>
          </cell>
        </row>
        <row r="150">
          <cell r="B150" t="str">
            <v>CODO 90° EX.LISOS PVC/AC (100mm) 4``</v>
          </cell>
        </row>
        <row r="151">
          <cell r="B151" t="str">
            <v>CODO 90° EX.LISOS PVC/AC (150mm) 6``</v>
          </cell>
        </row>
        <row r="152">
          <cell r="B152" t="str">
            <v>CODO 90° EX.LISOS PVC/AC (200mm) 8``</v>
          </cell>
        </row>
        <row r="153">
          <cell r="B153" t="str">
            <v>CODO 90° EX.LISOS PVC/AC (250mm) 10``</v>
          </cell>
        </row>
        <row r="154">
          <cell r="B154" t="str">
            <v>CODO 90° EX.LISOS PVC/AC (300mm) 12``</v>
          </cell>
        </row>
        <row r="155">
          <cell r="B155" t="str">
            <v>CODO 90° EX.LISOS PVC/AC (350mm) 14``</v>
          </cell>
        </row>
        <row r="156">
          <cell r="B156" t="str">
            <v>CODO 90° EX.LISOS PVC/AC (400mm) 16``</v>
          </cell>
        </row>
        <row r="157">
          <cell r="B157" t="str">
            <v>CODO 90° EX.LISOS PVC/AC (450mm) 18``</v>
          </cell>
        </row>
        <row r="158">
          <cell r="B158" t="str">
            <v>CODO 90° EX.LISOS PVC/AC (500mm) 20``</v>
          </cell>
        </row>
        <row r="159">
          <cell r="B159" t="str">
            <v>CODO 90° EX.LISOS PVC/AC (50mm) 2``</v>
          </cell>
        </row>
        <row r="160">
          <cell r="B160" t="str">
            <v>CODO 90° EX.LISOS PVC/AC (600mm) 24``</v>
          </cell>
        </row>
        <row r="161">
          <cell r="B161" t="str">
            <v>CODO 90° EX.LISOS PVC/AC (75mm) 3``</v>
          </cell>
        </row>
        <row r="162">
          <cell r="B162" t="str">
            <v>Codo 90° Extremos Lisos (75mm) (3")</v>
          </cell>
        </row>
        <row r="163">
          <cell r="B163" t="str">
            <v>Codo 90° HD 6" (150mm)</v>
          </cell>
        </row>
        <row r="164">
          <cell r="B164" t="str">
            <v>CODO 90° HD BXB (75mm) 3``</v>
          </cell>
        </row>
        <row r="165">
          <cell r="B165" t="str">
            <v>Codo 90º en H.D. – Presión Trabajo 250 PSI extremos bridas 10”</v>
          </cell>
        </row>
        <row r="166">
          <cell r="B166" t="str">
            <v>Codo 90º en H.D. – Presión Trabajo 250 PSI extremos bridas 12”</v>
          </cell>
        </row>
        <row r="167">
          <cell r="B167" t="str">
            <v>Codo 90º en H.D. – Presión Trabajo 250 PSI extremos bridas 2”</v>
          </cell>
        </row>
        <row r="168">
          <cell r="B168" t="str">
            <v>Codo 90º en H.D. – Presión Trabajo 250 PSI extremos bridas 4”</v>
          </cell>
        </row>
        <row r="169">
          <cell r="B169" t="str">
            <v>Codo 90º en H.D. – Presión Trabajo 250 PSI extremos bridas 6”</v>
          </cell>
        </row>
        <row r="170">
          <cell r="B170" t="str">
            <v>Codo 90º en H.D. – Presión Trabajo 250 PSI extremos bridas 8”</v>
          </cell>
        </row>
        <row r="171">
          <cell r="B171" t="str">
            <v>Codo 90º en H.D. – Presión Trabajo 250 PSI extremos liso x brida 10”</v>
          </cell>
        </row>
        <row r="172">
          <cell r="B172" t="str">
            <v>CODO GRAN RADIO 11.25° (U. PLATINO) RDE21  10``</v>
          </cell>
        </row>
        <row r="173">
          <cell r="B173" t="str">
            <v>CODO GRAN RADIO 11.25° (U. PLATINO) RDE21  12``</v>
          </cell>
        </row>
        <row r="174">
          <cell r="B174" t="str">
            <v>CODO GRAN RADIO 11.25° (U. PLATINO) RDE21  2.1/2``</v>
          </cell>
        </row>
        <row r="175">
          <cell r="B175" t="str">
            <v>CODO GRAN RADIO 11.25° (U. PLATINO) RDE21  2``</v>
          </cell>
        </row>
        <row r="176">
          <cell r="B176" t="str">
            <v>CODO GRAN RADIO 11.25° (U. PLATINO) RDE21  3``</v>
          </cell>
        </row>
        <row r="177">
          <cell r="B177" t="str">
            <v>CODO GRAN RADIO 11.25° (U. PLATINO) RDE21  4``</v>
          </cell>
        </row>
        <row r="178">
          <cell r="B178" t="str">
            <v>CODO GRAN RADIO 11.25° (U. PLATINO) RDE21  6``</v>
          </cell>
        </row>
        <row r="179">
          <cell r="B179" t="str">
            <v>CODO GRAN RADIO 11.25° (U. PLATINO) RDE21  8``</v>
          </cell>
        </row>
        <row r="180">
          <cell r="B180" t="str">
            <v>CODO GRAN RADIO 22.5° (U. PLATINO) RDE21  10``</v>
          </cell>
        </row>
        <row r="181">
          <cell r="B181" t="str">
            <v>CODO GRAN RADIO 22.5° (U. PLATINO) RDE21  12``</v>
          </cell>
        </row>
        <row r="182">
          <cell r="B182" t="str">
            <v>CODO GRAN RADIO 22.5° (U. PLATINO) RDE21  2.1/2``</v>
          </cell>
        </row>
        <row r="183">
          <cell r="B183" t="str">
            <v>CODO GRAN RADIO 22.5° (U. PLATINO) RDE21  2``</v>
          </cell>
        </row>
        <row r="184">
          <cell r="B184" t="str">
            <v>CODO GRAN RADIO 22.5° (U. PLATINO) RDE21  3``</v>
          </cell>
        </row>
        <row r="185">
          <cell r="B185" t="str">
            <v>CODO GRAN RADIO 22.5° (U. PLATINO) RDE21  4``</v>
          </cell>
        </row>
        <row r="186">
          <cell r="B186" t="str">
            <v>CODO GRAN RADIO 22.5° (U. PLATINO) RDE21  6``</v>
          </cell>
        </row>
        <row r="187">
          <cell r="B187" t="str">
            <v>CODO GRAN RADIO 22.5° (U. PLATINO) RDE21  8``</v>
          </cell>
        </row>
        <row r="188">
          <cell r="B188" t="str">
            <v>CODO GRAN RADIO 45° (U. PLATINO) RDE21  10``</v>
          </cell>
        </row>
        <row r="189">
          <cell r="B189" t="str">
            <v>CODO GRAN RADIO 45° (U. PLATINO) RDE21  12``</v>
          </cell>
        </row>
        <row r="190">
          <cell r="B190" t="str">
            <v>CODO GRAN RADIO 45° (U. PLATINO) RDE21  2.1/2``</v>
          </cell>
        </row>
        <row r="191">
          <cell r="B191" t="str">
            <v>CODO GRAN RADIO 45° (U. PLATINO) RDE21  2``</v>
          </cell>
        </row>
        <row r="192">
          <cell r="B192" t="str">
            <v>CODO GRAN RADIO 45° (U. PLATINO) RDE21  3``</v>
          </cell>
        </row>
        <row r="193">
          <cell r="B193" t="str">
            <v>CODO GRAN RADIO 45° (U. PLATINO) RDE21  4``</v>
          </cell>
        </row>
        <row r="194">
          <cell r="B194" t="str">
            <v>CODO GRAN RADIO 45° (U. PLATINO) RDE21  6``</v>
          </cell>
        </row>
        <row r="195">
          <cell r="B195" t="str">
            <v>CODO GRAN RADIO 45° (U. PLATINO) RDE21  8``</v>
          </cell>
        </row>
        <row r="196">
          <cell r="B196" t="str">
            <v>CODO GRAN RADIO 90° (U. PLATINO) RDE21  10``</v>
          </cell>
        </row>
        <row r="197">
          <cell r="B197" t="str">
            <v>CODO GRAN RADIO 90° (U. PLATINO) RDE21  12``</v>
          </cell>
        </row>
        <row r="198">
          <cell r="B198" t="str">
            <v>CODO GRAN RADIO 90° (U. PLATINO) RDE21  2.1/2``</v>
          </cell>
        </row>
        <row r="199">
          <cell r="B199" t="str">
            <v>CODO GRAN RADIO 90° (U. PLATINO) RDE21  2``</v>
          </cell>
        </row>
        <row r="200">
          <cell r="B200" t="str">
            <v>CODO GRAN RADIO 90° (U. PLATINO) RDE21  3``</v>
          </cell>
        </row>
        <row r="201">
          <cell r="B201" t="str">
            <v>CODO GRAN RADIO 90° (U. PLATINO) RDE21  4``</v>
          </cell>
        </row>
        <row r="202">
          <cell r="B202" t="str">
            <v>CODO GRAN RADIO 90° (U. PLATINO) RDE21  6``</v>
          </cell>
        </row>
        <row r="203">
          <cell r="B203" t="str">
            <v>CODO GRAN RADIO 90° (U. PLATINO) RDE21  8``</v>
          </cell>
        </row>
        <row r="204">
          <cell r="B204" t="str">
            <v>CODO RADIO CORTO 45° (U. PLATINO) RDE21  3``</v>
          </cell>
        </row>
        <row r="205">
          <cell r="B205" t="str">
            <v>CODO RADIO CORTO 45° (U. PLATINO) RDE21  4``</v>
          </cell>
        </row>
        <row r="206">
          <cell r="B206" t="str">
            <v>CODO RADIO CORTO 45° (U. PLATINO) RDE21  6``</v>
          </cell>
        </row>
        <row r="207">
          <cell r="B207" t="str">
            <v>CODO RADIO CORTO 45° (U. PLATINO) RDE21  8``</v>
          </cell>
        </row>
        <row r="208">
          <cell r="B208" t="str">
            <v>CODO RADIO CORTO 90° (U. PLATINO) RDE21  2``</v>
          </cell>
        </row>
        <row r="209">
          <cell r="B209" t="str">
            <v>CODO RADIO CORTO 90° (U. PLATINO) RDE21  3``</v>
          </cell>
        </row>
        <row r="210">
          <cell r="B210" t="str">
            <v>CODO RADIO CORTO 90° (U. PLATINO) RDE21  4``</v>
          </cell>
        </row>
        <row r="211">
          <cell r="B211" t="str">
            <v>CODO RADIO CORTO 90° (U. PLATINO) RDE21  6``</v>
          </cell>
        </row>
        <row r="212">
          <cell r="B212" t="str">
            <v>CODO RADIO CORTO 90° (U. PLATINO) RDE21  8``</v>
          </cell>
        </row>
        <row r="213">
          <cell r="B213" t="str">
            <v>CODO SANITARIO 90°(200 mm)</v>
          </cell>
        </row>
        <row r="214">
          <cell r="B214" t="str">
            <v>CODO SANITARIO 90º</v>
          </cell>
        </row>
        <row r="215">
          <cell r="B215" t="str">
            <v>COLLAR DERIVACION (U. PLATINO) RDE21  2.1/2x1/2``</v>
          </cell>
        </row>
        <row r="216">
          <cell r="B216" t="str">
            <v>COLLAR DERIVACION (U. PLATINO) RDE21  2x1/2``</v>
          </cell>
        </row>
        <row r="217">
          <cell r="B217" t="str">
            <v>COLLAR DERIVACION (U. PLATINO) RDE21  3x1/2``</v>
          </cell>
        </row>
        <row r="218">
          <cell r="B218" t="str">
            <v>COLLAR DERIVACION (U. PLATINO) RDE21  4x1/2``</v>
          </cell>
        </row>
        <row r="219">
          <cell r="B219" t="str">
            <v>COLLAR DERIVACION (U. PLATINO) RDE21  4x3/4``</v>
          </cell>
        </row>
        <row r="220">
          <cell r="B220" t="str">
            <v>COLLAR DERIVACION (U. PLATINO) RDE21  6x1/2``</v>
          </cell>
        </row>
        <row r="221">
          <cell r="B221" t="str">
            <v>Collar Derivacion para PVC 10"x3/4``</v>
          </cell>
        </row>
        <row r="222">
          <cell r="B222" t="str">
            <v>COLLAR DERIVACION PARA PVC 10x1``</v>
          </cell>
        </row>
        <row r="223">
          <cell r="B223" t="str">
            <v>COLLAR DERIVACION PARA PVC 12x1``</v>
          </cell>
        </row>
        <row r="224">
          <cell r="B224" t="str">
            <v>Collar Derivacion para PVC 4"x3/4``</v>
          </cell>
        </row>
        <row r="225">
          <cell r="B225" t="str">
            <v>COLLAR DERIVACION PARA PVC 4x3/4``</v>
          </cell>
        </row>
        <row r="226">
          <cell r="B226" t="str">
            <v>Collar Derivacion para PVC 6"x3/4``</v>
          </cell>
        </row>
        <row r="227">
          <cell r="B227" t="str">
            <v>COLLAR DERIVACION PARA PVC 6x1``</v>
          </cell>
        </row>
        <row r="228">
          <cell r="B228" t="str">
            <v>COLLAR DERIVACION PARA PVC 6x3/4``</v>
          </cell>
        </row>
        <row r="229">
          <cell r="B229" t="str">
            <v>Collar Derivacion para PVC 8"x3/4``</v>
          </cell>
        </row>
        <row r="230">
          <cell r="B230" t="str">
            <v>COLLAR DERIVACION PARA PVC 8x1``</v>
          </cell>
        </row>
        <row r="231">
          <cell r="B231" t="str">
            <v>COLLAR DERIVACION PARA PVC 8x3/4``</v>
          </cell>
        </row>
        <row r="232">
          <cell r="B232" t="str">
            <v>COLUMNA DE MANIOBRA (CRM)</v>
          </cell>
        </row>
        <row r="233">
          <cell r="B233" t="str">
            <v>Columna de Maniobra CRM</v>
          </cell>
        </row>
        <row r="234">
          <cell r="B234" t="str">
            <v>Compuerta autocontenida 16"</v>
          </cell>
        </row>
        <row r="235">
          <cell r="B235" t="str">
            <v>Compuerta en madera cecro macho</v>
          </cell>
        </row>
        <row r="236">
          <cell r="B236" t="str">
            <v>COMPUERTA LATERAL DESLIZANTE H.D.  10" SELLO BRONCE</v>
          </cell>
        </row>
        <row r="237">
          <cell r="B237" t="str">
            <v>COMPUERTA LATERAL DESLIZANTE H.D.  14" SELLO BRONCE</v>
          </cell>
        </row>
        <row r="238">
          <cell r="B238" t="str">
            <v>COMPUERTA LATERAL DESLIZANTE H.D.  16" SELLO BRONCE</v>
          </cell>
        </row>
        <row r="239">
          <cell r="B239" t="str">
            <v>COMPUERTA LATERAL DESLIZANTE H.D.  24" SELLO BRONCE</v>
          </cell>
        </row>
        <row r="240">
          <cell r="B240" t="str">
            <v>COMPUERTA LATERAL DESLIZANTE H.D.  8" SELLO BRONCE</v>
          </cell>
        </row>
        <row r="241">
          <cell r="B241" t="str">
            <v>COMPUERTA LATERAL DESLIZANTE H.D. 12" SELLO BRONCE</v>
          </cell>
        </row>
        <row r="242">
          <cell r="B242" t="str">
            <v>COMPUERTA LATERAL DESLIZANTE H.D. 3" SELLO BRONCE</v>
          </cell>
        </row>
        <row r="243">
          <cell r="B243" t="str">
            <v>COMPUERTA LATERAL DESLIZANTE H.D. 4" SELLO BRONCE</v>
          </cell>
        </row>
        <row r="244">
          <cell r="B244" t="str">
            <v>COMPUERTA LATERAL DESLIZANTE H.D. 6" SELLO BRONCE</v>
          </cell>
        </row>
        <row r="245">
          <cell r="B245" t="str">
            <v>COMPUERTA LATERAL DESLIZANTE H.D. 8" SELLO BRONCE</v>
          </cell>
        </row>
        <row r="246">
          <cell r="B246" t="str">
            <v>Compuerta Lateral Deslizante Sello en Bronce 10"</v>
          </cell>
        </row>
        <row r="247">
          <cell r="B247" t="str">
            <v>Compuerta Lateral Deslizante Sello en Bronce 12"</v>
          </cell>
        </row>
        <row r="248">
          <cell r="B248" t="str">
            <v>Compuerta Lateral Deslizante Sello en Bronce 14"</v>
          </cell>
        </row>
        <row r="249">
          <cell r="B249" t="str">
            <v>Compuerta Lateral Deslizante Sello en Bronce 16"</v>
          </cell>
        </row>
        <row r="250">
          <cell r="B250" t="str">
            <v>Compuerta Lateral Deslizante Sello en Bronce 4"</v>
          </cell>
        </row>
        <row r="251">
          <cell r="B251" t="str">
            <v>Compuerta Lateral Deslizante Sello en Bronce 6"</v>
          </cell>
        </row>
        <row r="252">
          <cell r="B252" t="str">
            <v>Compuerta Lateral Deslizante Sello en Bronce 8"</v>
          </cell>
        </row>
        <row r="253">
          <cell r="B253" t="str">
            <v>Concreto 2.000 psi</v>
          </cell>
        </row>
        <row r="254">
          <cell r="B254" t="str">
            <v>Concreto 3.000 PSI</v>
          </cell>
        </row>
        <row r="255">
          <cell r="B255" t="str">
            <v>CONCRETO 3.000 PSI  (FORMALETA)</v>
          </cell>
        </row>
        <row r="256">
          <cell r="B256" t="str">
            <v>Concreto 3.500 PSI</v>
          </cell>
        </row>
        <row r="257">
          <cell r="B257" t="str">
            <v>Concreto 3.500 psi Impermeabilizado</v>
          </cell>
        </row>
        <row r="258">
          <cell r="B258" t="str">
            <v>Concreto 3.500 PSI Impermeabilizado (Incluye formaleta 1/4 usos y colocacion)</v>
          </cell>
        </row>
        <row r="259">
          <cell r="B259" t="str">
            <v>concreto 3000 psi</v>
          </cell>
        </row>
        <row r="260">
          <cell r="B260" t="str">
            <v xml:space="preserve">Concreto 3000 PSI (Clase C) , elab. en obra </v>
          </cell>
        </row>
        <row r="261">
          <cell r="B261" t="str">
            <v>CONCRETO 3000 PSI (SIN FORMALETA)</v>
          </cell>
        </row>
        <row r="262">
          <cell r="B262" t="str">
            <v>CONCRETO 3000 PSI A TODO COSTO</v>
          </cell>
        </row>
        <row r="263">
          <cell r="B263" t="str">
            <v>Concreto 3000 PSI a todo costo y formaleta</v>
          </cell>
        </row>
        <row r="264">
          <cell r="B264" t="str">
            <v>Concreto 3500 PSI impermeabilizado a todo costo y formaleta</v>
          </cell>
        </row>
        <row r="265">
          <cell r="B265" t="str">
            <v>Concreto 3500 PSI para cajas sistemas valvulas, elab. en obra, (inc. formaleta ¼ usos y colocación)</v>
          </cell>
        </row>
        <row r="266">
          <cell r="B266" t="str">
            <v>Concreto 4000 PSI impermeabilizado para muros a todo costo y formaleta</v>
          </cell>
        </row>
        <row r="267">
          <cell r="B267" t="str">
            <v>CONCRETO ASFALTICO</v>
          </cell>
        </row>
        <row r="268">
          <cell r="B268" t="str">
            <v>CONCRETO CICLOPEO DE 2500 PSI</v>
          </cell>
        </row>
        <row r="269">
          <cell r="B269" t="str">
            <v>CONCRETO DE 2500 PSI</v>
          </cell>
        </row>
        <row r="270">
          <cell r="B270" t="str">
            <v>Concreto de 2500 PSI a todo costo</v>
          </cell>
        </row>
        <row r="271">
          <cell r="B271" t="str">
            <v>CONCRETO DE 3000 PSI</v>
          </cell>
        </row>
        <row r="272">
          <cell r="B272" t="str">
            <v>Concreto de 4000 PSI impermeabilizado a todo costo (276 KG/CM2), con formaleta</v>
          </cell>
        </row>
        <row r="273">
          <cell r="B273" t="str">
            <v>Concreto impermeab. 3000 PSI para placa entrepiso, elab. en obra, elevaciones h &lt; 3.0 m (inc. formaleta ¼ usos y colocación)</v>
          </cell>
        </row>
        <row r="274">
          <cell r="B274" t="str">
            <v>Concreto impermeab. 3500 PSI para placa piso. elab. en obra (inc. formaleta 1/4 usos y colocación)</v>
          </cell>
        </row>
        <row r="275">
          <cell r="B275" t="str">
            <v>Concreto impermeabilizado 2500 PSI</v>
          </cell>
        </row>
        <row r="276">
          <cell r="B276" t="str">
            <v>Concreto para solado de 2000 PSI a todo costo</v>
          </cell>
        </row>
        <row r="277">
          <cell r="B277" t="str">
            <v>Concreto para solados de 2000 PSI</v>
          </cell>
        </row>
        <row r="278">
          <cell r="B278" t="str">
            <v xml:space="preserve">Concreto para solados de 2000 PSI a todo costo y formaleta </v>
          </cell>
        </row>
        <row r="279">
          <cell r="B279" t="str">
            <v>Concreto reforzado de 2500 psi, para andenes, espesor 0,1m</v>
          </cell>
        </row>
        <row r="280">
          <cell r="B280" t="str">
            <v>Concreto simple 2500 PSI</v>
          </cell>
        </row>
        <row r="281">
          <cell r="B281" t="str">
            <v>CONCRETO SIMPLE 3000 PSI</v>
          </cell>
        </row>
        <row r="282">
          <cell r="B282" t="str">
            <v>Concreto simple 3500 PSI</v>
          </cell>
        </row>
        <row r="283">
          <cell r="B283" t="str">
            <v>Concreto simple 4000 PSI</v>
          </cell>
        </row>
        <row r="284">
          <cell r="B284" t="str">
            <v>Conductimetro digital </v>
          </cell>
        </row>
        <row r="285">
          <cell r="B285" t="str">
            <v>Conductor ACSR 2 No. 4 AWG</v>
          </cell>
        </row>
        <row r="286">
          <cell r="B286" t="str">
            <v>correas metalicas</v>
          </cell>
        </row>
        <row r="287">
          <cell r="B287" t="str">
            <v>CORTE ACERO DE REFUERZO</v>
          </cell>
        </row>
        <row r="288">
          <cell r="B288" t="str">
            <v>Costal de fibra</v>
          </cell>
        </row>
        <row r="289">
          <cell r="B289" t="str">
            <v>Cruceta HD – Presión Trabajo 250 PSI extremos lisos para PVC/AC 2x2”</v>
          </cell>
        </row>
        <row r="290">
          <cell r="B290" t="str">
            <v>Cruceta HD – Presión Trabajo 250 PSI extremos lisos para PVC/AC 3x2”</v>
          </cell>
        </row>
        <row r="291">
          <cell r="B291" t="str">
            <v>Cruceta HD – Presión Trabajo 250 PSI extremos lisos para PVC/AC 3x3”</v>
          </cell>
        </row>
        <row r="292">
          <cell r="B292" t="str">
            <v>Cruceta HD – Presión Trabajo 250 PSI extremos lisos para PVC/AC 4x4”</v>
          </cell>
        </row>
        <row r="293">
          <cell r="B293" t="str">
            <v>Cuarton 0.05mx0.05mx3m</v>
          </cell>
        </row>
        <row r="294">
          <cell r="B294" t="str">
            <v>CUARTON 0.05x0.05x3 m</v>
          </cell>
        </row>
        <row r="295">
          <cell r="B295" t="str">
            <v>Desmonte y limpieza</v>
          </cell>
        </row>
        <row r="296">
          <cell r="B296" t="str">
            <v>Dosificador de Cal (1-25Kg/h)</v>
          </cell>
        </row>
        <row r="297">
          <cell r="B297" t="str">
            <v>DOSIFICADOR DE CLORO 15.55KG/DIA</v>
          </cell>
        </row>
        <row r="298">
          <cell r="B298" t="str">
            <v>DOSIFICADOR GRAVIM.SULFATO 1-25K/H</v>
          </cell>
        </row>
        <row r="299">
          <cell r="B299" t="str">
            <v>Electrobomba sumergible 1 hp Descarga 3"</v>
          </cell>
        </row>
        <row r="300">
          <cell r="B300" t="str">
            <v>Equipo para ensayo de jarras (4 jarras)</v>
          </cell>
        </row>
        <row r="301">
          <cell r="B301" t="str">
            <v>ESCALERA GATO ANG.2+1/2"x1/4",PASO.TUB.3/4"</v>
          </cell>
        </row>
        <row r="302">
          <cell r="B302" t="str">
            <v>Escaleta tipo gato en hierro liso  1"</v>
          </cell>
        </row>
        <row r="303">
          <cell r="B303" t="str">
            <v>Escaleta tipo gato en hierro liso  3/4"</v>
          </cell>
        </row>
        <row r="304">
          <cell r="B304" t="str">
            <v>Esmalte</v>
          </cell>
        </row>
        <row r="305">
          <cell r="B305" t="str">
            <v>Estopa</v>
          </cell>
        </row>
        <row r="306">
          <cell r="B306" t="str">
            <v>ESTRUCTURA DE SOPORTE DE TUBERIA Y VIENTOS EN ANGULO DE 1" X 3/16" DE L=0,40 M. Y PLATINA DE 1" X 3/16" Y DOS TORNILLOS DE 1/2" GRADO 5, NEOPRENO.</v>
          </cell>
        </row>
        <row r="307">
          <cell r="B307" t="str">
            <v>ESTRUCTURA DE SOPORTE DE TUBERIA Y VIENTOS EN PLATINA DE 1" X 3/16" Y DOS TORNILLOS DE 1/2" GRADO 5, NEOPRENO.</v>
          </cell>
        </row>
        <row r="308">
          <cell r="B308" t="str">
            <v>Estructura retención 211</v>
          </cell>
        </row>
        <row r="309">
          <cell r="B309" t="str">
            <v>Estructura tipo 5 sencilla LA202</v>
          </cell>
        </row>
        <row r="310">
          <cell r="B310" t="str">
            <v>Estructura tipo 731 con pararrayos</v>
          </cell>
        </row>
        <row r="311">
          <cell r="B311" t="str">
            <v>ESTUCOR ESTUCO PLASTICO</v>
          </cell>
        </row>
        <row r="312">
          <cell r="B312" t="str">
            <v>Excavación a todo costo en conglomerado manual</v>
          </cell>
        </row>
        <row r="313">
          <cell r="B313" t="str">
            <v>Excavación a todo factor manual</v>
          </cell>
        </row>
        <row r="314">
          <cell r="B314" t="str">
            <v>Excavación manual a todo factor</v>
          </cell>
        </row>
        <row r="315">
          <cell r="B315" t="str">
            <v>Excavación y relleno con material de excavación y una capa de arena de 20 cms, incluye retiro de sobrantes para circuito subterráneo</v>
          </cell>
        </row>
        <row r="316">
          <cell r="B316" t="str">
            <v>EXPLOSIVO (Incluye estopin y cordon detonante)</v>
          </cell>
        </row>
        <row r="317">
          <cell r="B317" t="str">
            <v xml:space="preserve">FIGURACICÓN ACERO DE REFUERZO </v>
          </cell>
        </row>
        <row r="318">
          <cell r="B318" t="str">
            <v>FILTRO PARA RED DE ACUEDUCTO TIPO Y 3" EXT. BRIDADOS</v>
          </cell>
        </row>
        <row r="319">
          <cell r="B319" t="str">
            <v>FLOTADOR DE 1"</v>
          </cell>
        </row>
        <row r="320">
          <cell r="B320" t="str">
            <v>FLOTADOR DE 2"</v>
          </cell>
        </row>
        <row r="321">
          <cell r="B321" t="str">
            <v>FLOTADOR DE 3"</v>
          </cell>
        </row>
        <row r="322">
          <cell r="B322" t="str">
            <v>FLOTADOR DE 3/4"</v>
          </cell>
        </row>
        <row r="323">
          <cell r="B323" t="str">
            <v>FORMALETA EN MADERA</v>
          </cell>
        </row>
        <row r="324">
          <cell r="B324" t="str">
            <v>FORMALETA EN MADERA PARA ESTRUCTURAS</v>
          </cell>
        </row>
        <row r="325">
          <cell r="B325" t="str">
            <v>FORMALETA METÁLICA PARA POZO</v>
          </cell>
        </row>
        <row r="326">
          <cell r="B326" t="str">
            <v>gancho para teja</v>
          </cell>
        </row>
        <row r="327">
          <cell r="B327" t="str">
            <v>Ganchos de fijación</v>
          </cell>
        </row>
        <row r="328">
          <cell r="B328" t="str">
            <v>Gasolina</v>
          </cell>
        </row>
        <row r="329">
          <cell r="B329" t="str">
            <v xml:space="preserve">geomembrana HDPE 0.75mm cal 30 mil  </v>
          </cell>
        </row>
        <row r="330">
          <cell r="B330" t="str">
            <v>GEOTEXTIL NO TEJIDO GT 140 DE 1800</v>
          </cell>
        </row>
        <row r="331">
          <cell r="B331" t="str">
            <v>GEOTEXTIL NT-2500</v>
          </cell>
        </row>
        <row r="332">
          <cell r="B332" t="str">
            <v>Grava No 4 Triturada 1-1/2" a 3/4"</v>
          </cell>
        </row>
        <row r="333">
          <cell r="B333" t="str">
            <v>Grava No 5 Triturada 1" a 1/2"</v>
          </cell>
        </row>
        <row r="334">
          <cell r="B334" t="str">
            <v>Grava No 6 Triturada 3/4" a 3/8"</v>
          </cell>
        </row>
        <row r="335">
          <cell r="B335" t="str">
            <v>Grava No 7 Triturada 1/2" a 1/4"</v>
          </cell>
        </row>
        <row r="336">
          <cell r="B336" t="str">
            <v>Grava No 8 Triturada 3/4" a 1/4"</v>
          </cell>
        </row>
        <row r="337">
          <cell r="B337" t="str">
            <v>Grava No 9 Triturada 1/2" a 1/8"</v>
          </cell>
        </row>
        <row r="338">
          <cell r="B338" t="str">
            <v>Gravilla</v>
          </cell>
        </row>
        <row r="339">
          <cell r="B339" t="str">
            <v>Gravilla 1/2"</v>
          </cell>
        </row>
        <row r="340">
          <cell r="B340" t="str">
            <v>GRAVILLA FILTRO SELEC. 1/2" - 3/4"</v>
          </cell>
        </row>
        <row r="341">
          <cell r="B341" t="str">
            <v>GRAVILLA FILTRO SELEC. TAMIZ 10 - 12  (2.00mm)</v>
          </cell>
        </row>
        <row r="342">
          <cell r="B342" t="str">
            <v>Griferia ducha</v>
          </cell>
        </row>
        <row r="343">
          <cell r="B343" t="str">
            <v xml:space="preserve">GUADUA </v>
          </cell>
        </row>
        <row r="344">
          <cell r="B344" t="str">
            <v>Guarda escoba en tableta tipo gres</v>
          </cell>
        </row>
        <row r="345">
          <cell r="B345" t="str">
            <v>Guia Vastago Compuerta</v>
          </cell>
        </row>
        <row r="346">
          <cell r="B346" t="str">
            <v>HIDRANTE T.HUMED. CHICAG(MILAN) EXT.LISO/ JR. 3``</v>
          </cell>
        </row>
        <row r="347">
          <cell r="B347" t="str">
            <v>Hierro A-40 liso 1"</v>
          </cell>
        </row>
        <row r="348">
          <cell r="B348" t="str">
            <v>Hoja segueta</v>
          </cell>
        </row>
        <row r="349">
          <cell r="B349" t="str">
            <v>IMPERMEABILIZANTE PALSTOCRETE DM</v>
          </cell>
        </row>
        <row r="350">
          <cell r="B350" t="str">
            <v>Impermeabilizante Plastocrete DM</v>
          </cell>
        </row>
        <row r="351">
          <cell r="B351" t="str">
            <v>IMPRIMANTE</v>
          </cell>
        </row>
        <row r="352">
          <cell r="B352" t="str">
            <v>Juego de incrustaciones</v>
          </cell>
        </row>
        <row r="353">
          <cell r="B353" t="str">
            <v>Juego de probetas para laboratorio, incluye pipeteador</v>
          </cell>
        </row>
        <row r="354">
          <cell r="B354" t="str">
            <v>KIT DE NIVELACIÓN HIDRANTE MILÁN 3" L=300 mm</v>
          </cell>
        </row>
        <row r="355">
          <cell r="B355" t="str">
            <v>KIT SILLA TEE ALCANT. (NOVAFORT) 200X110 8X4``</v>
          </cell>
        </row>
        <row r="356">
          <cell r="B356" t="str">
            <v>KIT SILLA TEE ALCANT. (NOVAFORT) 200X160 8X6``</v>
          </cell>
        </row>
        <row r="357">
          <cell r="B357" t="str">
            <v>KIT SILLA TEE ALCANT. (NOVAFORT) 250X110 10X4``</v>
          </cell>
        </row>
        <row r="358">
          <cell r="B358" t="str">
            <v>KIT SILLA TEE ALCANT. (NOVAFORT) 250X160 10X6``</v>
          </cell>
        </row>
        <row r="359">
          <cell r="B359" t="str">
            <v>KIT SILLA TEE ALCANT. (NOVAFORT) 315X110 12X4``</v>
          </cell>
        </row>
        <row r="360">
          <cell r="B360" t="str">
            <v>KIT SILLA TEE ALCANT. (NOVAFORT) 315X160 12X6``</v>
          </cell>
        </row>
        <row r="361">
          <cell r="B361" t="str">
            <v>KIT SILLA YEE ALCANT (NOVAFORT) 450X160mm 18x6"</v>
          </cell>
        </row>
        <row r="362">
          <cell r="B362" t="str">
            <v>KIT SILLA YEE ALCANT (NOVAFORT) 500X160mm 20x6"</v>
          </cell>
        </row>
        <row r="363">
          <cell r="B363" t="str">
            <v>KIT SILLA YEE ALCANT. (NOVAFORT) 200X110 8X4``</v>
          </cell>
        </row>
        <row r="364">
          <cell r="B364" t="str">
            <v>KIT SILLA YEE ALCANT. (NOVAFORT) 200X160 8X6``</v>
          </cell>
        </row>
        <row r="365">
          <cell r="B365" t="str">
            <v>KIT SILLA YEE ALCANT. (NOVAFORT) 250X110 10X4``</v>
          </cell>
        </row>
        <row r="366">
          <cell r="B366" t="str">
            <v>KIT SILLA YEE ALCANT. (NOVAFORT) 250X160 10X6``</v>
          </cell>
        </row>
        <row r="367">
          <cell r="B367" t="str">
            <v>KIT SILLA YEE ALCANT. (NOVAFORT) 315X110 12X4``</v>
          </cell>
        </row>
        <row r="368">
          <cell r="B368" t="str">
            <v>KIT SILLA YEE ALCANT. (NOVAFORT) 315X160 12X6``</v>
          </cell>
        </row>
        <row r="369">
          <cell r="B369" t="str">
            <v>KIT SILLA YEE ALCANT. (NOVAFORT) 380X160 14X6``</v>
          </cell>
        </row>
        <row r="370">
          <cell r="B370" t="str">
            <v>KIT SILLA YEE ALCANT. (NOVAFORT) 410X160 16X6``</v>
          </cell>
        </row>
        <row r="371">
          <cell r="B371" t="str">
            <v>LADRILLO No. 40X20X15</v>
          </cell>
        </row>
        <row r="372">
          <cell r="B372" t="str">
            <v>Ladrillo Tolete</v>
          </cell>
        </row>
        <row r="373">
          <cell r="B373" t="str">
            <v>Lámina compuerta PRFV</v>
          </cell>
        </row>
        <row r="374">
          <cell r="B374" t="str">
            <v>Lámina de alfajor 1.5" X 1/8"</v>
          </cell>
        </row>
        <row r="375">
          <cell r="B375" t="str">
            <v>Lámina en acrílico para vertedero sutro</v>
          </cell>
        </row>
        <row r="376">
          <cell r="B376" t="str">
            <v>Lámina galvanizada calibre 16 1.22x2.44</v>
          </cell>
        </row>
        <row r="377">
          <cell r="B377" t="str">
            <v>Lámina Metálica</v>
          </cell>
        </row>
        <row r="378">
          <cell r="B378" t="str">
            <v>Lavamanos (incluye griferia)</v>
          </cell>
        </row>
        <row r="379">
          <cell r="B379" t="str">
            <v>Lavaplatos en acero inoxidable (incluye griferia)</v>
          </cell>
        </row>
        <row r="380">
          <cell r="B380" t="str">
            <v>LIMPIADOR PARA PVC (1/4 o 760 grms)</v>
          </cell>
        </row>
        <row r="381">
          <cell r="B381" t="str">
            <v>LUBRICANTE PARA PVC</v>
          </cell>
        </row>
        <row r="382">
          <cell r="B382" t="str">
            <v>Lubricante PVC x 500gr</v>
          </cell>
        </row>
        <row r="383">
          <cell r="B383" t="str">
            <v>Luminaria de sodio 70W, 220V</v>
          </cell>
        </row>
        <row r="384">
          <cell r="B384" t="str">
            <v>MACROMEDIDOR TIPO WOLTMAN PN16 DN100  (4``)</v>
          </cell>
        </row>
        <row r="385">
          <cell r="B385" t="str">
            <v>MACROMEDIDOR TIPO WOLTMAN PN16 DN150  (6``)</v>
          </cell>
        </row>
        <row r="386">
          <cell r="B386" t="str">
            <v>MACROMEDIDOR TIPO WOLTMAN PN16 DN200  (8``)</v>
          </cell>
        </row>
        <row r="387">
          <cell r="B387" t="str">
            <v>MACROMEDIDOR TIPO WOLTMAN PN16 DN250  (10``)</v>
          </cell>
        </row>
        <row r="388">
          <cell r="B388" t="str">
            <v>Macromedidor ultrasónico</v>
          </cell>
        </row>
        <row r="389">
          <cell r="B389" t="str">
            <v xml:space="preserve">MADERA ROLLIZA </v>
          </cell>
        </row>
        <row r="390">
          <cell r="B390" t="str">
            <v>Madera Rolliza (d=0,15m)</v>
          </cell>
        </row>
        <row r="391">
          <cell r="B391" t="str">
            <v>Malla electrosoldada Q1</v>
          </cell>
        </row>
        <row r="392">
          <cell r="B392" t="str">
            <v>Malla electrosoldada R4</v>
          </cell>
        </row>
        <row r="393">
          <cell r="B393" t="str">
            <v>Malla eslabonada 2"*2"* 2,5m</v>
          </cell>
        </row>
        <row r="394">
          <cell r="B394" t="str">
            <v>Malla eslabonada galvanizada 2"*2"</v>
          </cell>
        </row>
        <row r="395">
          <cell r="B395" t="str">
            <v>MALLA GAVION 2x1x1m TRIPLE TORSION CAL.12</v>
          </cell>
        </row>
        <row r="396">
          <cell r="B396" t="str">
            <v>Manguera de lavado Ø 1 3/4", incluye acoples</v>
          </cell>
        </row>
        <row r="397">
          <cell r="B397" t="str">
            <v>MANGUERA PEAD AQUAFLEX 1/2"</v>
          </cell>
        </row>
        <row r="398">
          <cell r="B398" t="str">
            <v>Manometro Inoxidable de 0-3000 PSI</v>
          </cell>
        </row>
        <row r="399">
          <cell r="B399" t="str">
            <v>MANÓMETRO ROSCADO 1/2"</v>
          </cell>
        </row>
        <row r="400">
          <cell r="B400" t="str">
            <v>mascara proteccion quimicos</v>
          </cell>
        </row>
        <row r="401">
          <cell r="B401" t="str">
            <v>Material de rio tamaño maximo 2"</v>
          </cell>
        </row>
        <row r="402">
          <cell r="B402" t="str">
            <v>Material para subbase granular IP&lt;6%</v>
          </cell>
        </row>
        <row r="403">
          <cell r="B403" t="str">
            <v>Mechero D/Alcohol D/Mecha y portamecha</v>
          </cell>
        </row>
        <row r="404">
          <cell r="B404" t="str">
            <v>Medidor de cloro libre y total Clorimetro, 0.00 a 3.50 ppm (mg/L)</v>
          </cell>
        </row>
        <row r="405">
          <cell r="B405" t="str">
            <v>MEDIDOR VEL.CHORRO.UNICO CLAS.B 1/2``</v>
          </cell>
        </row>
        <row r="406">
          <cell r="B406" t="str">
            <v>Mezcla asfáltica tipo MDC II</v>
          </cell>
        </row>
        <row r="407">
          <cell r="B407" t="str">
            <v>MICROMEDIDOR DE VELOCIDAD DE 1/2"</v>
          </cell>
        </row>
        <row r="408">
          <cell r="B408" t="str">
            <v>MICROMEDIDOR DE VELOCIDAD DE 3/4"</v>
          </cell>
        </row>
        <row r="409">
          <cell r="B409" t="str">
            <v>MODULOS EN MALLA ESLABON/T. GALV 2"(L), TAPAS,&lt;,PL</v>
          </cell>
        </row>
        <row r="410">
          <cell r="B410" t="str">
            <v>Módulos en malla eslabonada Galv. 2"(L) Tapas</v>
          </cell>
        </row>
        <row r="411">
          <cell r="B411" t="str">
            <v>MORTERO 1:3</v>
          </cell>
        </row>
        <row r="412">
          <cell r="B412" t="str">
            <v>MORTERO 1:4</v>
          </cell>
        </row>
        <row r="413">
          <cell r="B413" t="str">
            <v>Mortero 1:5 para pega</v>
          </cell>
        </row>
        <row r="414">
          <cell r="B414" t="str">
            <v xml:space="preserve">Motobomba de 1 HP </v>
          </cell>
        </row>
        <row r="415">
          <cell r="B415" t="str">
            <v>Motobomba de turbina vertical, 10JC con motor de 1760 RPM, impulsor tipo A No. 3094 Succ. 6". Desc. 8" (American-Marsh Pumps o Equivalente)</v>
          </cell>
        </row>
        <row r="416">
          <cell r="B416" t="str">
            <v>MURO LADRILLO PRENSADO A LA VISTA  T. S/FE 0.12</v>
          </cell>
        </row>
        <row r="417">
          <cell r="B417" t="str">
            <v>MURO LADRILLO PRENSADO A LA VISTA DOBLE</v>
          </cell>
        </row>
        <row r="418">
          <cell r="B418" t="str">
            <v>Nevera 6 pies</v>
          </cell>
        </row>
        <row r="419">
          <cell r="B419" t="str">
            <v>Niple HD ∅10'' BxB L = 0,36 m</v>
          </cell>
        </row>
        <row r="420">
          <cell r="B420" t="str">
            <v>Niple HD ∅10'' BxB L = 1,2 m</v>
          </cell>
        </row>
        <row r="421">
          <cell r="B421" t="str">
            <v>Niple HD ∅10'' BxB L = 1,45 m</v>
          </cell>
        </row>
        <row r="422">
          <cell r="B422" t="str">
            <v>Niple HD ∅10'' BxB L = 1,78 m</v>
          </cell>
        </row>
        <row r="423">
          <cell r="B423" t="str">
            <v>Niple HD ∅10'' BxB L = 2,17 m</v>
          </cell>
        </row>
        <row r="424">
          <cell r="B424" t="str">
            <v>Niple HD ∅10'' BxB L = 2.08 m</v>
          </cell>
        </row>
        <row r="425">
          <cell r="B425" t="str">
            <v>Niple HD ∅10'' BxB L = 3 m</v>
          </cell>
        </row>
        <row r="426">
          <cell r="B426" t="str">
            <v>Niple HD ∅10'' BxB L = 3.28 m</v>
          </cell>
        </row>
        <row r="427">
          <cell r="B427" t="str">
            <v>Niple HD ∅10'' BxB L = 4,32 m</v>
          </cell>
        </row>
        <row r="428">
          <cell r="B428" t="str">
            <v>Niple HD ∅10'' BxB L = 4.43 m</v>
          </cell>
        </row>
        <row r="429">
          <cell r="B429" t="str">
            <v>Niple HD ∅10'' BxE L = 0.2 m</v>
          </cell>
        </row>
        <row r="430">
          <cell r="B430" t="str">
            <v>Niple HD ∅10'' BxE L = 1.63 m</v>
          </cell>
        </row>
        <row r="431">
          <cell r="B431" t="str">
            <v>Niple HD ∅10'' BxE L = 1.74 m</v>
          </cell>
        </row>
        <row r="432">
          <cell r="B432" t="str">
            <v>Niple HD ∅10'' BxE L = 2,3 m</v>
          </cell>
        </row>
        <row r="433">
          <cell r="B433" t="str">
            <v>Niple HD ∅10'' BxE L = 3.28 m</v>
          </cell>
        </row>
        <row r="434">
          <cell r="B434" t="str">
            <v>Niple HD ∅10'' ExE L = 3.4 m</v>
          </cell>
        </row>
        <row r="435">
          <cell r="B435" t="str">
            <v>Niple HD ∅12'' BxB L = 0.3 m</v>
          </cell>
        </row>
        <row r="436">
          <cell r="B436" t="str">
            <v>Niple HD ∅12'' BxB L = 0.35 m</v>
          </cell>
        </row>
        <row r="437">
          <cell r="B437" t="str">
            <v>Niple HD ∅12'' BxB L = 1,42 m</v>
          </cell>
        </row>
        <row r="438">
          <cell r="B438" t="str">
            <v>Niple HD ∅12'' BxB L = 1,5 m</v>
          </cell>
        </row>
        <row r="439">
          <cell r="B439" t="str">
            <v>Niple HD ∅12'' BxB L = 1.5 m</v>
          </cell>
        </row>
        <row r="440">
          <cell r="B440" t="str">
            <v>Niple HD ∅12'' BxB L = 4,23 m</v>
          </cell>
        </row>
        <row r="441">
          <cell r="B441" t="str">
            <v>Niple HD ∅12'' BxE L = 0,4 m</v>
          </cell>
        </row>
        <row r="442">
          <cell r="B442" t="str">
            <v>Niple HD ∅16'' BxE L = 0.53 m</v>
          </cell>
        </row>
        <row r="443">
          <cell r="B443" t="str">
            <v>Niple HD ∅16'' BxE L = 1.77 m</v>
          </cell>
        </row>
        <row r="444">
          <cell r="B444" t="str">
            <v>Niple HD ∅16'' ExE L = 1.0 m</v>
          </cell>
        </row>
        <row r="445">
          <cell r="B445" t="str">
            <v>Niple HD ∅16'' ExE L = 2.9 m</v>
          </cell>
        </row>
        <row r="446">
          <cell r="B446" t="str">
            <v>Niple HD ∅2'' BxE L = 1,7 m</v>
          </cell>
        </row>
        <row r="447">
          <cell r="B447" t="str">
            <v>Niple HD ∅3'' BxE L = 1 m</v>
          </cell>
        </row>
        <row r="448">
          <cell r="B448" t="str">
            <v>Niple HD ∅4'' BxB L = 0,2 m</v>
          </cell>
        </row>
        <row r="449">
          <cell r="B449" t="str">
            <v>Niple HD ∅4'' BxB L = 0,38 m</v>
          </cell>
        </row>
        <row r="450">
          <cell r="B450" t="str">
            <v>Niple HD ∅4'' BxB L = 0,5 m</v>
          </cell>
        </row>
        <row r="451">
          <cell r="B451" t="str">
            <v>Niple HD ∅4'' BxE L = 0,28 m</v>
          </cell>
        </row>
        <row r="452">
          <cell r="B452" t="str">
            <v>Niple HD ∅4'' BxE L = 0,35 m</v>
          </cell>
        </row>
        <row r="453">
          <cell r="B453" t="str">
            <v>Niple HD ∅4'' BxE L = 0,38 m</v>
          </cell>
        </row>
        <row r="454">
          <cell r="B454" t="str">
            <v>Niple HD ∅4'' BxE L = 0,4 m</v>
          </cell>
        </row>
        <row r="455">
          <cell r="B455" t="str">
            <v>Niple HD ∅4'' BxE L = 0,65 m</v>
          </cell>
        </row>
        <row r="456">
          <cell r="B456" t="str">
            <v>Niple HD ∅4'' BxE L = 1,35 m</v>
          </cell>
        </row>
        <row r="457">
          <cell r="B457" t="str">
            <v>Niple HD ∅6'' BxB L = 0,15 m</v>
          </cell>
        </row>
        <row r="458">
          <cell r="B458" t="str">
            <v>Niple HD ∅6'' BxB L = 0,42 m</v>
          </cell>
        </row>
        <row r="459">
          <cell r="B459" t="str">
            <v>Niple HD ∅6'' BxB L = 0,45 m</v>
          </cell>
        </row>
        <row r="460">
          <cell r="B460" t="str">
            <v>Niple HD ∅6'' BxB L = 1,88 m</v>
          </cell>
        </row>
        <row r="461">
          <cell r="B461" t="str">
            <v>Niple HD ∅6'' BxB L = 1.92 m</v>
          </cell>
        </row>
        <row r="462">
          <cell r="B462" t="str">
            <v>Niple HD ∅6'' BxB L = 2,07 m</v>
          </cell>
        </row>
        <row r="463">
          <cell r="B463" t="str">
            <v>Niple HD ∅6'' BxB L = 2.6 m</v>
          </cell>
        </row>
        <row r="464">
          <cell r="B464" t="str">
            <v>Niple HD ∅6'' BxE L = 0,28 m</v>
          </cell>
        </row>
        <row r="465">
          <cell r="B465" t="str">
            <v>Niple HD ∅6'' BxE L = 1,2 m</v>
          </cell>
        </row>
        <row r="466">
          <cell r="B466" t="str">
            <v>Niple HD ∅6'' BxE L = 1.92 m</v>
          </cell>
        </row>
        <row r="467">
          <cell r="B467" t="str">
            <v>Niple HD ∅6'' BxE L = 2.7 m</v>
          </cell>
        </row>
        <row r="468">
          <cell r="B468" t="str">
            <v>Niple HD ∅6'' BxE L = 3.71 m</v>
          </cell>
        </row>
        <row r="469">
          <cell r="B469" t="str">
            <v>Niple HD ∅8'' BxB L = 0,78 m</v>
          </cell>
        </row>
        <row r="470">
          <cell r="B470" t="str">
            <v>Niple HD ∅8'' BxE L = 0,27 m</v>
          </cell>
        </row>
        <row r="471">
          <cell r="B471" t="str">
            <v>Niple HD Ø 10"-BxB; L=0,36m</v>
          </cell>
        </row>
        <row r="472">
          <cell r="B472" t="str">
            <v>Niple HD Ø 10"-BxB; L=0,44m</v>
          </cell>
        </row>
        <row r="473">
          <cell r="B473" t="str">
            <v>Niple HD Ø 10"-BxB; L=0,50m</v>
          </cell>
        </row>
        <row r="474">
          <cell r="B474" t="str">
            <v>Niple HD Ø 10"-BxB; L=0,89m</v>
          </cell>
        </row>
        <row r="475">
          <cell r="B475" t="str">
            <v>Niple HD Ø 10"-BxB; L=1,10m</v>
          </cell>
        </row>
        <row r="476">
          <cell r="B476" t="str">
            <v>Niple HD Ø 10"-BxB; L=1,22m</v>
          </cell>
        </row>
        <row r="477">
          <cell r="B477" t="str">
            <v>Niple HD Ø 10"-BxB; L=1,30m</v>
          </cell>
        </row>
        <row r="478">
          <cell r="B478" t="str">
            <v>Niple HD Ø 10"-BxB; L=1,42m</v>
          </cell>
        </row>
        <row r="479">
          <cell r="B479" t="str">
            <v>Niple HD Ø 10"-BxB; L=1,45m</v>
          </cell>
        </row>
        <row r="480">
          <cell r="B480" t="str">
            <v>Niple HD Ø 10"-BxB; L=1,50m</v>
          </cell>
        </row>
        <row r="481">
          <cell r="B481" t="str">
            <v>Niple HD Ø 10"-BxB; L=1,50m</v>
          </cell>
        </row>
        <row r="482">
          <cell r="B482" t="str">
            <v>Niple HD Ø 10"-BxB; L=1,74m</v>
          </cell>
        </row>
        <row r="483">
          <cell r="B483" t="str">
            <v>Niple HD Ø 10"-BxB; L=2,03m</v>
          </cell>
        </row>
        <row r="484">
          <cell r="B484" t="str">
            <v>Niple HD Ø 10"-BxB; L=2,76m</v>
          </cell>
        </row>
        <row r="485">
          <cell r="B485" t="str">
            <v>Niple HD Ø 10"-BxB; L=3,10m</v>
          </cell>
        </row>
        <row r="486">
          <cell r="B486" t="str">
            <v>Niple HD Ø 10"-BxB; L=3,35m</v>
          </cell>
        </row>
        <row r="487">
          <cell r="B487" t="str">
            <v>Niple HD Ø 10"-BxB; L=4,32m</v>
          </cell>
        </row>
        <row r="488">
          <cell r="B488" t="str">
            <v>Niple HD Ø 10"-BxB; L=5,90m</v>
          </cell>
        </row>
        <row r="489">
          <cell r="B489" t="str">
            <v>Niple HD Ø 12"-BxB; L=0,15m</v>
          </cell>
        </row>
        <row r="490">
          <cell r="B490" t="str">
            <v>Niple HD Ø 12"-BxB; L=0,80m</v>
          </cell>
        </row>
        <row r="491">
          <cell r="B491" t="str">
            <v>Niple HD Ø 12"-BxB; L=1,75m</v>
          </cell>
        </row>
        <row r="492">
          <cell r="B492" t="str">
            <v>Niple HD Ø 12"-BxB; L=2m</v>
          </cell>
        </row>
        <row r="493">
          <cell r="B493" t="str">
            <v>Niple HD ø 2" BxB L=0.27 m</v>
          </cell>
        </row>
        <row r="494">
          <cell r="B494" t="str">
            <v>Niple HD Ø 3" - B x B; L= 300mm</v>
          </cell>
        </row>
        <row r="495">
          <cell r="B495" t="str">
            <v>Niple HD Ø 3" - B x B; L= 400mm</v>
          </cell>
        </row>
        <row r="496">
          <cell r="B496" t="str">
            <v>Niple HD Ø 3"-BxB; L=0,17m</v>
          </cell>
        </row>
        <row r="497">
          <cell r="B497" t="str">
            <v>Niple HD Ø 3"-BxB; L=0,25m</v>
          </cell>
        </row>
        <row r="498">
          <cell r="B498" t="str">
            <v>Niple HD Ø 3"-BxB; L=0,30m</v>
          </cell>
        </row>
        <row r="499">
          <cell r="B499" t="str">
            <v>Niple HD Ø 3"-BxB; L=0,35m</v>
          </cell>
        </row>
        <row r="500">
          <cell r="B500" t="str">
            <v>Niple HD Ø 3"-BxB; L=0,40m</v>
          </cell>
        </row>
        <row r="501">
          <cell r="B501" t="str">
            <v>Niple HD Ø 3"-BxB; L=0,60m</v>
          </cell>
        </row>
        <row r="502">
          <cell r="B502" t="str">
            <v>Niple HD Ø 4"-BxB; L=0,17m</v>
          </cell>
        </row>
        <row r="503">
          <cell r="B503" t="str">
            <v>Niple HD Ø 4"-BxB; L=0,25m</v>
          </cell>
        </row>
        <row r="504">
          <cell r="B504" t="str">
            <v>Niple HD Ø 4"-BxB; L=0,65m</v>
          </cell>
        </row>
        <row r="505">
          <cell r="B505" t="str">
            <v>Niple HD Ø 4"-BxB; L=1,35m</v>
          </cell>
        </row>
        <row r="506">
          <cell r="B506" t="str">
            <v>Niple HD Ø 6"-BxB; L=0,28m</v>
          </cell>
        </row>
        <row r="507">
          <cell r="B507" t="str">
            <v>Niple HD Ø 6"-BxB; L=2,11m</v>
          </cell>
        </row>
        <row r="508">
          <cell r="B508" t="str">
            <v>Niple HD Ø 8"-BxB; L=0,27m</v>
          </cell>
        </row>
        <row r="509">
          <cell r="B509" t="str">
            <v>Niple HD Ø 8"-BxB; L=0,36m</v>
          </cell>
        </row>
        <row r="510">
          <cell r="B510" t="str">
            <v>Niple HD Ø 8"-BxB; L=0,39m</v>
          </cell>
        </row>
        <row r="511">
          <cell r="B511" t="str">
            <v>Niple HD Ø 8"-BxB; L=0,50m</v>
          </cell>
        </row>
        <row r="512">
          <cell r="B512" t="str">
            <v>Niple HD Ø 8"-BxB; L=0,52m</v>
          </cell>
        </row>
        <row r="513">
          <cell r="B513" t="str">
            <v>Niple HD Ø 8"-BxB; L=0,55m</v>
          </cell>
        </row>
        <row r="514">
          <cell r="B514" t="str">
            <v>Niple HD Ø 8"-BxB; L=0,57m</v>
          </cell>
        </row>
        <row r="515">
          <cell r="B515" t="str">
            <v>Niple HD Ø 8"-BxB; L=0,60m</v>
          </cell>
        </row>
        <row r="516">
          <cell r="B516" t="str">
            <v>Niple HD Ø 8"-BxB; L=0,70m</v>
          </cell>
        </row>
        <row r="517">
          <cell r="B517" t="str">
            <v>Niple HD Ø 8"-BxB; L=0,78m</v>
          </cell>
        </row>
        <row r="518">
          <cell r="B518" t="str">
            <v>Niple HD Ø 8"-BxB; L=0,80m</v>
          </cell>
        </row>
        <row r="519">
          <cell r="B519" t="str">
            <v>Niple HD Ø 8"-BxB; L=1,20m</v>
          </cell>
        </row>
        <row r="520">
          <cell r="B520" t="str">
            <v>Niple HD Ø 8"-BxB; L=1,35m</v>
          </cell>
        </row>
        <row r="521">
          <cell r="B521" t="str">
            <v>Niple HD Ø 8"-BxB; L=1,45m</v>
          </cell>
        </row>
        <row r="522">
          <cell r="B522" t="str">
            <v>Niple HD Ø 8"-BxB; L=1,54m</v>
          </cell>
        </row>
        <row r="523">
          <cell r="B523" t="str">
            <v>Niple HD Ø 8"-BxB; L=1,70m</v>
          </cell>
        </row>
        <row r="524">
          <cell r="B524" t="str">
            <v>Niple HD Ø 8"-BxB; L=1m</v>
          </cell>
        </row>
        <row r="525">
          <cell r="B525" t="str">
            <v>Niple HD Ø 8"-BxB; L=2,18m</v>
          </cell>
        </row>
        <row r="526">
          <cell r="B526" t="str">
            <v>Niple HD Ø 8"-BxB; L=4,32m</v>
          </cell>
        </row>
        <row r="527">
          <cell r="B527" t="str">
            <v>Niple pasamuro 10" HD BxB L=2,17m</v>
          </cell>
        </row>
        <row r="528">
          <cell r="B528" t="str">
            <v>Niple pasamuro 10" HD BxB L=3,35m</v>
          </cell>
        </row>
        <row r="529">
          <cell r="B529" t="str">
            <v>Niple pasamuro 3" HD BxB L=2,39m</v>
          </cell>
        </row>
        <row r="530">
          <cell r="B530" t="str">
            <v>Niple pasamuro 6" HD BxB L=0,71m Z=0,20m</v>
          </cell>
        </row>
        <row r="531">
          <cell r="B531" t="str">
            <v>Niple pasamuro 6" HD BxB L=1,55m</v>
          </cell>
        </row>
        <row r="532">
          <cell r="B532" t="str">
            <v>Niple pasamuro 6" HD BxB L=1,79m</v>
          </cell>
        </row>
        <row r="533">
          <cell r="B533" t="str">
            <v>Niple pasamuro 6" HD BxB L=2,15m</v>
          </cell>
        </row>
        <row r="534">
          <cell r="B534" t="str">
            <v>Niple pasamuro 6" HD BxB L=2,20m</v>
          </cell>
        </row>
        <row r="535">
          <cell r="B535" t="str">
            <v>Nivelación base Colchonetas Reno</v>
          </cell>
        </row>
        <row r="536">
          <cell r="B536" t="str">
            <v>PAÑETE EXTERIOR</v>
          </cell>
        </row>
        <row r="537">
          <cell r="B537" t="str">
            <v>PAÑETE IMPERMEABILIZADO</v>
          </cell>
        </row>
        <row r="538">
          <cell r="B538" t="str">
            <v>Pasamuro HD ∅10'' BxB L = 0,5 m z = 0 m</v>
          </cell>
        </row>
        <row r="539">
          <cell r="B539" t="str">
            <v>Pasamuro HD ∅10'' BxB L = 0,52 m z = 0,26 m</v>
          </cell>
        </row>
        <row r="540">
          <cell r="B540" t="str">
            <v>Pasamuro HD ∅10'' BxB L = 0.39 m z = 0.21 m</v>
          </cell>
        </row>
        <row r="541">
          <cell r="B541" t="str">
            <v>Pasamuro HD ∅10'' BxB L = 0.45 m z = 0.25 m</v>
          </cell>
        </row>
        <row r="542">
          <cell r="B542" t="str">
            <v>Pasamuro HD ∅10'' BxB L = 0.5 m z = 0.32 m</v>
          </cell>
        </row>
        <row r="543">
          <cell r="B543" t="str">
            <v>Pasamuro HD ∅10'' BxE L = 0,44 m z = 0,11 m</v>
          </cell>
        </row>
        <row r="544">
          <cell r="B544" t="str">
            <v>Pasamuro HD ∅10'' BxE L = 0.43 m z = 0.33 m</v>
          </cell>
        </row>
        <row r="545">
          <cell r="B545" t="str">
            <v>Pasamuro HD ∅10'' BxE L = 0.5 m z = 0.27 m</v>
          </cell>
        </row>
        <row r="546">
          <cell r="B546" t="str">
            <v>Pasamuro HD ∅10'' BxE L = 0.6 m z = 0.48 m</v>
          </cell>
        </row>
        <row r="547">
          <cell r="B547" t="str">
            <v>Pasamuro HD ∅10'' ExE L = 1.69 m z = 0.16 m</v>
          </cell>
        </row>
        <row r="548">
          <cell r="B548" t="str">
            <v>Pasamuro HD ∅12'' BxB L = 0.45 m z = 0.25 m</v>
          </cell>
        </row>
        <row r="549">
          <cell r="B549" t="str">
            <v>Pasamuro HD ∅12'' BxE L = 0,44 m z = 0,29 m</v>
          </cell>
        </row>
        <row r="550">
          <cell r="B550" t="str">
            <v>Pasamuro HD ∅12'' ExE L = 0.6 m z = 0.17 m</v>
          </cell>
        </row>
        <row r="551">
          <cell r="B551" t="str">
            <v>Pasamuro HD ∅16'' BxB L = 0.41 m z = 0.3 m</v>
          </cell>
        </row>
        <row r="552">
          <cell r="B552" t="str">
            <v>Pasamuro HD ∅16'' BxB L = 0.68 m z = 0.34 m</v>
          </cell>
        </row>
        <row r="553">
          <cell r="B553" t="str">
            <v>Pasamuro HD ∅16'' BxE L = 0.61 m z = 0.47 m</v>
          </cell>
        </row>
        <row r="554">
          <cell r="B554" t="str">
            <v>Pasamuro HD ∅16'' ExE L = 1.69 m z = 0.16 m</v>
          </cell>
        </row>
        <row r="555">
          <cell r="B555" t="str">
            <v>Pasamuro HD ∅2'' BxE L = 0,35 m z = 0,23 m</v>
          </cell>
        </row>
        <row r="556">
          <cell r="B556" t="str">
            <v>Pasamuro HD ∅2'' BxE L = 0.38 m z = 0.25 m</v>
          </cell>
        </row>
        <row r="557">
          <cell r="B557" t="str">
            <v>Pasamuro HD ∅4'' BxB L = 0,3 m z = 0,15 m</v>
          </cell>
        </row>
        <row r="558">
          <cell r="B558" t="str">
            <v>Pasamuro HD ∅4'' BxE L = 0,3 m z = 0,2 m</v>
          </cell>
        </row>
        <row r="559">
          <cell r="B559" t="str">
            <v>Pasamuro HD ∅4'' BxE L = 0,33 m z = 0,12 m</v>
          </cell>
        </row>
        <row r="560">
          <cell r="B560" t="str">
            <v>Pasamuro HD ∅4'' BxE L = 0,35 m z = 0,12 m</v>
          </cell>
        </row>
        <row r="561">
          <cell r="B561" t="str">
            <v>Pasamuro HD ∅4'' BxE L = 0,4 m z = 0,25 m</v>
          </cell>
        </row>
        <row r="562">
          <cell r="B562" t="str">
            <v>Pasamuro HD ∅4'' BxE L = 0,5 m z = 0,25 m</v>
          </cell>
        </row>
        <row r="563">
          <cell r="B563" t="str">
            <v>Pasamuro HD ∅4'' BxE L = 0,78 m z = 0,25 m</v>
          </cell>
        </row>
        <row r="564">
          <cell r="B564" t="str">
            <v>Pasamuro HD ∅4'' ExE L = 2,09 m z = 0,1 m</v>
          </cell>
        </row>
        <row r="565">
          <cell r="B565" t="str">
            <v>Pasamuro HD ∅6'' BxE L = 0,23 m z = 0,8 m</v>
          </cell>
        </row>
        <row r="566">
          <cell r="B566" t="str">
            <v>Pasamuro HD ∅6'' BxE L = 0.3 m z = 0.1 m</v>
          </cell>
        </row>
        <row r="567">
          <cell r="B567" t="str">
            <v>Pasamuro HD ∅6'' BxE L = 0.32 m z = 0.2 m</v>
          </cell>
        </row>
        <row r="568">
          <cell r="B568" t="str">
            <v>Pasamuro HD ∅6'' BxE L = 0.4 m z = 0.27 m</v>
          </cell>
        </row>
        <row r="569">
          <cell r="B569" t="str">
            <v>Pasamuro HD ∅6'' BxE L = 0.5 m z = 0.27 m</v>
          </cell>
        </row>
        <row r="570">
          <cell r="B570" t="str">
            <v>Pasamuro HD ∅8'' BxE L = 0,2 m z = 0,1 m</v>
          </cell>
        </row>
        <row r="571">
          <cell r="B571" t="str">
            <v>Pasamuro HD ∅8'' BxE L = 0,7 m z = 0,58 m</v>
          </cell>
        </row>
        <row r="572">
          <cell r="B572" t="str">
            <v>Pasamuro HD ∅8'' BxE L = 0,8 m z = 0,12 m</v>
          </cell>
        </row>
        <row r="573">
          <cell r="B573" t="str">
            <v>Pasamuro HD ∅8'' BxE L = 3,28 m z = 0,41 m</v>
          </cell>
        </row>
        <row r="574">
          <cell r="B574" t="str">
            <v xml:space="preserve">Pasamuro HD Ø 10"-BxB L=0,15m </v>
          </cell>
        </row>
        <row r="575">
          <cell r="B575" t="str">
            <v xml:space="preserve">Pasamuro HD Ø 10"-BxB L=0,30m </v>
          </cell>
        </row>
        <row r="576">
          <cell r="B576" t="str">
            <v>Pasamuro HD Ø 10"-BxB L=0,44m</v>
          </cell>
        </row>
        <row r="577">
          <cell r="B577" t="str">
            <v xml:space="preserve">Pasamuro HD Ø 10"-BxB L=0,50m </v>
          </cell>
        </row>
        <row r="578">
          <cell r="B578" t="str">
            <v>Pasamuro HD Ø 10"-BxB L=0,52m</v>
          </cell>
        </row>
        <row r="579">
          <cell r="B579" t="str">
            <v xml:space="preserve">Pasamuro HD Ø 10"-BxB L=0,56m </v>
          </cell>
        </row>
        <row r="580">
          <cell r="B580" t="str">
            <v xml:space="preserve">Pasamuro HD Ø 10"-BxB L=1,60m </v>
          </cell>
        </row>
        <row r="581">
          <cell r="B581" t="str">
            <v xml:space="preserve">Pasamuro HD Ø 12"-BxB L=0,30m </v>
          </cell>
        </row>
        <row r="582">
          <cell r="B582" t="str">
            <v xml:space="preserve">Pasamuro HD Ø 12"-BxB L=0,35m </v>
          </cell>
        </row>
        <row r="583">
          <cell r="B583" t="str">
            <v xml:space="preserve">Pasamuro HD Ø 12"-BxB L=1,56m </v>
          </cell>
        </row>
        <row r="584">
          <cell r="B584" t="str">
            <v xml:space="preserve">Pasamuro HD Ø 14"-BxB L=0,15m </v>
          </cell>
        </row>
        <row r="585">
          <cell r="B585" t="str">
            <v xml:space="preserve">Pasamuro HD Ø 14"-BxB L=0,25m </v>
          </cell>
        </row>
        <row r="586">
          <cell r="B586" t="str">
            <v xml:space="preserve">Pasamuro HD Ø 14"-BxB L=0,40m </v>
          </cell>
        </row>
        <row r="587">
          <cell r="B587" t="str">
            <v xml:space="preserve">Pasamuro HD Ø 14"-BxB L=1,69m </v>
          </cell>
        </row>
        <row r="588">
          <cell r="B588" t="str">
            <v xml:space="preserve">Pasamuro HD Ø 16"-BxB L=0,25m </v>
          </cell>
        </row>
        <row r="589">
          <cell r="B589" t="str">
            <v xml:space="preserve">Pasamuro HD Ø 16"-BxB L=1,69m </v>
          </cell>
        </row>
        <row r="590">
          <cell r="B590" t="str">
            <v xml:space="preserve">Pasamuro HD Ø 2"-BxB L=0,35m </v>
          </cell>
        </row>
        <row r="591">
          <cell r="B591" t="str">
            <v xml:space="preserve">Pasamuro HD Ø 2"-BxB L=0,35m </v>
          </cell>
        </row>
        <row r="592">
          <cell r="B592" t="str">
            <v xml:space="preserve">Pasamuro HD Ø 2"-BxB L=2,45m </v>
          </cell>
        </row>
        <row r="593">
          <cell r="B593" t="str">
            <v>Pasamuro HD Ø 3"-BxB L=0,40m</v>
          </cell>
        </row>
        <row r="594">
          <cell r="B594" t="str">
            <v>Pasamuro HD Ø 4"-BxB L=0,2,09m</v>
          </cell>
        </row>
        <row r="595">
          <cell r="B595" t="str">
            <v>Pasamuro HD Ø 4"-BxB L=0,23m</v>
          </cell>
        </row>
        <row r="596">
          <cell r="B596" t="str">
            <v>Pasamuro HD Ø 4"-BxB L=0,30m</v>
          </cell>
        </row>
        <row r="597">
          <cell r="B597" t="str">
            <v>Pasamuro HD Ø 4"-BxB L=0,33m</v>
          </cell>
        </row>
        <row r="598">
          <cell r="B598" t="str">
            <v>Pasamuro HD Ø 4"-BxB L=0,35m</v>
          </cell>
        </row>
        <row r="599">
          <cell r="B599" t="str">
            <v>Pasamuro HD Ø 4"-BxB L=0,40m</v>
          </cell>
        </row>
        <row r="600">
          <cell r="B600" t="str">
            <v>Pasamuro HD Ø 4"-BxB L=2,09m</v>
          </cell>
        </row>
        <row r="601">
          <cell r="B601" t="str">
            <v>Pasamuro HD Ø 6" - B x B; L= 600mm Z=300m</v>
          </cell>
        </row>
        <row r="602">
          <cell r="B602" t="str">
            <v xml:space="preserve">Pasamuro HD Ø 6"-BxB L=0,20m </v>
          </cell>
        </row>
        <row r="603">
          <cell r="B603" t="str">
            <v xml:space="preserve">Pasamuro HD Ø 6"-BxB L=0,23m </v>
          </cell>
        </row>
        <row r="604">
          <cell r="B604" t="str">
            <v xml:space="preserve">Pasamuro HD Ø 6"-BxB L=0,35m </v>
          </cell>
        </row>
        <row r="605">
          <cell r="B605" t="str">
            <v xml:space="preserve">Pasamuro HD Ø 6"-BxB L=0,40m </v>
          </cell>
        </row>
        <row r="606">
          <cell r="B606" t="str">
            <v xml:space="preserve">Pasamuro HD Ø 6"-BxB L=0,60m </v>
          </cell>
        </row>
        <row r="607">
          <cell r="B607" t="str">
            <v xml:space="preserve">Pasamuro HD Ø 6"-BxB L=0,63m </v>
          </cell>
        </row>
        <row r="608">
          <cell r="B608" t="str">
            <v xml:space="preserve">Pasamuro HD Ø 8"-BxB L=0,15m </v>
          </cell>
        </row>
        <row r="609">
          <cell r="B609" t="str">
            <v xml:space="preserve">Pasamuro HD Ø 8"-BxB L=0,40m </v>
          </cell>
        </row>
        <row r="610">
          <cell r="B610" t="str">
            <v xml:space="preserve">Pasamuro HD Ø 8"-BxB L=0,50m </v>
          </cell>
        </row>
        <row r="611">
          <cell r="B611" t="str">
            <v xml:space="preserve">Pasamuro HD Ø 8"-BxB L=0,55m </v>
          </cell>
        </row>
        <row r="612">
          <cell r="B612" t="str">
            <v xml:space="preserve">Pasamuro HD Ø 8"-BxB L=0,70m </v>
          </cell>
        </row>
        <row r="613">
          <cell r="B613" t="str">
            <v xml:space="preserve">Pasamuro HD Ø 8"-BxB L=0,80m </v>
          </cell>
        </row>
        <row r="614">
          <cell r="B614" t="str">
            <v xml:space="preserve">Pasamuro HD Ø 8"-BxB L=0,80m </v>
          </cell>
        </row>
        <row r="615">
          <cell r="B615" t="str">
            <v xml:space="preserve">Pasamuro HD Ø 8"-BxB L=0,87m </v>
          </cell>
        </row>
        <row r="616">
          <cell r="B616" t="str">
            <v xml:space="preserve">Pasamuro HD Ø 8"-BxB L=3,28m </v>
          </cell>
        </row>
        <row r="617">
          <cell r="B617" t="str">
            <v xml:space="preserve">Pasamuros HD ∅4" ExE L=0,20 m z= 0.10 m </v>
          </cell>
        </row>
        <row r="618">
          <cell r="B618" t="str">
            <v>Pavimento rigido (MR 41 Kg/cm2)</v>
          </cell>
        </row>
        <row r="619">
          <cell r="B619" t="str">
            <v>PENDOLONES Y PERROS</v>
          </cell>
        </row>
        <row r="620">
          <cell r="B620" t="str">
            <v>Perfil C 1.5" x 3/8" - 1"</v>
          </cell>
        </row>
        <row r="621">
          <cell r="B621" t="str">
            <v>Perfil en acero galvanizado 120x60x120 mm</v>
          </cell>
        </row>
        <row r="622">
          <cell r="B622" t="str">
            <v>Perno de anclaje 1/2" L=15 cm</v>
          </cell>
        </row>
        <row r="623">
          <cell r="B623" t="str">
            <v>PERNO KB II - 14134</v>
          </cell>
        </row>
        <row r="624">
          <cell r="B624" t="str">
            <v>Perno para anclaje 1/2 L=15cm</v>
          </cell>
        </row>
        <row r="625">
          <cell r="B625" t="str">
            <v>Pernos de 1/2" en acero (fy = 60.000 PSI) L=0,30 m. (Incluye arandelas y tuercas)</v>
          </cell>
        </row>
        <row r="626">
          <cell r="B626" t="str">
            <v>PHmetro digital</v>
          </cell>
        </row>
        <row r="627">
          <cell r="B627" t="str">
            <v>Piedra de canto rodado</v>
          </cell>
        </row>
        <row r="628">
          <cell r="B628" t="str">
            <v>Piedra Media Zonga</v>
          </cell>
        </row>
        <row r="629">
          <cell r="B629" t="str">
            <v>PIEDRA MEDIANA ZONGA</v>
          </cell>
        </row>
        <row r="630">
          <cell r="B630" t="str">
            <v>PINTURA ALUMOL</v>
          </cell>
        </row>
        <row r="631">
          <cell r="B631" t="str">
            <v>Placa cubierta pozo D=1,50m</v>
          </cell>
        </row>
        <row r="632">
          <cell r="B632" t="str">
            <v>Platina 1/2x1/8"</v>
          </cell>
        </row>
        <row r="633">
          <cell r="B633" t="str">
            <v>PLATINA DE 3"X1/4" EN ACERO A-36</v>
          </cell>
        </row>
        <row r="634">
          <cell r="B634" t="str">
            <v>Platinas 1.5" x 3/8"</v>
          </cell>
        </row>
        <row r="635">
          <cell r="B635" t="str">
            <v>Polietileno Calibre (6)</v>
          </cell>
        </row>
        <row r="636">
          <cell r="B636" t="str">
            <v xml:space="preserve">POLIETILENO CALIBRE 6 </v>
          </cell>
        </row>
        <row r="637">
          <cell r="B637" t="str">
            <v>POLIN DE 2.90*0.05*0.05</v>
          </cell>
        </row>
        <row r="638">
          <cell r="B638" t="str">
            <v>Polín de madera 0.05x0.05x3</v>
          </cell>
        </row>
        <row r="639">
          <cell r="B639" t="str">
            <v>Poste de concreto 12 m x 1050 kg</v>
          </cell>
        </row>
        <row r="640">
          <cell r="B640" t="str">
            <v>Poste de concreto 12 m x 510 kg línea</v>
          </cell>
        </row>
        <row r="641">
          <cell r="B641" t="str">
            <v>Poste de concreto 12 m x 750 kg</v>
          </cell>
        </row>
        <row r="642">
          <cell r="B642" t="str">
            <v>Poste de concreto 8 m x 510 kg línea</v>
          </cell>
        </row>
        <row r="643">
          <cell r="B643" t="str">
            <v>Pruebas medidas de resistividad a tierra y puesta en servicio, incluye instrumento de medida experto eléctrico y ayudante</v>
          </cell>
        </row>
        <row r="644">
          <cell r="B644" t="str">
            <v>Puerta en lamina colroll cal. 12 de 2,5</v>
          </cell>
        </row>
        <row r="645">
          <cell r="B645" t="str">
            <v>Puerta en lamina colroll cal. 18 de 0,9</v>
          </cell>
        </row>
        <row r="646">
          <cell r="B646" t="str">
            <v xml:space="preserve">PUERTA EN LAMINA CR. CAL. 20 DE 2X1, CON LUCETA </v>
          </cell>
        </row>
        <row r="647">
          <cell r="B647" t="str">
            <v>Puerta metálica 200 x 150</v>
          </cell>
        </row>
        <row r="648">
          <cell r="B648" t="str">
            <v>Puerta metalica en lamina clb 18 de 0,6 x 2,11</v>
          </cell>
        </row>
        <row r="649">
          <cell r="B649" t="str">
            <v>Puerta metalica en lamina clb 18 de 0,7 x 2,11</v>
          </cell>
        </row>
        <row r="650">
          <cell r="B650" t="str">
            <v>Puerta metalica en lamina clb 18 de 0,8 x 2,11</v>
          </cell>
        </row>
        <row r="651">
          <cell r="B651" t="str">
            <v>Puerta metalica en lamina clb 18 de 0,9 x 2,11</v>
          </cell>
        </row>
        <row r="652">
          <cell r="B652" t="str">
            <v>Puesta a tierra BT con 2 varillas, Cooper Weld 5/8", 108 m unida con alambre de cobre # 4, cada 3 m en terreno natural para concretar neutor de servicio y línea a tierra de protección de chasís y polos de tierra</v>
          </cell>
        </row>
        <row r="653">
          <cell r="B653" t="str">
            <v>Puesta a tierra pararrayo de media tensión</v>
          </cell>
        </row>
        <row r="654">
          <cell r="B654" t="str">
            <v xml:space="preserve">PUNTILLA </v>
          </cell>
        </row>
        <row r="655">
          <cell r="B655" t="str">
            <v>Puntilla 1"-4"</v>
          </cell>
        </row>
        <row r="656">
          <cell r="B656" t="str">
            <v>PUNTILLA 1`` - 4``</v>
          </cell>
        </row>
        <row r="657">
          <cell r="B657" t="str">
            <v>Punto hidráulico</v>
          </cell>
        </row>
        <row r="658">
          <cell r="B658" t="str">
            <v>Punto Sanitario</v>
          </cell>
        </row>
        <row r="659">
          <cell r="B659" t="str">
            <v>RECEBO SELECCIONADO</v>
          </cell>
        </row>
        <row r="660">
          <cell r="B660" t="str">
            <v>Recolección, cargue de material sobrante en volqueta hasta botadero distancia menor a 3 km. Incluye: herramienta menor, transporte, mano de obra y todo lo necesario para la correcta ejecución de la obra</v>
          </cell>
        </row>
        <row r="661">
          <cell r="B661" t="str">
            <v>REDUCC. EX. BRIDAS (150 a 75mm) 6X3``</v>
          </cell>
        </row>
        <row r="662">
          <cell r="B662" t="str">
            <v>REDUCC. EX. LISOS PVC/AC (50 a 31mm) 2X3/4``</v>
          </cell>
        </row>
        <row r="663">
          <cell r="B663" t="str">
            <v>REDUCCION 3"X2" EN HD EXTREMOS BRIDAS</v>
          </cell>
        </row>
        <row r="664">
          <cell r="B664" t="str">
            <v>REDUCCION 3X2" BRIDADA</v>
          </cell>
        </row>
        <row r="665">
          <cell r="B665" t="str">
            <v>REDUCCION 6" x 3" HD JUNTA HIDRAULICA</v>
          </cell>
        </row>
        <row r="666">
          <cell r="B666" t="str">
            <v>Reducción de 6"x4” en HD extremos bridados</v>
          </cell>
        </row>
        <row r="667">
          <cell r="B667" t="str">
            <v>Reducción HD - PVC/AC 10x8” extremos lisos</v>
          </cell>
        </row>
        <row r="668">
          <cell r="B668" t="str">
            <v>Reducción HD - PVC/AC 12x8” extremos lisos</v>
          </cell>
        </row>
        <row r="669">
          <cell r="B669" t="str">
            <v>Reducción HD - PVC/AC 3x2” extremos lisos</v>
          </cell>
        </row>
        <row r="670">
          <cell r="B670" t="str">
            <v>Reducción HD - PVC/AC 4x2” extremos lisos</v>
          </cell>
        </row>
        <row r="671">
          <cell r="B671" t="str">
            <v>Reducción HD - PVC/AC 4x3” extremos lisos</v>
          </cell>
        </row>
        <row r="672">
          <cell r="B672" t="str">
            <v>Reducción HD - PVC/AC 6x4” extremos lisos</v>
          </cell>
        </row>
        <row r="673">
          <cell r="B673" t="str">
            <v>Reducción HD - PVC/AC 8x3” JH PVC</v>
          </cell>
        </row>
        <row r="674">
          <cell r="B674" t="str">
            <v>Reducción HD - PVC/AC 8x6” extremos lisos</v>
          </cell>
        </row>
        <row r="675">
          <cell r="B675" t="str">
            <v>Reducción HD 10"x6" J.H. PVC</v>
          </cell>
        </row>
        <row r="676">
          <cell r="B676" t="str">
            <v>Reducción HD 6"x3” extremos lisos</v>
          </cell>
        </row>
        <row r="677">
          <cell r="B677" t="str">
            <v>Reducción PVC 10" x 8"</v>
          </cell>
        </row>
        <row r="678">
          <cell r="B678" t="str">
            <v>Reducción PVC 2 1/2" X 2</v>
          </cell>
        </row>
        <row r="679">
          <cell r="B679" t="str">
            <v>Reducción PVC 2" X 1 1/2"</v>
          </cell>
        </row>
        <row r="680">
          <cell r="B680" t="str">
            <v>Reducción PVC 3" X 2 1/2"</v>
          </cell>
        </row>
        <row r="681">
          <cell r="B681" t="str">
            <v>Reducción PVC 3" X 2"</v>
          </cell>
        </row>
        <row r="682">
          <cell r="B682" t="str">
            <v>Reducción PVC 4" X 2 1/2"</v>
          </cell>
        </row>
        <row r="683">
          <cell r="B683" t="str">
            <v>Reducción PVC 4" X 2"</v>
          </cell>
        </row>
        <row r="684">
          <cell r="B684" t="str">
            <v>Reducción PVC 4" X 3"</v>
          </cell>
        </row>
        <row r="685">
          <cell r="B685" t="str">
            <v>Reducción PVC 6 X 4"</v>
          </cell>
        </row>
        <row r="686">
          <cell r="B686" t="str">
            <v>Reducción PVC 6" X 3"</v>
          </cell>
        </row>
        <row r="687">
          <cell r="B687" t="str">
            <v>Reducción PVC 8" X 6"</v>
          </cell>
        </row>
        <row r="688">
          <cell r="B688" t="str">
            <v>REGISTRO CORTINA RED WHITE ROSCADO 1/2"</v>
          </cell>
        </row>
        <row r="689">
          <cell r="B689" t="str">
            <v>Registro de bola 1/2"</v>
          </cell>
        </row>
        <row r="690">
          <cell r="B690" t="str">
            <v>REGISTRO DE CORTE 1"</v>
          </cell>
        </row>
        <row r="691">
          <cell r="B691" t="str">
            <v>REGISTRO DE CORTE 1/2"</v>
          </cell>
        </row>
        <row r="692">
          <cell r="B692" t="str">
            <v>REGISTRO DE CORTE 3/4"</v>
          </cell>
        </row>
        <row r="693">
          <cell r="B693" t="str">
            <v>Registro roscado 3/4"</v>
          </cell>
        </row>
        <row r="694">
          <cell r="B694" t="str">
            <v>Reglilla en acrilico para aforo</v>
          </cell>
        </row>
        <row r="695">
          <cell r="B695" t="str">
            <v>Rejilla metálica de ventilación 0,35 x 0,6</v>
          </cell>
        </row>
        <row r="696">
          <cell r="B696" t="str">
            <v>Rejilla metálica de ventilación 0,35 x 0,7</v>
          </cell>
        </row>
        <row r="697">
          <cell r="B697" t="str">
            <v>Rejilla metálica de ventilación 0,35 x 0,8</v>
          </cell>
        </row>
        <row r="698">
          <cell r="B698" t="str">
            <v>Rejilla metálica de ventilación 0,35 x 0,9</v>
          </cell>
        </row>
        <row r="699">
          <cell r="B699" t="str">
            <v>Relleno con epóxico tipo granete 5 de Red Head o equivalente</v>
          </cell>
        </row>
        <row r="700">
          <cell r="B700" t="str">
            <v>Relleno Tipo 2 – Material seleccionado proveniente de la excavación (Relleno, tapado y apisonado a todo factor, incluye: material seleccionado de la misma excavación, equipos, herramientas y mano de obra)</v>
          </cell>
        </row>
        <row r="701">
          <cell r="B701" t="str">
            <v>Relleno Tipo 7 – Afirmado, tamaño máximo 2”</v>
          </cell>
        </row>
        <row r="702">
          <cell r="B702" t="str">
            <v>Repisa 0,05mx0,10mx3m</v>
          </cell>
        </row>
        <row r="703">
          <cell r="B703" t="str">
            <v>REPISA 0.05x0.10x3 m</v>
          </cell>
        </row>
        <row r="704">
          <cell r="B704" t="str">
            <v>Retiro material sobrante excavacion</v>
          </cell>
        </row>
        <row r="705">
          <cell r="B705" t="str">
            <v>RUEDA MANEJO (150-2000mm) 6-8"</v>
          </cell>
        </row>
        <row r="706">
          <cell r="B706" t="str">
            <v>RUEDA MANEJO (250-400mm) 10-16"</v>
          </cell>
        </row>
        <row r="707">
          <cell r="B707" t="str">
            <v>RUEDA MANEJO (250-400mm) 10-16``</v>
          </cell>
        </row>
        <row r="708">
          <cell r="B708" t="str">
            <v>RUEDA MANEJO (450- 500 - 600mm) 18" - 20" - 24</v>
          </cell>
        </row>
        <row r="709">
          <cell r="B709" t="str">
            <v>Rueda Manejo 10"-12"-14"-16"</v>
          </cell>
        </row>
        <row r="710">
          <cell r="B710" t="str">
            <v>RUEDA MANEJO 2 - 4"</v>
          </cell>
        </row>
        <row r="711">
          <cell r="B711" t="str">
            <v>Rueda Manejo 2"-3"-4"</v>
          </cell>
        </row>
        <row r="712">
          <cell r="B712" t="str">
            <v>RUEDA MANEJO 6 - 8"</v>
          </cell>
        </row>
        <row r="713">
          <cell r="B713" t="str">
            <v>Rueda Manejo 6"-8"</v>
          </cell>
        </row>
        <row r="714">
          <cell r="B714" t="str">
            <v>Salidas de alumbrado con roseta, bombillo de aplique de 30W fluorescente (ahorrador) compacto</v>
          </cell>
        </row>
        <row r="715">
          <cell r="B715" t="str">
            <v>Salidas de alumbrado en pared exterior con pantalla intemperie en aplique</v>
          </cell>
        </row>
        <row r="716">
          <cell r="B716" t="str">
            <v>Salidas de tomacorriente 15A;110V</v>
          </cell>
        </row>
        <row r="717">
          <cell r="B717" t="str">
            <v>Salidas de tomacorriente 20A;220V</v>
          </cell>
        </row>
        <row r="718">
          <cell r="B718" t="str">
            <v>Sika Anchofir 4 (300 cc)</v>
          </cell>
        </row>
        <row r="719">
          <cell r="B719" t="str">
            <v>SIKADUR 32 PRIMER (x 3.0 kg)</v>
          </cell>
        </row>
        <row r="720">
          <cell r="B720" t="str">
            <v>Sikadur Anchorfix</v>
          </cell>
        </row>
        <row r="721">
          <cell r="B721" t="str">
            <v>Sikadur Anchorfix-4 (600 ml)</v>
          </cell>
        </row>
        <row r="722">
          <cell r="B722" t="str">
            <v>SILLA TEE (NOVAFORT)  400X160  16X6``</v>
          </cell>
        </row>
        <row r="723">
          <cell r="B723" t="str">
            <v>SILLA TEE (NOVAFORT) 400X110 16X4``</v>
          </cell>
        </row>
        <row r="724">
          <cell r="B724" t="str">
            <v>SILLA TEE (NOVAFORT) 450X160 18X6``</v>
          </cell>
        </row>
        <row r="725">
          <cell r="B725" t="str">
            <v>SILLA TEE (NOVAFORT) 500X160 20X6``</v>
          </cell>
        </row>
        <row r="726">
          <cell r="B726" t="str">
            <v>SILLA YEE (NOVAFORT)  400X160  16X6``</v>
          </cell>
        </row>
        <row r="727">
          <cell r="B727" t="str">
            <v>SILLA YEE (NOVAFORT) 400X110 16X4``</v>
          </cell>
        </row>
        <row r="728">
          <cell r="B728" t="str">
            <v>SILLA YEE (NOVAFORT) 450X160 18X6``</v>
          </cell>
        </row>
        <row r="729">
          <cell r="B729" t="str">
            <v>SILLA YEE (NOVAFORT) 500X160 20X6``</v>
          </cell>
        </row>
        <row r="730">
          <cell r="B730" t="str">
            <v>Sistema para purga 2" en tubería de PVC de 12" - 160 psi.</v>
          </cell>
        </row>
        <row r="731">
          <cell r="B731" t="str">
            <v>Sistema para ventosa de 2" en tubería PVC de 3" . Incluye te en HD de 3"x2", válvula compuerta elástica bridada de 2" y válvula de ventosa bridada de 2".</v>
          </cell>
        </row>
        <row r="732">
          <cell r="B732" t="str">
            <v>Sistema Ventosa 1/2" (Incluye collar de derivación y ventosa doble acción extremo rosca)</v>
          </cell>
        </row>
        <row r="733">
          <cell r="B733" t="str">
            <v>SOLDADURA 1/8 - METAL</v>
          </cell>
        </row>
        <row r="734">
          <cell r="B734" t="str">
            <v>Soldadura 60.13 de 1/8</v>
          </cell>
        </row>
        <row r="735">
          <cell r="B735" t="str">
            <v>SOLDADURA PVC (1/4 de Gal)</v>
          </cell>
        </row>
        <row r="736">
          <cell r="B736" t="str">
            <v>SOLDADURA PVC 1/4 GLN</v>
          </cell>
        </row>
        <row r="737">
          <cell r="B737" t="str">
            <v xml:space="preserve">Soporte Guia Vastago Compuerta </v>
          </cell>
        </row>
        <row r="738">
          <cell r="B738" t="str">
            <v>Subterránea y canalización PVC 1/2" hasta T y contador kWh</v>
          </cell>
        </row>
        <row r="739">
          <cell r="B739" t="str">
            <v>Suministro e instal. de válvula compuerta elástica HD 3” (inc rueda de manejo, vástago ascendente, extremo brida)</v>
          </cell>
        </row>
        <row r="740">
          <cell r="B740" t="str">
            <v>Suministro e instalación de módulos de sedimentación de ABS con protección para rayos ultravioleta</v>
          </cell>
        </row>
        <row r="741">
          <cell r="B741" t="str">
            <v>Suministro e instalación de tubería PVC para
alcantarillados 4" (inc. nivelación de precisión)</v>
          </cell>
        </row>
        <row r="742">
          <cell r="B742" t="str">
            <v>Suministro e instalación de válvula de altitud 6"</v>
          </cell>
        </row>
        <row r="743">
          <cell r="B743" t="str">
            <v>Suministro Niple HD Ø 2" - B x B ; L= 2000 mm</v>
          </cell>
        </row>
        <row r="744">
          <cell r="B744" t="str">
            <v>Tabla Burra (0.03mx0.30mx3m)</v>
          </cell>
        </row>
        <row r="745">
          <cell r="B745" t="str">
            <v>TABLA BURRA 0.03x0.30x3 m</v>
          </cell>
        </row>
        <row r="746">
          <cell r="B746" t="str">
            <v>TABLA BURRA 2.90*0.25*.03</v>
          </cell>
        </row>
        <row r="747">
          <cell r="B747" t="str">
            <v>Tabla burra de .03x0.3x3</v>
          </cell>
        </row>
        <row r="748">
          <cell r="B748" t="str">
            <v>Tabla burra de 0.03x0.3x3</v>
          </cell>
        </row>
        <row r="749">
          <cell r="B749" t="str">
            <v>Tableta ceramica 20*20</v>
          </cell>
        </row>
        <row r="750">
          <cell r="B750" t="str">
            <v>TABLON</v>
          </cell>
        </row>
        <row r="751">
          <cell r="B751" t="str">
            <v>TABLON GRES</v>
          </cell>
        </row>
        <row r="752">
          <cell r="B752" t="str">
            <v>TAPA HF DE 0.60 TL</v>
          </cell>
        </row>
        <row r="753">
          <cell r="B753" t="str">
            <v>TAPA HF Y ARO BASE TP.</v>
          </cell>
        </row>
        <row r="754">
          <cell r="B754" t="str">
            <v>Tapa MANHOLE 60 CM, CON BISAGRA</v>
          </cell>
        </row>
        <row r="755">
          <cell r="B755" t="str">
            <v>Tapa Seguridad Cierre Permanente</v>
          </cell>
        </row>
        <row r="756">
          <cell r="B756" t="str">
            <v>Tapa y arobase de HF tipo tráfico liviano</v>
          </cell>
        </row>
        <row r="757">
          <cell r="B757" t="str">
            <v>TAPON DE 3"</v>
          </cell>
        </row>
        <row r="758">
          <cell r="B758" t="str">
            <v>Tapón HD – Presión Trabajo 250 PSI extremos lisos para PVC/AC 10”</v>
          </cell>
        </row>
        <row r="759">
          <cell r="B759" t="str">
            <v>Tapón HD – Presión Trabajo 250 PSI extremos lisos para PVC/AC 12”</v>
          </cell>
        </row>
        <row r="760">
          <cell r="B760" t="str">
            <v>Tapón HD – Presión Trabajo 250 PSI extremos lisos para PVC/AC 2”</v>
          </cell>
        </row>
        <row r="761">
          <cell r="B761" t="str">
            <v>Tapón HD – Presión Trabajo 250 PSI extremos lisos para PVC/AC 3”</v>
          </cell>
        </row>
        <row r="762">
          <cell r="B762" t="str">
            <v>Tapón HD – Presión Trabajo 250 PSI extremos lisos para PVC/AC 4”</v>
          </cell>
        </row>
        <row r="763">
          <cell r="B763" t="str">
            <v>Tapón HD – Presión Trabajo 250 PSI extremos lisos para PVC/AC 6”</v>
          </cell>
        </row>
        <row r="764">
          <cell r="B764" t="str">
            <v>Tapón HD – Presión Trabajo 250 PSI extremos lisos para PVC/AC 8”</v>
          </cell>
        </row>
        <row r="765">
          <cell r="B765" t="str">
            <v>Tapón PVC – 2 1/2”</v>
          </cell>
        </row>
        <row r="766">
          <cell r="B766" t="str">
            <v>Tapón PVC – 2”</v>
          </cell>
        </row>
        <row r="767">
          <cell r="B767" t="str">
            <v>Tapón PVC – 3”</v>
          </cell>
        </row>
        <row r="768">
          <cell r="B768" t="str">
            <v>Tapón PVC – 4”</v>
          </cell>
        </row>
        <row r="769">
          <cell r="B769" t="str">
            <v>Tapón PVC – 6”</v>
          </cell>
        </row>
        <row r="770">
          <cell r="B770" t="str">
            <v>Tapón PVC – 8”</v>
          </cell>
        </row>
        <row r="771">
          <cell r="B771" t="str">
            <v>Tapón PVC – Presión E.L. 2”</v>
          </cell>
        </row>
        <row r="772">
          <cell r="B772" t="str">
            <v>Tapón PVC – Unión Platino  3”</v>
          </cell>
        </row>
        <row r="773">
          <cell r="B773" t="str">
            <v>Tapón PVC – Unión Platino 4”</v>
          </cell>
        </row>
        <row r="774">
          <cell r="B774" t="str">
            <v>Tapón PVC – Unión Platino 6”</v>
          </cell>
        </row>
        <row r="775">
          <cell r="B775" t="str">
            <v>Tapón PVC – Unión Platino 8”</v>
          </cell>
        </row>
        <row r="776">
          <cell r="B776" t="str">
            <v>Tapon roscado (18mm) 3/4"</v>
          </cell>
        </row>
        <row r="777">
          <cell r="B777" t="str">
            <v>TAPON ROSCADO (25mm) 1``</v>
          </cell>
        </row>
        <row r="778">
          <cell r="B778" t="str">
            <v>TAPON TUB.PVC/AC (18mm) 3/4``</v>
          </cell>
        </row>
        <row r="779">
          <cell r="B779" t="str">
            <v>TAPON TUB.PVC/AC (25mm) 1`</v>
          </cell>
        </row>
        <row r="780">
          <cell r="B780" t="str">
            <v xml:space="preserve">Te HD –  PVC/AC 10x10” extremos lisos </v>
          </cell>
        </row>
        <row r="781">
          <cell r="B781" t="str">
            <v xml:space="preserve">Te HD –  PVC/AC 6x4” extremos lisos </v>
          </cell>
        </row>
        <row r="782">
          <cell r="B782" t="str">
            <v xml:space="preserve">Te HD –  PVC/AC 8x6” extremos lisos </v>
          </cell>
        </row>
        <row r="783">
          <cell r="B783" t="str">
            <v>Te HD – PVC/AC 10x10” extremos bridados</v>
          </cell>
        </row>
        <row r="784">
          <cell r="B784" t="str">
            <v>Te HD – PVC/AC 10x2” extremos bridados</v>
          </cell>
        </row>
        <row r="785">
          <cell r="B785" t="str">
            <v>Te HD – PVC/AC 10x2” extremos lisos</v>
          </cell>
        </row>
        <row r="786">
          <cell r="B786" t="str">
            <v>Te HD – PVC/AC 10x3” extremos bridados</v>
          </cell>
        </row>
        <row r="787">
          <cell r="B787" t="str">
            <v>Te HD – PVC/AC 10x4” extremos bridados</v>
          </cell>
        </row>
        <row r="788">
          <cell r="B788" t="str">
            <v>Te HD – PVC/AC 10x6” extremos bridados</v>
          </cell>
        </row>
        <row r="789">
          <cell r="B789" t="str">
            <v>Te HD – PVC/AC 10x6” extremos lisos</v>
          </cell>
        </row>
        <row r="790">
          <cell r="B790" t="str">
            <v>Te HD – PVC/AC 10x8” extremos bridados</v>
          </cell>
        </row>
        <row r="791">
          <cell r="B791" t="str">
            <v>Te HD – PVC/AC 12x12” extremos bridados</v>
          </cell>
        </row>
        <row r="792">
          <cell r="B792" t="str">
            <v>Te HD – PVC/AC 16x10” extremos lisos</v>
          </cell>
        </row>
        <row r="793">
          <cell r="B793" t="str">
            <v>Te HD – PVC/AC 16x6” extremos lisos</v>
          </cell>
        </row>
        <row r="794">
          <cell r="B794" t="str">
            <v>Te HD – PVC/AC 3x2” extremos bridados</v>
          </cell>
        </row>
        <row r="795">
          <cell r="B795" t="str">
            <v>Te HD – PVC/AC 4x2” extremos bridados</v>
          </cell>
        </row>
        <row r="796">
          <cell r="B796" t="str">
            <v>Te HD – PVC/AC 4x3” extremos bridados</v>
          </cell>
        </row>
        <row r="797">
          <cell r="B797" t="str">
            <v>Te HD – PVC/AC 4x4” extremos bridados</v>
          </cell>
        </row>
        <row r="798">
          <cell r="B798" t="str">
            <v>Te HD – PVC/AC 6x2” extremos bridados</v>
          </cell>
        </row>
        <row r="799">
          <cell r="B799" t="str">
            <v>Te HD – PVC/AC 6x3” extremos bridados</v>
          </cell>
        </row>
        <row r="800">
          <cell r="B800" t="str">
            <v>Te HD – PVC/AC 6x3” extremos lisos</v>
          </cell>
        </row>
        <row r="801">
          <cell r="B801" t="str">
            <v>Te HD – PVC/AC 6x4” extremos bridados</v>
          </cell>
        </row>
        <row r="802">
          <cell r="B802" t="str">
            <v>Te HD – PVC/AC 6x6” extremos bridados</v>
          </cell>
        </row>
        <row r="803">
          <cell r="B803" t="str">
            <v>Te HD – PVC/AC 6x6” extremos lisos</v>
          </cell>
        </row>
        <row r="804">
          <cell r="B804" t="str">
            <v>Te HD – PVC/AC 8x2” extremos bridados</v>
          </cell>
        </row>
        <row r="805">
          <cell r="B805" t="str">
            <v>Te HD – PVC/AC 8x3” extremos bridados</v>
          </cell>
        </row>
        <row r="806">
          <cell r="B806" t="str">
            <v>Te HD – PVC/AC 8x3” extremos lisos</v>
          </cell>
        </row>
        <row r="807">
          <cell r="B807" t="str">
            <v>Te HD – PVC/AC 8x4” extremos bridados</v>
          </cell>
        </row>
        <row r="808">
          <cell r="B808" t="str">
            <v>Te HD – PVC/AC 8x4” extremos lisos</v>
          </cell>
        </row>
        <row r="809">
          <cell r="B809" t="str">
            <v>Te HD – PVC/AC 8x6” extremos bridados</v>
          </cell>
        </row>
        <row r="810">
          <cell r="B810" t="str">
            <v>Te HD – PVC/AC 8x8” extremos bridados</v>
          </cell>
        </row>
        <row r="811">
          <cell r="B811" t="str">
            <v>Te HD – PVC/AC 8x8” extremos lisos</v>
          </cell>
        </row>
        <row r="812">
          <cell r="B812" t="str">
            <v>TE HD EXTREMOS LISOS 10" Y BRIDADO 2"</v>
          </cell>
        </row>
        <row r="813">
          <cell r="B813" t="str">
            <v>TE HD EXTREMOS LISOS 6" Y BRIDADO 2"</v>
          </cell>
        </row>
        <row r="814">
          <cell r="B814" t="str">
            <v>Te PVC –   3”</v>
          </cell>
        </row>
        <row r="815">
          <cell r="B815" t="str">
            <v>Te PVC –   3x2x2”</v>
          </cell>
        </row>
        <row r="816">
          <cell r="B816" t="str">
            <v>Te PVC –   3x2x3”</v>
          </cell>
        </row>
        <row r="817">
          <cell r="B817" t="str">
            <v>Te PVC –   4x2x4”</v>
          </cell>
        </row>
        <row r="818">
          <cell r="B818" t="str">
            <v>Te PVC  Unión platino 2 1/2"</v>
          </cell>
        </row>
        <row r="819">
          <cell r="B819" t="str">
            <v>Te PVC  Unión platino 6"</v>
          </cell>
        </row>
        <row r="820">
          <cell r="B820" t="str">
            <v>Te PVC  Unión platino 6x4"</v>
          </cell>
        </row>
        <row r="821">
          <cell r="B821" t="str">
            <v>Te PVC 2”</v>
          </cell>
        </row>
        <row r="822">
          <cell r="B822" t="str">
            <v xml:space="preserve">Te PVC Unión platino 1 1/2" </v>
          </cell>
        </row>
        <row r="823">
          <cell r="B823" t="str">
            <v xml:space="preserve">Te PVC Unión platino 2" </v>
          </cell>
        </row>
        <row r="824">
          <cell r="B824" t="str">
            <v xml:space="preserve">Te PVC Unión platino 3" </v>
          </cell>
        </row>
        <row r="825">
          <cell r="B825" t="str">
            <v xml:space="preserve">Te PVC Unión platino 3x2" </v>
          </cell>
        </row>
        <row r="826">
          <cell r="B826" t="str">
            <v xml:space="preserve">Te PVC Unión platino 4" </v>
          </cell>
        </row>
        <row r="827">
          <cell r="B827" t="str">
            <v xml:space="preserve">Te PVC Unión platino 4x2" </v>
          </cell>
        </row>
        <row r="828">
          <cell r="B828" t="str">
            <v xml:space="preserve">Te PVC Unión platino 4x3" </v>
          </cell>
        </row>
        <row r="829">
          <cell r="B829" t="str">
            <v xml:space="preserve">Te PVC Unión platino 6x3" </v>
          </cell>
        </row>
        <row r="830">
          <cell r="B830" t="str">
            <v>Te reducida PVC  Unión platino 3x2 1/2"</v>
          </cell>
        </row>
        <row r="831">
          <cell r="B831" t="str">
            <v>TEE EXT. JUN.RAPIDA PVC (75x50mm) 3X2``</v>
          </cell>
        </row>
        <row r="832">
          <cell r="B832" t="str">
            <v>TEE EXT. LISO PVC/AC (100x75mm) 4X3``</v>
          </cell>
        </row>
        <row r="833">
          <cell r="B833" t="str">
            <v>TEE EXT. LISO PVC/AC (150x75mm) 6X3``</v>
          </cell>
        </row>
        <row r="834">
          <cell r="B834" t="str">
            <v>TEE EXT. LISO PVC/AC (200x75mm) 8X3``</v>
          </cell>
        </row>
        <row r="835">
          <cell r="B835" t="str">
            <v>Tee H.D. Presión Trabajo 250PSI- BxB (3x3")</v>
          </cell>
        </row>
        <row r="836">
          <cell r="B836" t="str">
            <v xml:space="preserve">Tee HD 10" X 10" (250mmx250mm)  </v>
          </cell>
        </row>
        <row r="837">
          <cell r="B837" t="str">
            <v xml:space="preserve">Tee HD 10" X 2" (250mmx50mm)  </v>
          </cell>
        </row>
        <row r="838">
          <cell r="B838" t="str">
            <v xml:space="preserve">TEE HD 10" X 2" BRIDADA (254x50mm) </v>
          </cell>
        </row>
        <row r="839">
          <cell r="B839" t="str">
            <v xml:space="preserve">TEE HD 10" X 3" BRIDADA (254x75mm) </v>
          </cell>
        </row>
        <row r="840">
          <cell r="B840" t="str">
            <v xml:space="preserve">Tee HD 10" X 4" (250mmx100mm)  </v>
          </cell>
        </row>
        <row r="841">
          <cell r="B841" t="str">
            <v xml:space="preserve">TEE HD 10" X 4" BRIDADA (250x100mm) </v>
          </cell>
        </row>
        <row r="842">
          <cell r="B842" t="str">
            <v xml:space="preserve">TEE HD 10" X 6" BRIDADA (250x160mm) </v>
          </cell>
        </row>
        <row r="843">
          <cell r="B843" t="str">
            <v xml:space="preserve">Tee HD 10" X 8" (250mmx200mm)  </v>
          </cell>
        </row>
        <row r="844">
          <cell r="B844" t="str">
            <v xml:space="preserve">TEE HD 3" X 2" BRIDADA (200x50mm)  </v>
          </cell>
        </row>
        <row r="845">
          <cell r="B845" t="str">
            <v xml:space="preserve">Tee HD 3" X 3" (75mmx75mm)  </v>
          </cell>
        </row>
        <row r="846">
          <cell r="B846" t="str">
            <v xml:space="preserve">Tee HD 4" X 2" (100mmx50mm)  </v>
          </cell>
        </row>
        <row r="847">
          <cell r="B847" t="str">
            <v xml:space="preserve">TEE HD 4" X 2" BRIDADA (200x50mm)  </v>
          </cell>
        </row>
        <row r="848">
          <cell r="B848" t="str">
            <v>TEE HD 4" X 3" BRIDADA</v>
          </cell>
        </row>
        <row r="849">
          <cell r="B849" t="str">
            <v xml:space="preserve">Tee HD 6" X 2" (150mmx50mm)  </v>
          </cell>
        </row>
        <row r="850">
          <cell r="B850" t="str">
            <v xml:space="preserve">TEE HD 6" X 2" BRIDADA (200x50mm)  </v>
          </cell>
        </row>
        <row r="851">
          <cell r="B851" t="str">
            <v xml:space="preserve">Tee HD 6" X 3" (150mmx75mm)  </v>
          </cell>
        </row>
        <row r="852">
          <cell r="B852" t="str">
            <v xml:space="preserve">Tee HD 6" X 3/4" </v>
          </cell>
        </row>
        <row r="853">
          <cell r="B853" t="str">
            <v xml:space="preserve">Tee HD 6" X 4" (150mmx100mm)  </v>
          </cell>
        </row>
        <row r="854">
          <cell r="B854" t="str">
            <v xml:space="preserve">Tee HD 6" X 6" (150mmx150mm)  </v>
          </cell>
        </row>
        <row r="855">
          <cell r="B855" t="str">
            <v xml:space="preserve">Tee HD 8" X 2" (200mmx50mm)  </v>
          </cell>
        </row>
        <row r="856">
          <cell r="B856" t="str">
            <v xml:space="preserve">TEE HD 8" X 2" BRIDADA (200x50mm)  </v>
          </cell>
        </row>
        <row r="857">
          <cell r="B857" t="str">
            <v>TEE HD EXT. LISO 10" PARA PVC X BRIDA 2" (250x50mm) 10X2"</v>
          </cell>
        </row>
        <row r="858">
          <cell r="B858" t="str">
            <v>TEE HD EXT. LISO 12" PARA PVC X BRIDA 3" (275x75mm) 12X3"</v>
          </cell>
        </row>
        <row r="859">
          <cell r="B859" t="str">
            <v>TEE HD EXT. LISO 3" PARA PVC X BRIDA 2" (75x50mm) 3X2"</v>
          </cell>
        </row>
        <row r="860">
          <cell r="B860" t="str">
            <v>TEE HD EXT. LISO 4" PARA PVC X BRIDA 2" (100x50mm) 6X2"</v>
          </cell>
        </row>
        <row r="861">
          <cell r="B861" t="str">
            <v>TEE HD EXT. LISO 6" PARA PVC X BRIDA 2" (160x50mm) 6X2"</v>
          </cell>
        </row>
        <row r="862">
          <cell r="B862" t="str">
            <v>TEE HD EXT. LISO 8" PARA PVC X BRIDA 2" (200x50mm) 8X2"</v>
          </cell>
        </row>
        <row r="863">
          <cell r="B863" t="str">
            <v>Tee HD Extremo Liso 10" para PVC x Brida 2" (250x100mm) 10"X4"</v>
          </cell>
        </row>
        <row r="864">
          <cell r="B864" t="str">
            <v>Tee HD Extremo Liso 4" para PVC x Brida 2" (100x50mm) 4"X2"</v>
          </cell>
        </row>
        <row r="865">
          <cell r="B865" t="str">
            <v>Tee HD Extremo Liso 6" para PVC x Brida 2" (160x50mm) 6"X2"</v>
          </cell>
        </row>
        <row r="866">
          <cell r="B866" t="str">
            <v>Tee HD Extremo Liso 6" para PVC x Brida 3/4"</v>
          </cell>
        </row>
        <row r="867">
          <cell r="B867" t="str">
            <v>Tee HD Extremo Liso 6" para PVC x Brida 4" (160x100mm) 6"X4"</v>
          </cell>
        </row>
        <row r="868">
          <cell r="B868" t="str">
            <v>Tee HD Extremo Liso 8" para PVC x Brida 2" (200x100mm) 8"X4"</v>
          </cell>
        </row>
        <row r="869">
          <cell r="B869" t="str">
            <v>TEFLON</v>
          </cell>
        </row>
        <row r="870">
          <cell r="B870" t="str">
            <v>Teja AJOVER termoacustica</v>
          </cell>
        </row>
        <row r="871">
          <cell r="B871" t="str">
            <v>Teja ondulada 1000 No. 8</v>
          </cell>
        </row>
        <row r="872">
          <cell r="B872" t="str">
            <v>Teja Traslucida No 6 (1,83x0,92m)</v>
          </cell>
        </row>
        <row r="873">
          <cell r="B873" t="str">
            <v>Templete directo a tierra media tensión</v>
          </cell>
        </row>
        <row r="874">
          <cell r="B874" t="str">
            <v>Termometro -10 +420ºC Silver Brand o similar</v>
          </cell>
        </row>
        <row r="875">
          <cell r="B875" t="str">
            <v>TORNILLERÍA COMPUERTA DESLIZ. H.D. x JGO</v>
          </cell>
        </row>
        <row r="876">
          <cell r="B876" t="str">
            <v>Tornillo autoperforante</v>
          </cell>
        </row>
        <row r="877">
          <cell r="B877" t="str">
            <v>Tornillo fijador de ala</v>
          </cell>
        </row>
        <row r="878">
          <cell r="B878" t="str">
            <v>Traje proteccion quimicos</v>
          </cell>
        </row>
        <row r="879">
          <cell r="B879" t="str">
            <v>Transformador de 5 kVA 2F3H</v>
          </cell>
        </row>
        <row r="880">
          <cell r="B880" t="str">
            <v>Tubería (U. Platino) RDE  13.5   (315 PSI) 4``</v>
          </cell>
        </row>
        <row r="881">
          <cell r="B881" t="str">
            <v>Tubería (U. Platino) RDE  13.5   (315 PSI) 6``</v>
          </cell>
        </row>
        <row r="882">
          <cell r="B882" t="str">
            <v>Tubería (U. Platino) RDE  13.5   (315 PSI) 8``</v>
          </cell>
        </row>
        <row r="883">
          <cell r="B883" t="str">
            <v>Tuberia (U. Platino) RDE 32,5 (10")</v>
          </cell>
        </row>
        <row r="884">
          <cell r="B884" t="str">
            <v>Tuberia (U. Platino) RDE 32,5 (8")</v>
          </cell>
        </row>
        <row r="885">
          <cell r="B885" t="str">
            <v>TUBERIA (U. PLATINO) RDE21  10``</v>
          </cell>
        </row>
        <row r="886">
          <cell r="B886" t="str">
            <v>TUBERIA (U. PLATINO) RDE21  12``</v>
          </cell>
        </row>
        <row r="887">
          <cell r="B887" t="str">
            <v>TUBERIA (U. PLATINO) RDE21  14``</v>
          </cell>
        </row>
        <row r="888">
          <cell r="B888" t="str">
            <v>TUBERIA (U. PLATINO) RDE21  16``</v>
          </cell>
        </row>
        <row r="889">
          <cell r="B889" t="str">
            <v>TUBERIA (U. PLATINO) RDE21  18``</v>
          </cell>
        </row>
        <row r="890">
          <cell r="B890" t="str">
            <v>TUBERIA (U. PLATINO) RDE21  2.1/2``</v>
          </cell>
        </row>
        <row r="891">
          <cell r="B891" t="str">
            <v>TUBERIA (U. PLATINO) RDE21  2``</v>
          </cell>
        </row>
        <row r="892">
          <cell r="B892" t="str">
            <v>TUBERIA (U. PLATINO) RDE21  20``</v>
          </cell>
        </row>
        <row r="893">
          <cell r="B893" t="str">
            <v>TUBERIA (U. PLATINO) RDE21  3``</v>
          </cell>
        </row>
        <row r="894">
          <cell r="B894" t="str">
            <v>TUBERIA (U. PLATINO) RDE21  3``</v>
          </cell>
        </row>
        <row r="895">
          <cell r="B895" t="str">
            <v>TUBERIA (U. PLATINO) RDE21  4``</v>
          </cell>
        </row>
        <row r="896">
          <cell r="B896" t="str">
            <v>TUBERIA (U. PLATINO) RDE21  6``</v>
          </cell>
        </row>
        <row r="897">
          <cell r="B897" t="str">
            <v>TUBERIA (U. PLATINO) RDE21  8``</v>
          </cell>
        </row>
        <row r="898">
          <cell r="B898" t="str">
            <v>TUBERIA (U. PLATINO) RDE26  10``</v>
          </cell>
        </row>
        <row r="899">
          <cell r="B899" t="str">
            <v>TUBERIA (U. PLATINO) RDE26  12``</v>
          </cell>
        </row>
        <row r="900">
          <cell r="B900" t="str">
            <v>TUBERIA (U. PLATINO) RDE26  14``</v>
          </cell>
        </row>
        <row r="901">
          <cell r="B901" t="str">
            <v>TUBERIA (U. PLATINO) RDE26  16``</v>
          </cell>
        </row>
        <row r="902">
          <cell r="B902" t="str">
            <v>TUBERIA (U. PLATINO) RDE26  18``</v>
          </cell>
        </row>
        <row r="903">
          <cell r="B903" t="str">
            <v>TUBERIA (U. PLATINO) RDE26  2.1/2``</v>
          </cell>
        </row>
        <row r="904">
          <cell r="B904" t="str">
            <v>TUBERIA (U. PLATINO) RDE26  2``</v>
          </cell>
        </row>
        <row r="905">
          <cell r="B905" t="str">
            <v>TUBERIA (U. PLATINO) RDE26  20``</v>
          </cell>
        </row>
        <row r="906">
          <cell r="B906" t="str">
            <v>TUBERIA (U. PLATINO) RDE26  3``</v>
          </cell>
        </row>
        <row r="907">
          <cell r="B907" t="str">
            <v>TUBERIA (U. PLATINO) RDE26  4``</v>
          </cell>
        </row>
        <row r="908">
          <cell r="B908" t="str">
            <v>TUBERIA (U. PLATINO) RDE26  6``</v>
          </cell>
        </row>
        <row r="909">
          <cell r="B909" t="str">
            <v>TUBERIA (U. PLATINO) RDE26  8``</v>
          </cell>
        </row>
        <row r="910">
          <cell r="B910" t="str">
            <v>Tuberia (U. Platino) RDE26 (4")</v>
          </cell>
        </row>
        <row r="911">
          <cell r="B911" t="str">
            <v>Tuberia (U. Platino) RDE26 (6")</v>
          </cell>
        </row>
        <row r="912">
          <cell r="B912" t="str">
            <v>TUBERIA (U. PLATINO) RDE32.5  10``</v>
          </cell>
        </row>
        <row r="913">
          <cell r="B913" t="str">
            <v>TUBERIA (U. PLATINO) RDE32.5  12``</v>
          </cell>
        </row>
        <row r="914">
          <cell r="B914" t="str">
            <v>TUBERIA (U. PLATINO) RDE32.5  14``</v>
          </cell>
        </row>
        <row r="915">
          <cell r="B915" t="str">
            <v>TUBERIA (U. PLATINO) RDE32.5  16``</v>
          </cell>
        </row>
        <row r="916">
          <cell r="B916" t="str">
            <v>TUBERIA (U. PLATINO) RDE32.5  18``</v>
          </cell>
        </row>
        <row r="917">
          <cell r="B917" t="str">
            <v>TUBERIA (U. PLATINO) RDE32.5  20``</v>
          </cell>
        </row>
        <row r="918">
          <cell r="B918" t="str">
            <v>TUBERIA (U. PLATINO) RDE32.5  3``</v>
          </cell>
        </row>
        <row r="919">
          <cell r="B919" t="str">
            <v>TUBERIA (U. PLATINO) RDE32.5  4``</v>
          </cell>
        </row>
        <row r="920">
          <cell r="B920" t="str">
            <v>TUBERIA (U. PLATINO) RDE32.5  6``</v>
          </cell>
        </row>
        <row r="921">
          <cell r="B921" t="str">
            <v>TUBERIA (U. PLATINO) RDE32.5  8``</v>
          </cell>
        </row>
        <row r="922">
          <cell r="B922" t="str">
            <v>TUBERIA (U. PLATINO) RDE41  10``</v>
          </cell>
        </row>
        <row r="923">
          <cell r="B923" t="str">
            <v>TUBERIA (U. PLATINO) RDE41  12``</v>
          </cell>
        </row>
        <row r="924">
          <cell r="B924" t="str">
            <v>TUBERIA (U. PLATINO) RDE41  14``</v>
          </cell>
        </row>
        <row r="925">
          <cell r="B925" t="str">
            <v>TUBERIA (U. PLATINO) RDE41  16``</v>
          </cell>
        </row>
        <row r="926">
          <cell r="B926" t="str">
            <v>TUBERIA (U. PLATINO) RDE41  18``</v>
          </cell>
        </row>
        <row r="927">
          <cell r="B927" t="str">
            <v>TUBERIA (U. PLATINO) RDE41  20``</v>
          </cell>
        </row>
        <row r="928">
          <cell r="B928" t="str">
            <v>TUBERIA (U. PLATINO) RDE41  4``</v>
          </cell>
        </row>
        <row r="929">
          <cell r="B929" t="str">
            <v>TUBERIA (U. PLATINO) RDE41  6``</v>
          </cell>
        </row>
        <row r="930">
          <cell r="B930" t="str">
            <v>TUBERIA (U. PLATINO) RDE41  8``</v>
          </cell>
        </row>
        <row r="931">
          <cell r="B931" t="str">
            <v>Tubería alcant. concreto simple 150mm 6`` junta espigo campana y empaque de caucho</v>
          </cell>
        </row>
        <row r="932">
          <cell r="B932" t="str">
            <v>Tubería alcant. concreto simple 200mm 8`` junta espigo campana y empaque de caucho</v>
          </cell>
        </row>
        <row r="933">
          <cell r="B933" t="str">
            <v>Tubería alcant. concreto simple 250mm 10`` junta espigo campana y empaque de caucho</v>
          </cell>
        </row>
        <row r="934">
          <cell r="B934" t="str">
            <v>Tubería alcant. concreto simple 315mm 12`` junta espigo campana y empaque de caucho</v>
          </cell>
        </row>
        <row r="935">
          <cell r="B935" t="str">
            <v>Tubería alcant. PVC (Novafort) 100mm 4``</v>
          </cell>
        </row>
        <row r="936">
          <cell r="B936" t="str">
            <v>Tubería alcant. PVC (Novafort) 160mm 6``</v>
          </cell>
        </row>
        <row r="937">
          <cell r="B937" t="str">
            <v>TUBERIA ALCANT. PVC (NOVAFORT) 200mm 8``</v>
          </cell>
        </row>
        <row r="938">
          <cell r="B938" t="str">
            <v>Tubería alcant. PVC (Novafort) 200mm 8``</v>
          </cell>
        </row>
        <row r="939">
          <cell r="B939" t="str">
            <v>Tubería alcant. PVC (Novafort) 250mm 10``</v>
          </cell>
        </row>
        <row r="940">
          <cell r="B940" t="str">
            <v>Tubería alcant. PVC (Novafort) 315mm 12``</v>
          </cell>
        </row>
        <row r="941">
          <cell r="B941" t="str">
            <v>Tubería alcant. PVC (Novafort) 355mm 14``</v>
          </cell>
        </row>
        <row r="942">
          <cell r="B942" t="str">
            <v>Tubería alcant. PVC (Novafort) 400mm 16``</v>
          </cell>
        </row>
        <row r="943">
          <cell r="B943" t="str">
            <v>Tubería alcant. PVC (Novafort) 450mm 18``</v>
          </cell>
        </row>
        <row r="944">
          <cell r="B944" t="str">
            <v>Tubería alcant. PVC (Novafort) 500mm 20``</v>
          </cell>
        </row>
        <row r="945">
          <cell r="B945" t="str">
            <v>Tubería alcant. PVC (Novaloc)  610mm 24``</v>
          </cell>
        </row>
        <row r="946">
          <cell r="B946" t="str">
            <v>Tubería alcant. PVC (Novaloc) 27``</v>
          </cell>
        </row>
        <row r="947">
          <cell r="B947" t="str">
            <v>Tubería alcant. PVC (Novaloc) 30``</v>
          </cell>
        </row>
        <row r="948">
          <cell r="B948" t="str">
            <v>Tubería alcant. PVC (Novaloc) 33``</v>
          </cell>
        </row>
        <row r="949">
          <cell r="B949" t="str">
            <v>Tubería alcant. PVC (Novaloc) 36``</v>
          </cell>
        </row>
        <row r="950">
          <cell r="B950" t="str">
            <v>Tubería alcant. PVC (Novaloc) 39``</v>
          </cell>
        </row>
        <row r="951">
          <cell r="B951" t="str">
            <v>Tubería alcant. PVC (Novaloc) 42``</v>
          </cell>
        </row>
        <row r="952">
          <cell r="B952" t="str">
            <v>Tubería alcant. PVC (Novaloc) 45``</v>
          </cell>
        </row>
        <row r="953">
          <cell r="B953" t="str">
            <v>Tubería alcant. PVC (Novaloc) 48``</v>
          </cell>
        </row>
        <row r="954">
          <cell r="B954" t="str">
            <v>Tubería alcant. PVC (Novaloc) 51``</v>
          </cell>
        </row>
        <row r="955">
          <cell r="B955" t="str">
            <v>Tubería alcant. PVC (Novaloc) 54``</v>
          </cell>
        </row>
        <row r="956">
          <cell r="B956" t="str">
            <v>Tubería alcant. PVC (Novaloc) 57``</v>
          </cell>
        </row>
        <row r="957">
          <cell r="B957" t="str">
            <v>Tubería alcant. PVC (Novaloc) 60``</v>
          </cell>
        </row>
        <row r="958">
          <cell r="B958" t="str">
            <v>TUBERIA ALCANT. PVC 100 mm 4``</v>
          </cell>
        </row>
        <row r="959">
          <cell r="B959" t="str">
            <v>Tuberia alcantarillado</v>
          </cell>
        </row>
        <row r="960">
          <cell r="B960" t="str">
            <v>TUBERIA CONCRETO ACUED. ESPIGO CAMPANA 10"</v>
          </cell>
        </row>
        <row r="961">
          <cell r="B961" t="str">
            <v>TUBERIA CONCRETO ACUED. ESPIGO CAMPANA 14"</v>
          </cell>
        </row>
        <row r="962">
          <cell r="B962" t="str">
            <v xml:space="preserve">Tuberia en acero ASTM A-53 SCH 40 10" </v>
          </cell>
        </row>
        <row r="963">
          <cell r="B963" t="str">
            <v xml:space="preserve">Tuberia en acero ASTM A-53 SCH 40 12" </v>
          </cell>
        </row>
        <row r="964">
          <cell r="B964" t="str">
            <v xml:space="preserve">Tuberia en acero ASTM A-53 SCH 40 14" </v>
          </cell>
        </row>
        <row r="965">
          <cell r="B965" t="str">
            <v xml:space="preserve">Tuberia en acero ASTM A-53 SCH 40 3" </v>
          </cell>
        </row>
        <row r="966">
          <cell r="B966" t="str">
            <v xml:space="preserve">Tuberia en acero ASTM A-53 SCH 40 4" </v>
          </cell>
        </row>
        <row r="967">
          <cell r="B967" t="str">
            <v xml:space="preserve">Tuberia en acero ASTM A-53 SCH 40 6" </v>
          </cell>
        </row>
        <row r="968">
          <cell r="B968" t="str">
            <v xml:space="preserve">Tuberia en acero ASTM A-53 SCH 40 8" </v>
          </cell>
        </row>
        <row r="969">
          <cell r="B969" t="str">
            <v>Tuberia en H.D 10"(250mm)</v>
          </cell>
        </row>
        <row r="970">
          <cell r="B970" t="str">
            <v>Tuberia en H.D 12"(300mm)</v>
          </cell>
        </row>
        <row r="971">
          <cell r="B971" t="str">
            <v>Tuberia en HD de Ø 1 1/4"</v>
          </cell>
        </row>
        <row r="972">
          <cell r="B972" t="str">
            <v>TUBERIA PF+UAD RDE9  1/2``</v>
          </cell>
        </row>
        <row r="973">
          <cell r="B973" t="str">
            <v>TUBERIA PVC ACUED. PRES. EXT. LISOS RDE11  3/4"</v>
          </cell>
        </row>
        <row r="974">
          <cell r="B974" t="str">
            <v>TUBERIA PVC ACUED. PRES. EXT. LISOS RDE13.5  1"</v>
          </cell>
        </row>
        <row r="975">
          <cell r="B975" t="str">
            <v>TUBERIA PVC ACUED. PRES. EXT. LISOS RDE13.5  1/2"</v>
          </cell>
        </row>
        <row r="976">
          <cell r="B976" t="str">
            <v>TUBERIA PVC ACUED. PRES. EXT. LISOS RDE21  1 1/2"</v>
          </cell>
        </row>
        <row r="977">
          <cell r="B977" t="str">
            <v>TUBERIA PVC ACUED. PRES. EXT. LISOS RDE21  1 1/4"</v>
          </cell>
        </row>
        <row r="978">
          <cell r="B978" t="str">
            <v>TUBERIA PVC ACUED. PRES. EXT. LISOS RDE21  1"</v>
          </cell>
        </row>
        <row r="979">
          <cell r="B979" t="str">
            <v>TUBERIA PVC ACUED. PRES. EXT. LISOS RDE21  2"</v>
          </cell>
        </row>
        <row r="980">
          <cell r="B980" t="str">
            <v>TUBERIA PVC ACUED. PRES. EXT. LISOS RDE21  3/4"</v>
          </cell>
        </row>
        <row r="981">
          <cell r="B981" t="str">
            <v>TUBERIA PVC ACUED. PRES. EXT. LISOS RDE9  1/2"</v>
          </cell>
        </row>
        <row r="982">
          <cell r="B982" t="str">
            <v>Tuberia PVC corrugada 4"</v>
          </cell>
        </row>
        <row r="983">
          <cell r="B983" t="str">
            <v>Tuberia PVC corrugada 8"</v>
          </cell>
        </row>
        <row r="984">
          <cell r="B984" t="str">
            <v>Tuberia PVC Novafort 10" (250m)</v>
          </cell>
        </row>
        <row r="985">
          <cell r="B985" t="str">
            <v>Tuberia PVC Novafort 12" (315m)</v>
          </cell>
        </row>
        <row r="986">
          <cell r="B986" t="str">
            <v>Tuberia PVC Novafort 14" (350m)</v>
          </cell>
        </row>
        <row r="987">
          <cell r="B987" t="str">
            <v>Tuberia PVC Novafort 16" (400m)</v>
          </cell>
        </row>
        <row r="988">
          <cell r="B988" t="str">
            <v>Tuberia PVC Novafort 18" (450m)</v>
          </cell>
        </row>
        <row r="989">
          <cell r="B989" t="str">
            <v>Tuberia PVC Novafort 20" (500m)</v>
          </cell>
        </row>
        <row r="990">
          <cell r="B990" t="str">
            <v>Tuberia PVC Novafort 4" (110m)</v>
          </cell>
        </row>
        <row r="991">
          <cell r="B991" t="str">
            <v>Tuberia PVC Novafort 6" (160m)</v>
          </cell>
        </row>
        <row r="992">
          <cell r="B992" t="str">
            <v>Tuberia PVC Novafort 8" (200m)</v>
          </cell>
        </row>
        <row r="993">
          <cell r="B993" t="str">
            <v>TUBO PVC NOVAFORT D=8"</v>
          </cell>
        </row>
        <row r="994">
          <cell r="B994" t="str">
            <v>Turbidimetro digital de mesa</v>
          </cell>
        </row>
        <row r="995">
          <cell r="B995" t="str">
            <v>Turbina vertical Multietapas 8" Bridas</v>
          </cell>
        </row>
        <row r="996">
          <cell r="B996" t="str">
            <v>UNION ACUED. PVC  1 1/2"</v>
          </cell>
        </row>
        <row r="997">
          <cell r="B997" t="str">
            <v>UNION ACUED. PVC  1 1/4"</v>
          </cell>
        </row>
        <row r="998">
          <cell r="B998" t="str">
            <v>UNION ACUED. PVC  1"</v>
          </cell>
        </row>
        <row r="999">
          <cell r="B999" t="str">
            <v>UNION ACUED. PVC  1/2"</v>
          </cell>
        </row>
        <row r="1000">
          <cell r="B1000" t="str">
            <v>UNION ACUED. PVC  3/4"</v>
          </cell>
        </row>
        <row r="1001">
          <cell r="B1001" t="str">
            <v>Union Alcantarillado PVC (NOVAFORT) 110 mm 4"</v>
          </cell>
        </row>
        <row r="1002">
          <cell r="B1002" t="str">
            <v>Union Alcantarillado PVC (NOVAFORT) 160 mm 6"</v>
          </cell>
        </row>
        <row r="1003">
          <cell r="B1003" t="str">
            <v>Union Alcantarillado PVC (NOVAFORT) 200 mm 8"</v>
          </cell>
        </row>
        <row r="1004">
          <cell r="B1004" t="str">
            <v>Union Alcantarillado PVC (NOVAFORT) 250 mm 10"</v>
          </cell>
        </row>
        <row r="1005">
          <cell r="B1005" t="str">
            <v>Union Alcantarillado PVC (NOVAFORT) 315 mm 12"</v>
          </cell>
        </row>
        <row r="1006">
          <cell r="B1006" t="str">
            <v>Union Alcantarillado PVC (NOVAFORT) 350 mm 14"</v>
          </cell>
        </row>
        <row r="1007">
          <cell r="B1007" t="str">
            <v>Union Alcantarillado PVC (NOVAFORT) 400 mm 16"</v>
          </cell>
        </row>
        <row r="1008">
          <cell r="B1008" t="str">
            <v>Union Alcantarillado PVC (NOVAFORT) 450 mm 18"</v>
          </cell>
        </row>
        <row r="1009">
          <cell r="B1009" t="str">
            <v>Union Alcantarillado PVC (NOVAFORT) 500 mm 20"</v>
          </cell>
        </row>
        <row r="1010">
          <cell r="B1010" t="str">
            <v>Unión de construcción y reparación HD 6"</v>
          </cell>
        </row>
        <row r="1011">
          <cell r="B1011" t="str">
            <v>UNIÓN DE DESMONTAJE 10"</v>
          </cell>
        </row>
        <row r="1012">
          <cell r="B1012" t="str">
            <v>UNION DE DESMONTAJE 12"</v>
          </cell>
        </row>
        <row r="1013">
          <cell r="B1013" t="str">
            <v>UNION DE DESMONTAJE 14"</v>
          </cell>
        </row>
        <row r="1014">
          <cell r="B1014" t="str">
            <v>UNION DE DESMONTAJE 16"</v>
          </cell>
        </row>
        <row r="1015">
          <cell r="B1015" t="str">
            <v>UNION DE DESMONTAJE 2"</v>
          </cell>
        </row>
        <row r="1016">
          <cell r="B1016" t="str">
            <v>Union de desmontaje 3"</v>
          </cell>
        </row>
        <row r="1017">
          <cell r="B1017" t="str">
            <v>UNIÓN DE DESMONTAJE 3"</v>
          </cell>
        </row>
        <row r="1018">
          <cell r="B1018" t="str">
            <v>Union de desmontaje 4"</v>
          </cell>
        </row>
        <row r="1019">
          <cell r="B1019" t="str">
            <v>UNIÓN DE DESMONTAJE 4"</v>
          </cell>
        </row>
        <row r="1020">
          <cell r="B1020" t="str">
            <v>Union de desmontaje 6"</v>
          </cell>
        </row>
        <row r="1021">
          <cell r="B1021" t="str">
            <v>UNIÓN DE DESMONTAJE 6"</v>
          </cell>
        </row>
        <row r="1022">
          <cell r="B1022" t="str">
            <v>UNION DE DESMONTAJE 8"</v>
          </cell>
        </row>
        <row r="1023">
          <cell r="B1023" t="str">
            <v>Unión de desmontaje autoportante 2" extremos bridas</v>
          </cell>
        </row>
        <row r="1024">
          <cell r="B1024" t="str">
            <v>Unión de desmontaje autoportante 6" extremos bridas</v>
          </cell>
        </row>
        <row r="1025">
          <cell r="B1025" t="str">
            <v>Unión de desmontaje autoportante HD 6"</v>
          </cell>
        </row>
        <row r="1026">
          <cell r="B1026" t="str">
            <v>Unión de reparación PVC –  2 1/2"</v>
          </cell>
        </row>
        <row r="1027">
          <cell r="B1027" t="str">
            <v>UNION REPARACION (U. PLATINO) RDE21 10``</v>
          </cell>
        </row>
        <row r="1028">
          <cell r="B1028" t="str">
            <v>UNION REPARACION (U. PLATINO) RDE21 2``</v>
          </cell>
        </row>
        <row r="1029">
          <cell r="B1029" t="str">
            <v>UNION REPARACION (U. PLATINO) RDE21 3``</v>
          </cell>
        </row>
        <row r="1030">
          <cell r="B1030" t="str">
            <v>UNION REPARACION (U. PLATINO) RDE21 4``</v>
          </cell>
        </row>
        <row r="1031">
          <cell r="B1031" t="str">
            <v>UNION REPARACION (U. PLATINO) RDE21 6``</v>
          </cell>
        </row>
        <row r="1032">
          <cell r="B1032" t="str">
            <v>UNION REPARACION (U. PLATINO) RDE21 8``</v>
          </cell>
        </row>
        <row r="1033">
          <cell r="B1033" t="str">
            <v>Unión tipo Dresser HD 10" (250mm)</v>
          </cell>
        </row>
        <row r="1034">
          <cell r="B1034" t="str">
            <v>Unión tipo Dresser HD 12" (300mm)</v>
          </cell>
        </row>
        <row r="1035">
          <cell r="B1035" t="str">
            <v>Unión tipo Dresser HD 14" (350mm)</v>
          </cell>
        </row>
        <row r="1036">
          <cell r="B1036" t="str">
            <v>Unión tipo Dresser HD 16" (400mm)</v>
          </cell>
        </row>
        <row r="1037">
          <cell r="B1037" t="str">
            <v>Unión tipo Dresser HD 18" (450mm)</v>
          </cell>
        </row>
        <row r="1038">
          <cell r="B1038" t="str">
            <v>Unión tipo Dresser HD 2" (50mm)</v>
          </cell>
        </row>
        <row r="1039">
          <cell r="B1039" t="str">
            <v>Unión tipo Dresser HD 20" (500mm)</v>
          </cell>
        </row>
        <row r="1040">
          <cell r="B1040" t="str">
            <v>Unión tipo Dresser HD 3" (75mm)</v>
          </cell>
        </row>
        <row r="1041">
          <cell r="B1041" t="str">
            <v>Unión tipo Dresser HD 4" (100mm)</v>
          </cell>
        </row>
        <row r="1042">
          <cell r="B1042" t="str">
            <v>Unión tipo Dresser HD 6" (150mm)</v>
          </cell>
        </row>
        <row r="1043">
          <cell r="B1043" t="str">
            <v>Unión tipo Dresser HD 8" (200mm)</v>
          </cell>
        </row>
        <row r="1044">
          <cell r="B1044" t="str">
            <v>Union Universal HD-10" (rango 268 mm a 286 mm) R1</v>
          </cell>
        </row>
        <row r="1045">
          <cell r="B1045" t="str">
            <v>Union Universal HD-10" (rango 292 mm a 310 mm) R2</v>
          </cell>
        </row>
        <row r="1046">
          <cell r="B1046" t="str">
            <v>Union Universal HD-12" (rango 315 mm a 333 mm) R1</v>
          </cell>
        </row>
        <row r="1047">
          <cell r="B1047" t="str">
            <v>Union Universal HD-12" (rango 350 mm a 368 mm) R3</v>
          </cell>
        </row>
        <row r="1048">
          <cell r="B1048" t="str">
            <v>Union Universal HD-16" (417 mm a 432 mm)</v>
          </cell>
        </row>
        <row r="1049">
          <cell r="B1049" t="str">
            <v>Union Universal HD-2" (rango 57 mm a 70 mm)</v>
          </cell>
        </row>
        <row r="1050">
          <cell r="B1050" t="str">
            <v>Union Universal HD-3" (rango 85 mm a 103 mm)</v>
          </cell>
        </row>
        <row r="1051">
          <cell r="B1051" t="str">
            <v>Union Universal HD-4" (rango 110 mm a 128 mm)</v>
          </cell>
        </row>
        <row r="1052">
          <cell r="B1052" t="str">
            <v>Union Universal HD-6" (rango 159 mm a 181 mm) R1</v>
          </cell>
        </row>
        <row r="1053">
          <cell r="B1053" t="str">
            <v>Union Universal HD-6" (rango 167 mm a 189 mm) R2</v>
          </cell>
        </row>
        <row r="1054">
          <cell r="B1054" t="str">
            <v>Union Universal HD-8" (rango 218 mm a 235 mm) R1</v>
          </cell>
        </row>
        <row r="1055">
          <cell r="B1055" t="str">
            <v>Union Universal HD-8" (rango 234 mm a 252 mm) R2</v>
          </cell>
        </row>
        <row r="1056">
          <cell r="B1056" t="str">
            <v>VALV. COMP.S.ELAST. H.D. EXT.BRIDA (100mm)  4"</v>
          </cell>
        </row>
        <row r="1057">
          <cell r="B1057" t="str">
            <v>VALV. COMP.S.ELAST. H.D. EXT.BRIDA (150mm)  6"</v>
          </cell>
        </row>
        <row r="1058">
          <cell r="B1058" t="str">
            <v>VALV. COMP.S.ELAST. H.D. EXT.BRIDA (200mm)  8"</v>
          </cell>
        </row>
        <row r="1059">
          <cell r="B1059" t="str">
            <v>VALV. COMP.S.ELAST. H.D. EXT.BRIDA (250mm)  10"</v>
          </cell>
        </row>
        <row r="1060">
          <cell r="B1060" t="str">
            <v>VALV. COMP.S.ELAST. H.D. EXT.BRIDA (250mm)  12"</v>
          </cell>
        </row>
        <row r="1061">
          <cell r="B1061" t="str">
            <v>VALV. COMP.S.ELAST. H.D. EXT.BRIDA (50mm)  2"</v>
          </cell>
        </row>
        <row r="1062">
          <cell r="B1062" t="str">
            <v>VALV. COMP.S.ELAST. H.D. EXT.BRIDA (80mm)  3"</v>
          </cell>
        </row>
        <row r="1063">
          <cell r="B1063" t="str">
            <v>VALVULA COMP. ELÁST., EXTR. LISOS/JH (75mm) 3``</v>
          </cell>
        </row>
        <row r="1064">
          <cell r="B1064" t="str">
            <v>Valvula Compuerta Elastica Extremos Brida Vastago no Ascendente (100mm)  4"</v>
          </cell>
        </row>
        <row r="1065">
          <cell r="B1065" t="str">
            <v>Valvula Compuerta Elastica Extremos Brida Vastago no Ascendente (150mm)  6"</v>
          </cell>
        </row>
        <row r="1066">
          <cell r="B1066" t="str">
            <v>Valvula Compuerta Elastica Extremos Brida Vastago no Ascendente (50mm)  2"</v>
          </cell>
        </row>
        <row r="1067">
          <cell r="B1067" t="str">
            <v>Valvula Compuerta Elastica Extremos Brida Vastago no Ascendente (75mm)  3"</v>
          </cell>
        </row>
        <row r="1068">
          <cell r="B1068" t="str">
            <v>Valvula Compuerta Elastica Extremos Brida Vastago no Ascendente 3/4"</v>
          </cell>
        </row>
        <row r="1069">
          <cell r="B1069" t="str">
            <v>VÁLVULA COMPUERTA SELLO BRONCE DE 10"</v>
          </cell>
        </row>
        <row r="1070">
          <cell r="B1070" t="str">
            <v>VÁLVULA COMPUERTA SELLO BRONCE DE 10" BxB</v>
          </cell>
        </row>
        <row r="1071">
          <cell r="B1071" t="str">
            <v>VÁLVULA COMPUERTA SELLO BRONCE DE 2"</v>
          </cell>
        </row>
        <row r="1072">
          <cell r="B1072" t="str">
            <v>VÁLVULA COMPUERTA SELLO BRONCE DE 2-1/2"</v>
          </cell>
        </row>
        <row r="1073">
          <cell r="B1073" t="str">
            <v>VÁLVULA COMPUERTA SELLO BRONCE DE 3"</v>
          </cell>
        </row>
        <row r="1074">
          <cell r="B1074" t="str">
            <v>VÁLVULA COMPUERTA SELLO BRONCE DE 4"</v>
          </cell>
        </row>
        <row r="1075">
          <cell r="B1075" t="str">
            <v>VÁLVULA COMPUERTA SELLO BRONCE DE 6"</v>
          </cell>
        </row>
        <row r="1076">
          <cell r="B1076" t="str">
            <v>VÁLVULA COMPUERTA SELLO BRONCE DE 8" HD</v>
          </cell>
        </row>
        <row r="1077">
          <cell r="B1077" t="str">
            <v>Válvula de chapaleta 4" (100mm)</v>
          </cell>
        </row>
        <row r="1078">
          <cell r="B1078" t="str">
            <v>VALVULA DE MARIPOSA   4"</v>
          </cell>
        </row>
        <row r="1079">
          <cell r="B1079" t="str">
            <v xml:space="preserve">VALVULA DE MARIPOSA  2" </v>
          </cell>
        </row>
        <row r="1080">
          <cell r="B1080" t="str">
            <v xml:space="preserve">VALVULA DE MARIPOSA  3" </v>
          </cell>
        </row>
        <row r="1081">
          <cell r="B1081" t="str">
            <v>VALVULA DE MARIPOSA 10"</v>
          </cell>
        </row>
        <row r="1082">
          <cell r="B1082" t="str">
            <v>VALVULA DE MARIPOSA 6"</v>
          </cell>
        </row>
        <row r="1083">
          <cell r="B1083" t="str">
            <v>VALVULA DE MARIPOSA 8"</v>
          </cell>
        </row>
        <row r="1084">
          <cell r="B1084" t="str">
            <v>VALVULA DE MARIPOSA HD ∅2" BXB, DE OPERACION MANUAL</v>
          </cell>
        </row>
        <row r="1085">
          <cell r="B1085" t="str">
            <v>Válvula de pie 8" con coladera</v>
          </cell>
        </row>
        <row r="1086">
          <cell r="B1086" t="str">
            <v>Válvula de retención (cheque) 10" (250mm)</v>
          </cell>
        </row>
        <row r="1087">
          <cell r="B1087" t="str">
            <v>Válvula de retención (cheque) 12" (300mm)</v>
          </cell>
        </row>
        <row r="1088">
          <cell r="B1088" t="str">
            <v>Válvula de retención (cheque) 2" (50mm)</v>
          </cell>
        </row>
        <row r="1089">
          <cell r="B1089" t="str">
            <v>Válvula de retención (cheque) 3" (75mm)</v>
          </cell>
        </row>
        <row r="1090">
          <cell r="B1090" t="str">
            <v>Válvula de retención (cheque) 4" (100mm)</v>
          </cell>
        </row>
        <row r="1091">
          <cell r="B1091" t="str">
            <v>Válvula de retención (cheque) 6" (150mm)</v>
          </cell>
        </row>
        <row r="1092">
          <cell r="B1092" t="str">
            <v>Válvula de retención (cheque) 8" (200mm)</v>
          </cell>
        </row>
        <row r="1093">
          <cell r="B1093" t="str">
            <v>VALVULA REDUCTORA DE PRESIÓN  ANTICAVITACION 3"</v>
          </cell>
        </row>
        <row r="1094">
          <cell r="B1094" t="str">
            <v>Valvula reductora de presion 3"</v>
          </cell>
        </row>
        <row r="1095">
          <cell r="B1095" t="str">
            <v>ValvulaMariposa 8"</v>
          </cell>
        </row>
        <row r="1096">
          <cell r="B1096" t="str">
            <v>Varilla de 1/2" L= 1,06para tensores</v>
          </cell>
        </row>
        <row r="1097">
          <cell r="B1097" t="str">
            <v>varilla lisa 1"</v>
          </cell>
        </row>
        <row r="1098">
          <cell r="B1098" t="str">
            <v>Varilla Lisa 1" (6m)</v>
          </cell>
        </row>
        <row r="1099">
          <cell r="B1099" t="str">
            <v>varilla lisa 1/2"</v>
          </cell>
        </row>
        <row r="1100">
          <cell r="B1100" t="str">
            <v>Varilla lisa tipo A-37</v>
          </cell>
        </row>
        <row r="1101">
          <cell r="B1101" t="str">
            <v>VASTAGO EXTENS. ACERO, VALV. 10" - 14"</v>
          </cell>
        </row>
        <row r="1102">
          <cell r="B1102" t="str">
            <v>VASTAGO EXTENS. ACERO, VALV. 10`` - 14``</v>
          </cell>
        </row>
        <row r="1103">
          <cell r="B1103" t="str">
            <v>VASTAGO EXTENS. ACERO, VALV. 16`` - MAYOR.</v>
          </cell>
        </row>
        <row r="1104">
          <cell r="B1104" t="str">
            <v>VASTAGO EXTENS. ACERO, VALV. 2 - 4"</v>
          </cell>
        </row>
        <row r="1105">
          <cell r="B1105" t="str">
            <v>VASTAGO EXTENS. ACERO, VALV. 6 - 8"</v>
          </cell>
        </row>
        <row r="1106">
          <cell r="B1106" t="str">
            <v>VASTAGO EXTENS. ACERO, VALV. 6"</v>
          </cell>
        </row>
        <row r="1107">
          <cell r="B1107" t="str">
            <v>VASTAGO EXTENS. ACERO, VALV. 8`` - 10``</v>
          </cell>
        </row>
        <row r="1108">
          <cell r="B1108" t="str">
            <v>Vastago Extension 10"-16" (L=1m)</v>
          </cell>
        </row>
        <row r="1109">
          <cell r="B1109" t="str">
            <v>Vastago Extension 2"-4" (L=1m)</v>
          </cell>
        </row>
        <row r="1110">
          <cell r="B1110" t="str">
            <v>Vastago Extension 6"-8" (L=1m)</v>
          </cell>
        </row>
        <row r="1111">
          <cell r="B1111" t="str">
            <v>Vent-al  5020 de 100 x 100</v>
          </cell>
        </row>
        <row r="1112">
          <cell r="B1112" t="str">
            <v>Vent-al  5020 de 200 x 100</v>
          </cell>
        </row>
        <row r="1113">
          <cell r="B1113" t="str">
            <v>VENTANA DE 2X1 M. CON REJA LAMINA CAL. 20 DOS NAVES</v>
          </cell>
        </row>
        <row r="1114">
          <cell r="B1114" t="str">
            <v>Ventana Madera</v>
          </cell>
        </row>
        <row r="1115">
          <cell r="B1115" t="str">
            <v>VENTOSA CAM.DOBL.ACC.MULTIP. 2" BRIDA</v>
          </cell>
        </row>
        <row r="1116">
          <cell r="B1116" t="str">
            <v>VENTOSA CAM.DOBL.ACC.MULTIP. 2`` BRIDA</v>
          </cell>
        </row>
        <row r="1117">
          <cell r="B1117" t="str">
            <v>VENTOSA CAM.DOBL.ACC.MULTIP. 3`` BRIDA</v>
          </cell>
        </row>
        <row r="1118">
          <cell r="B1118" t="str">
            <v>VENTOSA CAM.SENCILLA DOBL.ACC. 3/4`` BRIDA</v>
          </cell>
        </row>
        <row r="1119">
          <cell r="B1119" t="str">
            <v>Ventosa Camara Doble Accion Multiple 2" Brida</v>
          </cell>
        </row>
        <row r="1120">
          <cell r="B1120" t="str">
            <v>Ventosa Camara Doble Accion Multiple 3" Brida</v>
          </cell>
        </row>
        <row r="1121">
          <cell r="B1121" t="str">
            <v>Ventosa Camara Doble Accion Multiple 3/4" Brida</v>
          </cell>
        </row>
        <row r="1122">
          <cell r="B1122" t="str">
            <v>Ventosa Camara Doble Accion Multiple 4" Brida</v>
          </cell>
        </row>
        <row r="1123">
          <cell r="B1123" t="str">
            <v>Ventosa Camara Doble Accion Multiple 6" Brida</v>
          </cell>
        </row>
        <row r="1124">
          <cell r="B1124" t="str">
            <v>Vidrio 4 mm</v>
          </cell>
        </row>
        <row r="1125">
          <cell r="B1125" t="str">
            <v>Viguetas prefabricadas (falso fondo) de 2,4 de longitud 0,27 y 0.30 m de base y de altura con 46 orificios φ3/4" (23 por cada costado separados cada 0.09 m centro a centro)</v>
          </cell>
        </row>
        <row r="1126">
          <cell r="B1126" t="str">
            <v>VINILO TIPO CORAZA</v>
          </cell>
        </row>
        <row r="1127">
          <cell r="B1127" t="str">
            <v>VINILO TIPO I</v>
          </cell>
        </row>
        <row r="1128">
          <cell r="B1128" t="str">
            <v>VINILTEX TIPO UNO</v>
          </cell>
        </row>
        <row r="1129">
          <cell r="B1129" t="str">
            <v>Win plastico</v>
          </cell>
        </row>
        <row r="1130">
          <cell r="B1130" t="str">
            <v>YEE 45 HD 6" JUNTA HIDRAULICA</v>
          </cell>
        </row>
        <row r="1131">
          <cell r="B1131" t="str">
            <v xml:space="preserve">Yee HD 3" X 3" (75mmx75mm)  </v>
          </cell>
        </row>
        <row r="1132">
          <cell r="B1132" t="str">
            <v>Listón cedro macho</v>
          </cell>
        </row>
        <row r="1133">
          <cell r="B1133" t="str">
            <v>Listón en ordinario</v>
          </cell>
        </row>
        <row r="1134">
          <cell r="B1134" t="str">
            <v>Adaptador Brida Universal (75mm)  (3")</v>
          </cell>
        </row>
        <row r="1135">
          <cell r="B1135" t="str">
            <v>CODO RADIO CORTO 45° (U. PLATINO) RDE21  2``</v>
          </cell>
        </row>
        <row r="1136">
          <cell r="B1136" t="str">
            <v>CODO RADIO CORTO 90° 1"</v>
          </cell>
        </row>
        <row r="1137">
          <cell r="B1137" t="str">
            <v>CODO RADIO CORTO 22.50° (U.PLATINO) RDE 21 2"</v>
          </cell>
        </row>
        <row r="1138">
          <cell r="B1138" t="str">
            <v>CODO RADIO CORTO 22.50° (U.PLATINO) RDE 21 4"</v>
          </cell>
        </row>
        <row r="1139">
          <cell r="B1139" t="str">
            <v>CODO RADIO CORTO 22.50° (U.PLATINO) RDE 21 6"</v>
          </cell>
        </row>
        <row r="1140">
          <cell r="B1140" t="str">
            <v>CODO RADIO CORTO 22.50° (U.PLATINO) RDE 21 8"</v>
          </cell>
        </row>
        <row r="1141">
          <cell r="B1141" t="str">
            <v>CODO RADIO CORTO 11.25° (U.PLATINO) RDE 21 8"</v>
          </cell>
        </row>
        <row r="1142">
          <cell r="B1142" t="str">
            <v>CODO RADIO CORTO 11.25° (U.PLATINO) RDE 21 6"</v>
          </cell>
        </row>
        <row r="1143">
          <cell r="B1143" t="str">
            <v>CODO RADIO CORTO 11.25° (U.PLATINO) RDE 21 3"</v>
          </cell>
        </row>
        <row r="1144">
          <cell r="B1144" t="str">
            <v>Cruceta HD – Presión Trabajo 250 PSI extremos lisos para PVC/AC 6x6”</v>
          </cell>
        </row>
        <row r="1145">
          <cell r="B1145" t="str">
            <v xml:space="preserve">Grama </v>
          </cell>
        </row>
        <row r="1146">
          <cell r="B1146" t="str">
            <v>Grifo Roscado Bronce 3/4"</v>
          </cell>
        </row>
        <row r="1147">
          <cell r="B1147" t="str">
            <v>HIDRANTE T.HUMED. CHICAG(MILAN) EXT.LISO/ JR. 2``</v>
          </cell>
        </row>
        <row r="1148">
          <cell r="B1148" t="str">
            <v>KIT DE NIVELACIÓN HIDRANTE MILÁN 2" L=300 mm</v>
          </cell>
        </row>
        <row r="1149">
          <cell r="B1149" t="str">
            <v>Niple HD Ø 4"-BxB; L=1,10m</v>
          </cell>
        </row>
        <row r="1150">
          <cell r="B1150" t="str">
            <v>Pasamuro HD ∅8'' BxE L = 0,45 m Z=0,23m</v>
          </cell>
        </row>
        <row r="1151">
          <cell r="B1151" t="str">
            <v xml:space="preserve">Pasamuro HD Ø 10"-BxB L=0,25m </v>
          </cell>
        </row>
        <row r="1152">
          <cell r="B1152" t="str">
            <v>Reducción HD - PVC/AC 8x3” extremos lisos</v>
          </cell>
        </row>
        <row r="1153">
          <cell r="B1153" t="str">
            <v>Reducción PVC 3" X 1"</v>
          </cell>
        </row>
        <row r="1154">
          <cell r="B1154" t="str">
            <v>Reducción PVC 2" X 1"</v>
          </cell>
        </row>
        <row r="1155">
          <cell r="B1155" t="str">
            <v>Reducción PVC 6" X 2"</v>
          </cell>
        </row>
        <row r="1156">
          <cell r="B1156" t="str">
            <v>Tapón PVC – 1”</v>
          </cell>
        </row>
        <row r="1157">
          <cell r="B1157" t="str">
            <v>Tee PVC 1"x1"</v>
          </cell>
        </row>
        <row r="1158">
          <cell r="B1158" t="str">
            <v xml:space="preserve">TEE HD 3" X 6" BRIDADA (75x150mm) </v>
          </cell>
        </row>
        <row r="1159">
          <cell r="B1159" t="str">
            <v>Tierra Negra</v>
          </cell>
        </row>
        <row r="1160">
          <cell r="B1160" t="str">
            <v>Tubería (U. Platino) RDE  13.5   (315 PSI) 1``</v>
          </cell>
        </row>
        <row r="1161">
          <cell r="B1161" t="str">
            <v>VÁLVULA COMPUERTA SELLO BRONCE DE 1"</v>
          </cell>
        </row>
        <row r="1162">
          <cell r="B1162" t="str">
            <v>Ventosa Camara Doble Accion Multiple 1" Brida</v>
          </cell>
        </row>
        <row r="1163">
          <cell r="B1163" t="str">
            <v>Niple HD ∅1'' BxE L = 11,90 m</v>
          </cell>
        </row>
        <row r="1164">
          <cell r="B1164" t="str">
            <v>Niple HD ∅1'' BxE L = 2,18 m</v>
          </cell>
        </row>
        <row r="1165">
          <cell r="B1165" t="str">
            <v>Niple HD ∅3'' BxE L = 0,52 m</v>
          </cell>
        </row>
        <row r="1166">
          <cell r="B1166" t="str">
            <v>Niple HD ∅4'' BxE L = 0,45 m</v>
          </cell>
        </row>
        <row r="1167">
          <cell r="B1167" t="str">
            <v>Niple HD ∅4'' BxE L = 1,80 m</v>
          </cell>
        </row>
        <row r="1168">
          <cell r="B1168" t="str">
            <v>Niple HD ∅4'' BxE L = 11,10 m</v>
          </cell>
        </row>
        <row r="1169">
          <cell r="B1169" t="str">
            <v>Niple HD ∅4'' BxE L = 1,70 m</v>
          </cell>
        </row>
        <row r="1170">
          <cell r="B1170" t="str">
            <v>Niple HD ∅4'' BxE L = 0,80 m</v>
          </cell>
        </row>
        <row r="1171">
          <cell r="B1171" t="str">
            <v>Niple HD ∅4'' BxE L = 11,85 m</v>
          </cell>
        </row>
        <row r="1172">
          <cell r="B1172" t="str">
            <v>Niple HD ∅4'' BxE L = 2,05 m</v>
          </cell>
        </row>
        <row r="1173">
          <cell r="B1173" t="str">
            <v>Niple HD Ø 3"-BxB; L=1,24m</v>
          </cell>
        </row>
        <row r="1174">
          <cell r="B1174" t="str">
            <v>Niple HD Ø 4"-BxB; L=3,95m</v>
          </cell>
        </row>
        <row r="1175">
          <cell r="B1175" t="str">
            <v>Niple HD Ø 8"-BxB; L=0,47m</v>
          </cell>
        </row>
        <row r="1176">
          <cell r="B1176" t="str">
            <v>Niple HD Ø 10"-BxB; L=0,71m</v>
          </cell>
        </row>
        <row r="1177">
          <cell r="B1177" t="str">
            <v>Niple HD Ø 6"-BxB; L=0,70m</v>
          </cell>
        </row>
        <row r="1178">
          <cell r="B1178" t="str">
            <v>Niple HD Ø 6"-BxB; L=2,20m</v>
          </cell>
        </row>
        <row r="1179">
          <cell r="B1179" t="str">
            <v>Pasamuro HD Ø 2"-BxB L=0,40m</v>
          </cell>
        </row>
        <row r="1180">
          <cell r="B1180" t="str">
            <v>Pasamuro HD Ø 2"-BxB L=0,65m</v>
          </cell>
        </row>
        <row r="1181">
          <cell r="B1181" t="str">
            <v>Pasamuro HD Ø 3"-BxB L=0,20m</v>
          </cell>
        </row>
        <row r="1182">
          <cell r="B1182" t="str">
            <v>Pasamuro HD Ø 3"-BxB L=0,25m</v>
          </cell>
        </row>
        <row r="1183">
          <cell r="B1183" t="str">
            <v>Pasamuro HD Ø 3"-BxB L=0,50m</v>
          </cell>
        </row>
        <row r="1184">
          <cell r="B1184" t="str">
            <v>Pasamuro HD Ø 4"-BxB L=0,25m</v>
          </cell>
        </row>
        <row r="1185">
          <cell r="B1185" t="str">
            <v xml:space="preserve">Pasamuro HD Ø 4"-BxB L=0,45m </v>
          </cell>
        </row>
        <row r="1186">
          <cell r="B1186" t="str">
            <v xml:space="preserve">Pasamuro HD Ø 6"-BxB L=0,25m </v>
          </cell>
        </row>
        <row r="1187">
          <cell r="B1187" t="str">
            <v xml:space="preserve">Pasamuro HD Ø 6"-BxB L=0,75m </v>
          </cell>
        </row>
        <row r="1188">
          <cell r="B1188" t="str">
            <v xml:space="preserve">Pasamuro HD Ø 6"-BxB L=2,45m </v>
          </cell>
        </row>
        <row r="1189">
          <cell r="B1189" t="str">
            <v xml:space="preserve">Pasamuro HD Ø 8"-BxB L=0,45m </v>
          </cell>
        </row>
        <row r="1190">
          <cell r="B1190" t="str">
            <v xml:space="preserve">Pasamuro HD Ø 8"-BxB L=0,37m </v>
          </cell>
        </row>
        <row r="1191">
          <cell r="B1191" t="str">
            <v>Pasamuro HD Ø 10"-BxB L=0,40m</v>
          </cell>
        </row>
        <row r="1192">
          <cell r="B1192" t="str">
            <v>Tuberia PVC Novafort 20" (500mm)</v>
          </cell>
        </row>
        <row r="1193">
          <cell r="B1193" t="str">
            <v>Tuberia PVC Novafort 18" (450mm)</v>
          </cell>
        </row>
        <row r="1194">
          <cell r="B1194" t="str">
            <v>Tuberia PVC Novafort 16" (400mm)</v>
          </cell>
        </row>
        <row r="1195">
          <cell r="B1195" t="str">
            <v>Tuberia PVC Novafort 14" (355mm)</v>
          </cell>
        </row>
        <row r="1196">
          <cell r="B1196" t="str">
            <v>Tuberia PVC Novafort 12" (315mm)</v>
          </cell>
        </row>
        <row r="1197">
          <cell r="B1197" t="str">
            <v>Tuberia PVC Novafort 10" (250mm)</v>
          </cell>
        </row>
        <row r="1198">
          <cell r="B1198" t="str">
            <v>Tuberia PVC Novafort 6" (160mm)</v>
          </cell>
        </row>
        <row r="1199">
          <cell r="B1199" t="str">
            <v>Tuberia PVC Novafort 4" (110mm)</v>
          </cell>
        </row>
        <row r="1200">
          <cell r="B1200" t="str">
            <v>Tuberia PVC-P 4" RDE 21</v>
          </cell>
        </row>
        <row r="1201">
          <cell r="B1201" t="str">
            <v>Tuberia PVC-P 6" RDE 21</v>
          </cell>
        </row>
        <row r="1202">
          <cell r="B1202" t="str">
            <v>Union Alcantarillado PVC (NOVAFORT) 355 mm 14"</v>
          </cell>
        </row>
        <row r="1203">
          <cell r="B1203" t="str">
            <v>Brida + Acople Universal 3"</v>
          </cell>
        </row>
        <row r="1204">
          <cell r="B1204" t="str">
            <v>Paso Elevado</v>
          </cell>
        </row>
        <row r="1205">
          <cell r="B1205" t="str">
            <v>Lámina cold rolled galvanizada cal. 16 1,22x2,44</v>
          </cell>
        </row>
        <row r="1206">
          <cell r="B1206" t="str">
            <v>Tira de caucho para empaques</v>
          </cell>
        </row>
        <row r="1207">
          <cell r="B1207" t="str">
            <v>Ángulo 1/2"x1/2"x3/16"</v>
          </cell>
        </row>
        <row r="1208">
          <cell r="B1208" t="str">
            <v>Alumol</v>
          </cell>
        </row>
        <row r="1209">
          <cell r="B1209" t="str">
            <v>Tubo estructural redondo 4" x 3.00 m</v>
          </cell>
        </row>
        <row r="1210">
          <cell r="B1210" t="str">
            <v>Platina 0,29x0,29x1/4"</v>
          </cell>
        </row>
        <row r="1211">
          <cell r="B1211" t="str">
            <v>Platina 0,10x0,15x1/4"</v>
          </cell>
        </row>
        <row r="1212">
          <cell r="B1212" t="str">
            <v>ACCESORIOS</v>
          </cell>
        </row>
        <row r="1213">
          <cell r="B1213" t="str">
            <v>ángulo 1"x1/4"x3/16"</v>
          </cell>
        </row>
        <row r="1214">
          <cell r="B1214" t="str">
            <v>COLLAR DERIVACION PARA PVC 3x3/4``</v>
          </cell>
        </row>
        <row r="1215">
          <cell r="B1215" t="str">
            <v>COLLAR DERIVACION PARA PVC 2x3/4``</v>
          </cell>
        </row>
        <row r="1216">
          <cell r="B1216" t="str">
            <v>válvula de flotador 4" (Hierro Control Piloto HKZP)</v>
          </cell>
        </row>
        <row r="1217">
          <cell r="B1217" t="str">
            <v>Te HD – Presión Trabajo 250 PSI extremos bridados 3x3”</v>
          </cell>
        </row>
        <row r="1218">
          <cell r="B1218" t="str">
            <v>Tee HD Ø 2" x 2" Bridas.</v>
          </cell>
        </row>
        <row r="1219">
          <cell r="B1219" t="str">
            <v>Válvula flotador bridada 2" modelo 124-01 de CLA-VAL.</v>
          </cell>
        </row>
        <row r="1220">
          <cell r="B1220" t="str">
            <v>ángulo en acero estructural 2x3/16" de 6 m</v>
          </cell>
        </row>
        <row r="1221">
          <cell r="B1221" t="str">
            <v>ángulo en acero estructural 2x1/8" de 6 m</v>
          </cell>
        </row>
        <row r="1222">
          <cell r="B1222" t="str">
            <v>Codo 90º en H.D. – Presión Trabajo 250 PSI extremos bridas 2½”</v>
          </cell>
        </row>
        <row r="1223">
          <cell r="B1223" t="str">
            <v>Te HD – Presión Trabajo 250 PSI extremos bridados 2½ x 2½”</v>
          </cell>
        </row>
        <row r="1224">
          <cell r="B1224" t="str">
            <v>Codo 45º en H.D. – Presión Trabajo 250 PSI extremos bridas 2½”</v>
          </cell>
        </row>
        <row r="1225">
          <cell r="B1225" t="str">
            <v>Alambre de puas 2</v>
          </cell>
        </row>
        <row r="1226">
          <cell r="B1226" t="str">
            <v>Poste de concreto 10 m x 510 kg Linea.</v>
          </cell>
        </row>
        <row r="1227">
          <cell r="B1227" t="str">
            <v>Tablero Parcial 4 circuitos.</v>
          </cell>
        </row>
        <row r="1228">
          <cell r="B1228" t="str">
            <v>Alambre cobre THW 12 AWG THHN/NN</v>
          </cell>
        </row>
        <row r="1229">
          <cell r="B1229" t="str">
            <v>Alambre cobre THW 10 AWG THHN/NN</v>
          </cell>
        </row>
        <row r="1230">
          <cell r="B1230" t="str">
            <v>Tubo Conduit PVC 1/2"</v>
          </cell>
        </row>
        <row r="1231">
          <cell r="B1231" t="str">
            <v>Interruptor Sencillo</v>
          </cell>
        </row>
        <row r="1232">
          <cell r="B1232" t="str">
            <v>Interruptor Doble</v>
          </cell>
        </row>
        <row r="1233">
          <cell r="B1233" t="str">
            <v>Roseta (Plafon)</v>
          </cell>
        </row>
        <row r="1234">
          <cell r="B1234" t="str">
            <v>Toma Doble Americana</v>
          </cell>
        </row>
        <row r="1235">
          <cell r="B1235" t="str">
            <v>Toma Trifásica</v>
          </cell>
        </row>
        <row r="1236">
          <cell r="B1236" t="str">
            <v>Arrancador directo manual</v>
          </cell>
        </row>
        <row r="1237">
          <cell r="B1237" t="str">
            <v>Gabinete para medidor</v>
          </cell>
        </row>
      </sheetData>
      <sheetData sheetId="4" refreshError="1"/>
      <sheetData sheetId="5" refreshError="1">
        <row r="2">
          <cell r="B2" t="str">
            <v>Herramienta Menor (3% MO)</v>
          </cell>
          <cell r="C2" t="str">
            <v>Gl</v>
          </cell>
          <cell r="D2">
            <v>0.03</v>
          </cell>
        </row>
        <row r="3">
          <cell r="B3" t="str">
            <v>Retroexcavadora de Llantas (Incluye Operario)</v>
          </cell>
          <cell r="C3" t="str">
            <v>Dia</v>
          </cell>
          <cell r="D3">
            <v>120000</v>
          </cell>
        </row>
        <row r="4">
          <cell r="B4" t="str">
            <v>Compresor (Incluye. Martillo, Operario, Combustible)</v>
          </cell>
          <cell r="C4" t="str">
            <v>Hr</v>
          </cell>
          <cell r="D4">
            <v>56900</v>
          </cell>
        </row>
        <row r="5">
          <cell r="B5" t="str">
            <v>COMPRESOR</v>
          </cell>
          <cell r="D5">
            <v>55000</v>
          </cell>
        </row>
        <row r="6">
          <cell r="B6" t="str">
            <v>VOLQUETA DE 5 M3</v>
          </cell>
          <cell r="C6" t="str">
            <v>m3</v>
          </cell>
          <cell r="D6">
            <v>10000</v>
          </cell>
        </row>
        <row r="7">
          <cell r="B7" t="str">
            <v>Vibrocompactador a Gasolina Tipo Canguro</v>
          </cell>
          <cell r="C7" t="str">
            <v>Hr</v>
          </cell>
          <cell r="D7">
            <v>5270</v>
          </cell>
        </row>
        <row r="8">
          <cell r="B8" t="str">
            <v>Retroexcavadora de Llantas (Incluye Operario)</v>
          </cell>
          <cell r="C8" t="str">
            <v>HR</v>
          </cell>
          <cell r="D8">
            <v>45000</v>
          </cell>
        </row>
        <row r="9">
          <cell r="B9" t="str">
            <v>Vibrocompactador 10Ton</v>
          </cell>
          <cell r="C9" t="str">
            <v>HR</v>
          </cell>
          <cell r="D9">
            <v>80000</v>
          </cell>
        </row>
        <row r="10">
          <cell r="B10" t="str">
            <v>Pulidora con disco diamantado</v>
          </cell>
          <cell r="C10" t="str">
            <v>Dia</v>
          </cell>
          <cell r="D10">
            <v>21000</v>
          </cell>
        </row>
        <row r="11">
          <cell r="B11" t="str">
            <v>CORTADORA CONCRETO (CORTE)</v>
          </cell>
          <cell r="D11">
            <v>7100</v>
          </cell>
        </row>
        <row r="12">
          <cell r="B12" t="str">
            <v>Finisher</v>
          </cell>
          <cell r="D12">
            <v>1100000</v>
          </cell>
        </row>
        <row r="13">
          <cell r="B13" t="str">
            <v>Vibrador de mezcla (Gasolina)</v>
          </cell>
          <cell r="C13" t="str">
            <v>Dia</v>
          </cell>
          <cell r="D13">
            <v>33659</v>
          </cell>
        </row>
        <row r="14">
          <cell r="B14" t="str">
            <v>Mezcladora Gasolina (1.5-2.0 Btos.)</v>
          </cell>
          <cell r="C14" t="str">
            <v>Dia</v>
          </cell>
          <cell r="D14">
            <v>52593</v>
          </cell>
        </row>
        <row r="15">
          <cell r="B15" t="str">
            <v>Equipo diferencial para 500kg</v>
          </cell>
          <cell r="C15" t="str">
            <v>Día</v>
          </cell>
          <cell r="D15">
            <v>50000</v>
          </cell>
        </row>
        <row r="16">
          <cell r="B16" t="str">
            <v>Herramienta menor</v>
          </cell>
          <cell r="C16" t="str">
            <v>GL</v>
          </cell>
          <cell r="D16">
            <v>3259</v>
          </cell>
        </row>
        <row r="17">
          <cell r="B17" t="str">
            <v>EQUIPO DE SOLDADURA</v>
          </cell>
          <cell r="D17">
            <v>16666.669999999998</v>
          </cell>
        </row>
        <row r="18">
          <cell r="B18" t="str">
            <v>HERRAMIENTA MENOR  (3% MO)</v>
          </cell>
          <cell r="D18">
            <v>3500.6020049999997</v>
          </cell>
        </row>
        <row r="19">
          <cell r="B19" t="str">
            <v>Andamio</v>
          </cell>
          <cell r="C19" t="str">
            <v>Dia</v>
          </cell>
          <cell r="D19">
            <v>300</v>
          </cell>
        </row>
        <row r="20">
          <cell r="B20" t="str">
            <v>PLUMA GRUA (CAP. 250KG)</v>
          </cell>
          <cell r="C20" t="str">
            <v>DIA</v>
          </cell>
          <cell r="D20">
            <v>67280</v>
          </cell>
        </row>
        <row r="22">
          <cell r="B22" t="str">
            <v>RETROEXCAVADORA DE ORUGA</v>
          </cell>
          <cell r="D22">
            <v>90000</v>
          </cell>
        </row>
        <row r="23">
          <cell r="B23" t="str">
            <v>Taladro industrial</v>
          </cell>
          <cell r="C23" t="str">
            <v>DÍA</v>
          </cell>
          <cell r="D23">
            <v>30000</v>
          </cell>
        </row>
        <row r="24">
          <cell r="B24" t="str">
            <v>EQUIPO DE SOLDADURA ELECTRICA</v>
          </cell>
          <cell r="D24">
            <v>50000</v>
          </cell>
        </row>
        <row r="25">
          <cell r="B25" t="str">
            <v>EQUIPO (CORTADORA, SIERRA, ELECTRICO, TALADRO, PULIDORA)</v>
          </cell>
          <cell r="D25">
            <v>2542</v>
          </cell>
        </row>
        <row r="26">
          <cell r="B26" t="str">
            <v>TALADRO INDUSTRIAL</v>
          </cell>
          <cell r="C26" t="str">
            <v>DÍA</v>
          </cell>
          <cell r="D26">
            <v>27450</v>
          </cell>
        </row>
        <row r="27">
          <cell r="B27" t="str">
            <v>Estacion Electronica</v>
          </cell>
          <cell r="C27" t="str">
            <v>Hr</v>
          </cell>
          <cell r="D27">
            <v>6549</v>
          </cell>
        </row>
        <row r="28">
          <cell r="B28" t="str">
            <v>Guadañadora</v>
          </cell>
          <cell r="C28" t="str">
            <v>Hr</v>
          </cell>
          <cell r="D28">
            <v>3848</v>
          </cell>
        </row>
        <row r="29">
          <cell r="B29" t="str">
            <v>Vibrocompactador a Gasolina Tipo Rana</v>
          </cell>
          <cell r="C29" t="str">
            <v>día</v>
          </cell>
          <cell r="D29">
            <v>35910</v>
          </cell>
        </row>
        <row r="30">
          <cell r="B30" t="str">
            <v>COMPACTADOR TANDEN (INC. OPERADOR Y COMBUST.)</v>
          </cell>
          <cell r="C30" t="str">
            <v>día</v>
          </cell>
          <cell r="D30">
            <v>70486.2</v>
          </cell>
        </row>
        <row r="31">
          <cell r="B31" t="str">
            <v>MOTOBOMBA GASOL./ELECT. (5 HP) 3``</v>
          </cell>
          <cell r="C31" t="str">
            <v>mes</v>
          </cell>
          <cell r="D31">
            <v>769500</v>
          </cell>
        </row>
        <row r="32">
          <cell r="B32" t="str">
            <v>Pistola para aplicación de epóxico</v>
          </cell>
          <cell r="C32" t="str">
            <v>día</v>
          </cell>
          <cell r="D32">
            <v>12000</v>
          </cell>
        </row>
        <row r="33">
          <cell r="B33" t="str">
            <v>Paral telescópico (3m)</v>
          </cell>
          <cell r="C33" t="str">
            <v>día</v>
          </cell>
          <cell r="D33">
            <v>309</v>
          </cell>
        </row>
      </sheetData>
      <sheetData sheetId="6" refreshError="1">
        <row r="2">
          <cell r="B2" t="str">
            <v>Transporte de maquinaria y equipo</v>
          </cell>
        </row>
        <row r="3">
          <cell r="B3" t="str">
            <v>Transporte de materiales</v>
          </cell>
          <cell r="C3" t="str">
            <v>Gl</v>
          </cell>
          <cell r="D3">
            <v>0.15</v>
          </cell>
        </row>
        <row r="4">
          <cell r="B4" t="str">
            <v>Volqueta 6m³</v>
          </cell>
          <cell r="C4" t="str">
            <v>Vj</v>
          </cell>
          <cell r="D4">
            <v>30226</v>
          </cell>
        </row>
        <row r="5">
          <cell r="B5" t="str">
            <v>Transporte de Maquinaria y Equipo</v>
          </cell>
        </row>
        <row r="6">
          <cell r="B6" t="str">
            <v>Transporte de Maquinaria y Equipo para CONCRETOS</v>
          </cell>
        </row>
        <row r="7">
          <cell r="B7" t="str">
            <v>CAMION / TRANSP. CEMENTO V/CIO (200 BTOS)</v>
          </cell>
        </row>
        <row r="8">
          <cell r="B8" t="str">
            <v>Transporte a lomo de mula (1 mula + carguero)</v>
          </cell>
        </row>
        <row r="9">
          <cell r="B9" t="str">
            <v>Transporte factor 15%</v>
          </cell>
          <cell r="C9" t="str">
            <v>%</v>
          </cell>
          <cell r="D9">
            <v>0.15</v>
          </cell>
        </row>
        <row r="10">
          <cell r="B10" t="str">
            <v>Transporte factor 2%</v>
          </cell>
          <cell r="C10" t="str">
            <v>Gl</v>
          </cell>
          <cell r="D10">
            <v>0.02</v>
          </cell>
        </row>
        <row r="11">
          <cell r="B11" t="str">
            <v>Transporte factor 8%</v>
          </cell>
          <cell r="C11" t="str">
            <v>%</v>
          </cell>
          <cell r="D11">
            <v>0.08</v>
          </cell>
        </row>
        <row r="12">
          <cell r="B12" t="str">
            <v>TRANSPORTE FACTOR 2% MO</v>
          </cell>
          <cell r="C12" t="str">
            <v>Gl</v>
          </cell>
          <cell r="D12">
            <v>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EQUI"/>
      <sheetName val="TRANSP"/>
      <sheetName val="M.O."/>
      <sheetName val="Hoja1"/>
      <sheetName val="LIST ACTIV"/>
      <sheetName val="PPTO OBRA CD"/>
      <sheetName val="AIU-AT"/>
      <sheetName val="PPTO ADECUACIÓN DE TERRENO"/>
      <sheetName val="CANTIDADES"/>
      <sheetName val="Hoja2"/>
      <sheetName val="PPTO OBRA CTOT"/>
      <sheetName val="AIU-JJZ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9"/>
      <sheetName val="23"/>
      <sheetName val="24"/>
      <sheetName val="103"/>
      <sheetName val="104"/>
      <sheetName val="105"/>
      <sheetName val="25"/>
      <sheetName val="26"/>
      <sheetName val="27"/>
      <sheetName val="30"/>
      <sheetName val="32"/>
      <sheetName val="33"/>
      <sheetName val="31"/>
      <sheetName val="28"/>
      <sheetName val="43"/>
      <sheetName val="44"/>
      <sheetName val="45"/>
      <sheetName val="46"/>
      <sheetName val="46a"/>
      <sheetName val="47"/>
      <sheetName val="47a"/>
      <sheetName val="48"/>
      <sheetName val="106"/>
      <sheetName val="49"/>
      <sheetName val="107"/>
      <sheetName val="40"/>
      <sheetName val="52"/>
      <sheetName val="108"/>
      <sheetName val="53"/>
      <sheetName val="109"/>
      <sheetName val="110"/>
      <sheetName val="111"/>
      <sheetName val="83"/>
      <sheetName val="34"/>
      <sheetName val="35"/>
      <sheetName val="93"/>
      <sheetName val="41"/>
      <sheetName val="112"/>
      <sheetName val="84"/>
      <sheetName val="85"/>
      <sheetName val="86"/>
      <sheetName val="90"/>
      <sheetName val="90a"/>
      <sheetName val="91"/>
      <sheetName val="113"/>
      <sheetName val="87"/>
      <sheetName val="89"/>
      <sheetName val="99"/>
      <sheetName val="100"/>
      <sheetName val="88"/>
      <sheetName val="60"/>
      <sheetName val="61"/>
      <sheetName val="62"/>
      <sheetName val="63"/>
      <sheetName val="67"/>
      <sheetName val="175"/>
      <sheetName val="69"/>
      <sheetName val="64"/>
      <sheetName val="81"/>
      <sheetName val="65"/>
      <sheetName val="73"/>
      <sheetName val="114"/>
      <sheetName val="71"/>
      <sheetName val="70"/>
      <sheetName val="54"/>
      <sheetName val="58"/>
      <sheetName val="115"/>
      <sheetName val="82"/>
      <sheetName val="95"/>
      <sheetName val="59"/>
      <sheetName val="116"/>
      <sheetName val="117"/>
      <sheetName val="118"/>
      <sheetName val="119"/>
      <sheetName val="120"/>
      <sheetName val="121"/>
      <sheetName val="163"/>
      <sheetName val="122"/>
      <sheetName val="162"/>
      <sheetName val="161"/>
      <sheetName val="160"/>
      <sheetName val="159"/>
      <sheetName val="123"/>
      <sheetName val="124"/>
      <sheetName val="172"/>
      <sheetName val="173"/>
      <sheetName val="125"/>
      <sheetName val="126"/>
      <sheetName val="127"/>
      <sheetName val="158"/>
      <sheetName val="132"/>
      <sheetName val="133"/>
      <sheetName val="134"/>
      <sheetName val="135"/>
      <sheetName val="136"/>
      <sheetName val="137"/>
      <sheetName val="177"/>
      <sheetName val="138"/>
      <sheetName val="139"/>
      <sheetName val="140"/>
      <sheetName val="141"/>
      <sheetName val="142"/>
      <sheetName val="143"/>
      <sheetName val="144"/>
      <sheetName val="156"/>
      <sheetName val="157"/>
      <sheetName val="167"/>
      <sheetName val="164"/>
      <sheetName val="168"/>
      <sheetName val="169"/>
      <sheetName val="165"/>
      <sheetName val="166"/>
      <sheetName val="170"/>
      <sheetName val="171"/>
      <sheetName val="98"/>
      <sheetName val="96"/>
      <sheetName val="174"/>
      <sheetName val="92"/>
      <sheetName val="145"/>
      <sheetName val="146"/>
      <sheetName val="147"/>
      <sheetName val="148"/>
      <sheetName val="149"/>
      <sheetName val="150"/>
      <sheetName val="151"/>
      <sheetName val="152"/>
      <sheetName val="153"/>
      <sheetName val="75"/>
      <sheetName val="76"/>
      <sheetName val="77"/>
      <sheetName val="78"/>
      <sheetName val="128"/>
      <sheetName val="129"/>
      <sheetName val="154"/>
      <sheetName val="155"/>
      <sheetName val="178"/>
      <sheetName val="176"/>
      <sheetName val="72"/>
      <sheetName val="131"/>
      <sheetName val="74"/>
      <sheetName val="anex 5 formul prop"/>
      <sheetName val="analisis de AIU "/>
      <sheetName val="36"/>
      <sheetName val="37"/>
      <sheetName val="38"/>
      <sheetName val="39"/>
      <sheetName val="42"/>
      <sheetName val="50"/>
      <sheetName val="51"/>
      <sheetName val="55"/>
      <sheetName val="56"/>
      <sheetName val="57"/>
      <sheetName val="66"/>
      <sheetName val="68"/>
      <sheetName val="79"/>
      <sheetName val="80"/>
      <sheetName val="94"/>
      <sheetName val="97"/>
      <sheetName val="101"/>
      <sheetName val="102"/>
      <sheetName val="130"/>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s>
    <sheetDataSet>
      <sheetData sheetId="0"/>
      <sheetData sheetId="1"/>
      <sheetData sheetId="2"/>
      <sheetData sheetId="3"/>
      <sheetData sheetId="4"/>
      <sheetData sheetId="5"/>
      <sheetData sheetId="6">
        <row r="8">
          <cell r="A8">
            <v>1</v>
          </cell>
          <cell r="B8" t="str">
            <v>Localizacion y Replanteo general del Proyecto</v>
          </cell>
          <cell r="C8" t="str">
            <v>m2</v>
          </cell>
          <cell r="D8">
            <v>2400</v>
          </cell>
          <cell r="E8">
            <v>2787</v>
          </cell>
          <cell r="F8">
            <v>6688800</v>
          </cell>
        </row>
        <row r="9">
          <cell r="A9">
            <v>159</v>
          </cell>
          <cell r="B9" t="str">
            <v>Descapote y limpeza de capa vegetal (incluye retiro)</v>
          </cell>
          <cell r="C9" t="str">
            <v>M2</v>
          </cell>
          <cell r="D9">
            <v>700</v>
          </cell>
          <cell r="E9">
            <v>4919</v>
          </cell>
          <cell r="F9">
            <v>3443300</v>
          </cell>
        </row>
        <row r="10">
          <cell r="A10">
            <v>9</v>
          </cell>
          <cell r="B10" t="str">
            <v>Cerramiento Provisional en yute verde</v>
          </cell>
          <cell r="C10" t="str">
            <v>m2</v>
          </cell>
          <cell r="D10">
            <v>350</v>
          </cell>
          <cell r="E10">
            <v>6028</v>
          </cell>
          <cell r="F10">
            <v>2109800</v>
          </cell>
        </row>
        <row r="11">
          <cell r="A11">
            <v>3</v>
          </cell>
          <cell r="B11" t="str">
            <v>Demolicion de andenes en concreto simple (incluye retiro)</v>
          </cell>
          <cell r="C11" t="str">
            <v>m2</v>
          </cell>
          <cell r="D11">
            <v>116.1</v>
          </cell>
          <cell r="E11">
            <v>18105</v>
          </cell>
          <cell r="F11">
            <v>2101991</v>
          </cell>
        </row>
        <row r="12">
          <cell r="A12">
            <v>4</v>
          </cell>
          <cell r="B12" t="str">
            <v>Demolicion de Sardineles en concreto reforzado (Incluye retiro)</v>
          </cell>
          <cell r="C12" t="str">
            <v>ml</v>
          </cell>
          <cell r="D12">
            <v>90</v>
          </cell>
          <cell r="E12">
            <v>6721</v>
          </cell>
          <cell r="F12">
            <v>604890</v>
          </cell>
        </row>
        <row r="13">
          <cell r="A13">
            <v>83</v>
          </cell>
          <cell r="B13" t="str">
            <v>Demolicion de Escaleras y rampas en concreto sobre tierra (incluye retiro de material sobrante)</v>
          </cell>
          <cell r="C13" t="str">
            <v>m3</v>
          </cell>
          <cell r="D13">
            <v>30</v>
          </cell>
          <cell r="E13">
            <v>77490</v>
          </cell>
          <cell r="F13">
            <v>2324700</v>
          </cell>
        </row>
        <row r="14">
          <cell r="A14">
            <v>160</v>
          </cell>
          <cell r="B14" t="str">
            <v>Desmonte y retiro de lisaderos en lamina</v>
          </cell>
          <cell r="C14" t="str">
            <v>und</v>
          </cell>
          <cell r="D14">
            <v>3</v>
          </cell>
          <cell r="E14">
            <v>98250</v>
          </cell>
          <cell r="F14">
            <v>294750</v>
          </cell>
        </row>
        <row r="15">
          <cell r="A15">
            <v>161</v>
          </cell>
          <cell r="B15" t="str">
            <v>Desmonte y retiro de juego infantil (rueda metalica)</v>
          </cell>
          <cell r="C15" t="str">
            <v>und</v>
          </cell>
          <cell r="D15">
            <v>1</v>
          </cell>
          <cell r="E15">
            <v>163378</v>
          </cell>
          <cell r="F15">
            <v>163378</v>
          </cell>
        </row>
        <row r="16">
          <cell r="A16">
            <v>162</v>
          </cell>
          <cell r="B16" t="str">
            <v>Desmonte demolicion y retiro de placas prefabricadas en concreto de 50 cm x 50 cm instaladas sobre grama dilatadas cada 5 cm</v>
          </cell>
          <cell r="C16" t="str">
            <v>m2</v>
          </cell>
          <cell r="D16">
            <v>199</v>
          </cell>
          <cell r="E16">
            <v>11317</v>
          </cell>
          <cell r="F16">
            <v>2252083</v>
          </cell>
        </row>
        <row r="17">
          <cell r="A17">
            <v>163</v>
          </cell>
          <cell r="B17" t="str">
            <v>Demolicion y Retiro de juego de mesa y 4 bancas en concreto</v>
          </cell>
          <cell r="C17" t="str">
            <v>und</v>
          </cell>
          <cell r="D17">
            <v>5</v>
          </cell>
          <cell r="E17">
            <v>78588</v>
          </cell>
          <cell r="F17">
            <v>392940</v>
          </cell>
        </row>
        <row r="18">
          <cell r="A18">
            <v>164</v>
          </cell>
          <cell r="B18" t="str">
            <v>tala de arboles de mediano porte, incluye retiro y disposicion de material</v>
          </cell>
          <cell r="C18" t="str">
            <v>und</v>
          </cell>
          <cell r="D18">
            <v>2</v>
          </cell>
          <cell r="E18">
            <v>270148</v>
          </cell>
          <cell r="F18">
            <v>540296</v>
          </cell>
        </row>
        <row r="19">
          <cell r="A19" t="str">
            <v>CAPITULO II - MOVIMIENTOS DE TIERRA</v>
          </cell>
          <cell r="B19">
            <v>0</v>
          </cell>
          <cell r="C19">
            <v>0</v>
          </cell>
          <cell r="D19">
            <v>0</v>
          </cell>
          <cell r="E19">
            <v>0</v>
          </cell>
          <cell r="F19">
            <v>0</v>
          </cell>
        </row>
        <row r="20">
          <cell r="A20">
            <v>12</v>
          </cell>
          <cell r="B20" t="str">
            <v>Excavacion manual en material comun</v>
          </cell>
          <cell r="C20" t="str">
            <v>m3</v>
          </cell>
          <cell r="D20">
            <v>1346.8</v>
          </cell>
          <cell r="E20">
            <v>14543</v>
          </cell>
          <cell r="F20">
            <v>19586512</v>
          </cell>
        </row>
        <row r="21">
          <cell r="A21">
            <v>13</v>
          </cell>
          <cell r="B21" t="str">
            <v>Excavacion Manual en conglomerado</v>
          </cell>
          <cell r="C21" t="str">
            <v>m3</v>
          </cell>
          <cell r="D21">
            <v>220</v>
          </cell>
          <cell r="E21">
            <v>21767</v>
          </cell>
          <cell r="F21">
            <v>4788740</v>
          </cell>
        </row>
        <row r="22">
          <cell r="A22">
            <v>8</v>
          </cell>
          <cell r="B22" t="str">
            <v>Cargue, Transporte y disposicion de materiales provenientes de excavaciones</v>
          </cell>
          <cell r="C22" t="str">
            <v>m3-km</v>
          </cell>
          <cell r="D22">
            <v>15668</v>
          </cell>
          <cell r="E22">
            <v>2743</v>
          </cell>
          <cell r="F22">
            <v>42977324</v>
          </cell>
        </row>
        <row r="23">
          <cell r="A23" t="str">
            <v>CAPITULO III- CIMENTACIONES PROFUNDAS</v>
          </cell>
          <cell r="B23">
            <v>0</v>
          </cell>
          <cell r="C23">
            <v>0</v>
          </cell>
          <cell r="D23">
            <v>0</v>
          </cell>
          <cell r="E23">
            <v>0</v>
          </cell>
          <cell r="F23">
            <v>0</v>
          </cell>
        </row>
        <row r="24">
          <cell r="A24">
            <v>23</v>
          </cell>
          <cell r="B24" t="str">
            <v>Excavacion manual para caisson material sin clasificar de 0-5 m de profundidad (incluye retiro)</v>
          </cell>
          <cell r="C24" t="str">
            <v>m3</v>
          </cell>
          <cell r="D24">
            <v>140.83000000000001</v>
          </cell>
          <cell r="E24">
            <v>104631</v>
          </cell>
          <cell r="F24">
            <v>14735184</v>
          </cell>
        </row>
        <row r="25">
          <cell r="A25">
            <v>24</v>
          </cell>
          <cell r="B25" t="str">
            <v>Excavacion manual para caisson material sin clasificar de 5,01-10 m de profundidad (incluye retiro)</v>
          </cell>
          <cell r="C25" t="str">
            <v>m3</v>
          </cell>
          <cell r="D25">
            <v>130.22</v>
          </cell>
          <cell r="E25">
            <v>161985</v>
          </cell>
          <cell r="F25">
            <v>21093687</v>
          </cell>
        </row>
        <row r="26">
          <cell r="A26">
            <v>25</v>
          </cell>
          <cell r="B26" t="str">
            <v>Excavacion manual para caisson material sin clasificar de 10,01-15 m de profundidad (incluye retiro)</v>
          </cell>
          <cell r="C26" t="str">
            <v>m3</v>
          </cell>
          <cell r="D26">
            <v>62.6</v>
          </cell>
          <cell r="E26">
            <v>271614</v>
          </cell>
          <cell r="F26">
            <v>17003036</v>
          </cell>
        </row>
        <row r="27">
          <cell r="A27">
            <v>26</v>
          </cell>
          <cell r="B27" t="str">
            <v>Excavacion manual para caisson material sin clasificar de 15,01-20 m de profundidad (incluye retiro)</v>
          </cell>
          <cell r="C27" t="str">
            <v>m3</v>
          </cell>
          <cell r="D27">
            <v>0</v>
          </cell>
          <cell r="E27">
            <v>301042</v>
          </cell>
          <cell r="F27">
            <v>0</v>
          </cell>
        </row>
        <row r="28">
          <cell r="A28" t="str">
            <v>26a</v>
          </cell>
          <cell r="B28" t="str">
            <v>Excavacion para caisson material roca de 15,01-20 m de profundidad (incluye retiro)</v>
          </cell>
          <cell r="C28" t="str">
            <v>m3</v>
          </cell>
          <cell r="D28">
            <v>0</v>
          </cell>
          <cell r="E28">
            <v>568977</v>
          </cell>
          <cell r="F28">
            <v>0</v>
          </cell>
        </row>
        <row r="29">
          <cell r="A29">
            <v>27</v>
          </cell>
          <cell r="B29" t="str">
            <v>Excavacion manual para caisson material sin clasificar profundidades mayores a 20 m (incluye retiro)</v>
          </cell>
          <cell r="C29" t="str">
            <v>m3</v>
          </cell>
          <cell r="D29">
            <v>0</v>
          </cell>
          <cell r="E29">
            <v>337873</v>
          </cell>
          <cell r="F29">
            <v>0</v>
          </cell>
        </row>
        <row r="30">
          <cell r="A30" t="str">
            <v>27a</v>
          </cell>
          <cell r="B30" t="str">
            <v>Excavacion para caisson material roca profundidades mayores a 20 m (incluye retiro)</v>
          </cell>
          <cell r="C30" t="str">
            <v>m3</v>
          </cell>
          <cell r="D30">
            <v>0</v>
          </cell>
          <cell r="E30">
            <v>664042</v>
          </cell>
          <cell r="F30">
            <v>0</v>
          </cell>
        </row>
        <row r="31">
          <cell r="A31">
            <v>28</v>
          </cell>
          <cell r="B31" t="str">
            <v>Conreto clase F (14,5 Mpa) para anillos de caisson</v>
          </cell>
          <cell r="C31" t="str">
            <v>m3</v>
          </cell>
          <cell r="D31">
            <v>48.66</v>
          </cell>
          <cell r="E31">
            <v>483217</v>
          </cell>
          <cell r="F31">
            <v>23513339</v>
          </cell>
        </row>
        <row r="32">
          <cell r="A32">
            <v>86</v>
          </cell>
          <cell r="B32" t="str">
            <v>Demolicion de anillos en concreto clase f (Incluye retiro)</v>
          </cell>
          <cell r="C32" t="str">
            <v>m3</v>
          </cell>
          <cell r="D32">
            <v>0</v>
          </cell>
          <cell r="E32">
            <v>75257</v>
          </cell>
          <cell r="F32">
            <v>0</v>
          </cell>
        </row>
        <row r="33">
          <cell r="A33">
            <v>29</v>
          </cell>
          <cell r="B33" t="str">
            <v>Concreto clase D (21 Mpa) para fuste y campana de caisson</v>
          </cell>
          <cell r="C33" t="str">
            <v>m3</v>
          </cell>
          <cell r="D33">
            <v>284</v>
          </cell>
          <cell r="E33">
            <v>512589</v>
          </cell>
          <cell r="F33">
            <v>145575276</v>
          </cell>
        </row>
        <row r="34">
          <cell r="A34">
            <v>87</v>
          </cell>
          <cell r="B34" t="str">
            <v>Concreto clase d para pilotes d=0,4 m hasta de 10 m de profundidad (incluye excavacion retiro y disposicion de material sobrante)</v>
          </cell>
          <cell r="C34" t="str">
            <v>ml</v>
          </cell>
          <cell r="D34">
            <v>0</v>
          </cell>
          <cell r="E34">
            <v>109745</v>
          </cell>
          <cell r="F34">
            <v>0</v>
          </cell>
        </row>
        <row r="35">
          <cell r="A35" t="str">
            <v>CAPITULO IV -ESTRUCTURAS DE CONCRETO Y REFUERZO</v>
          </cell>
          <cell r="B35">
            <v>0</v>
          </cell>
          <cell r="C35">
            <v>0</v>
          </cell>
          <cell r="D35">
            <v>0</v>
          </cell>
          <cell r="E35">
            <v>0</v>
          </cell>
          <cell r="F35">
            <v>0</v>
          </cell>
        </row>
        <row r="36">
          <cell r="A36">
            <v>20</v>
          </cell>
          <cell r="B36" t="str">
            <v>Concreto clase F (14,5 Mpa) Para solado de limpieza</v>
          </cell>
          <cell r="C36" t="str">
            <v>m3</v>
          </cell>
          <cell r="D36">
            <v>0</v>
          </cell>
          <cell r="E36">
            <v>412240</v>
          </cell>
          <cell r="F36">
            <v>0</v>
          </cell>
        </row>
        <row r="37">
          <cell r="A37">
            <v>165</v>
          </cell>
          <cell r="B37" t="str">
            <v>Concreto Clase A (35 Mpa) 5000 psi  para dados y zapatas de fundacion</v>
          </cell>
          <cell r="C37" t="str">
            <v>M3</v>
          </cell>
          <cell r="D37">
            <v>0</v>
          </cell>
          <cell r="E37">
            <v>574507</v>
          </cell>
          <cell r="F37">
            <v>0</v>
          </cell>
        </row>
        <row r="38">
          <cell r="A38">
            <v>166</v>
          </cell>
          <cell r="B38" t="str">
            <v>Concreto Clase A (35 Mpa) 5000 psi  para vigas de fundacion</v>
          </cell>
          <cell r="C38" t="str">
            <v>M3</v>
          </cell>
          <cell r="D38">
            <v>0</v>
          </cell>
          <cell r="E38">
            <v>580658</v>
          </cell>
          <cell r="F38">
            <v>0</v>
          </cell>
        </row>
        <row r="39">
          <cell r="A39">
            <v>176</v>
          </cell>
          <cell r="B39" t="str">
            <v>Concreto clase D (21 Mpa) 3000 psi para losas, andenes y rampas contrapiso e= 10 cm</v>
          </cell>
          <cell r="C39" t="str">
            <v>m2</v>
          </cell>
          <cell r="D39">
            <v>0</v>
          </cell>
          <cell r="E39">
            <v>53773</v>
          </cell>
          <cell r="F39">
            <v>0</v>
          </cell>
        </row>
        <row r="40">
          <cell r="A40">
            <v>167</v>
          </cell>
          <cell r="B40" t="str">
            <v>Concreto Clase A (35 Mpa) 5000 psi  para columnas a la vista</v>
          </cell>
          <cell r="C40" t="str">
            <v>M3</v>
          </cell>
          <cell r="D40">
            <v>0</v>
          </cell>
          <cell r="E40">
            <v>660519</v>
          </cell>
          <cell r="F40">
            <v>0</v>
          </cell>
        </row>
        <row r="41">
          <cell r="A41">
            <v>168</v>
          </cell>
          <cell r="B41" t="str">
            <v>Concreto Clase A (35 Mpa) 5000 psi  para losa aligerada en dos direcciones h=0,35 m</v>
          </cell>
          <cell r="C41" t="str">
            <v>M3</v>
          </cell>
          <cell r="D41">
            <v>0</v>
          </cell>
          <cell r="E41">
            <v>189975</v>
          </cell>
          <cell r="F41">
            <v>0</v>
          </cell>
        </row>
        <row r="42">
          <cell r="A42">
            <v>170</v>
          </cell>
          <cell r="B42" t="str">
            <v>Concreto Clase A (35 Mpa) 5000 psi  para losa aerea macisa h=0,35 m</v>
          </cell>
          <cell r="C42" t="str">
            <v>m3</v>
          </cell>
          <cell r="D42">
            <v>0</v>
          </cell>
          <cell r="E42">
            <v>255169</v>
          </cell>
          <cell r="F42">
            <v>0</v>
          </cell>
        </row>
        <row r="43">
          <cell r="A43">
            <v>171</v>
          </cell>
          <cell r="B43" t="str">
            <v>Concreto Clase E (17,5 Mpa) 2500 psi  para Columnas de confinamiento hasta de 300 cm2 (incluye refuerzo long y transversal)</v>
          </cell>
          <cell r="C43" t="str">
            <v>ml</v>
          </cell>
          <cell r="D43">
            <v>0</v>
          </cell>
          <cell r="E43">
            <v>59267</v>
          </cell>
          <cell r="F43">
            <v>0</v>
          </cell>
        </row>
        <row r="44">
          <cell r="A44">
            <v>172</v>
          </cell>
          <cell r="B44" t="str">
            <v>Concreto Clase E (17,5 Mpa) 2500 psi  para Vigas de confinamiento hasta de 300 cm2 (incluye refuerzo long y transversal)</v>
          </cell>
          <cell r="C44" t="str">
            <v>ml</v>
          </cell>
          <cell r="D44">
            <v>0</v>
          </cell>
          <cell r="E44">
            <v>58324</v>
          </cell>
          <cell r="F44">
            <v>0</v>
          </cell>
        </row>
        <row r="45">
          <cell r="A45">
            <v>173</v>
          </cell>
          <cell r="B45" t="str">
            <v>Concreto Clase A (35 Mpa) 5000 psi  para viga aerea a la vista</v>
          </cell>
          <cell r="C45" t="str">
            <v>m3</v>
          </cell>
          <cell r="D45">
            <v>0</v>
          </cell>
          <cell r="E45">
            <v>669420</v>
          </cell>
          <cell r="F45">
            <v>0</v>
          </cell>
        </row>
        <row r="46">
          <cell r="A46">
            <v>174</v>
          </cell>
          <cell r="B46" t="str">
            <v>Concreto Clase A (35 Mpa) 5000 psi  para escaleras aereas a la vista</v>
          </cell>
          <cell r="C46" t="str">
            <v>m3</v>
          </cell>
          <cell r="D46">
            <v>0</v>
          </cell>
          <cell r="E46">
            <v>689821</v>
          </cell>
          <cell r="F46">
            <v>0</v>
          </cell>
        </row>
        <row r="47">
          <cell r="A47">
            <v>175</v>
          </cell>
          <cell r="B47" t="str">
            <v>Concreto Clase A (35 Mpa) 5000 psi  para muros estructurales a la vista</v>
          </cell>
          <cell r="C47" t="str">
            <v>m3</v>
          </cell>
          <cell r="D47">
            <v>0</v>
          </cell>
          <cell r="E47">
            <v>639801</v>
          </cell>
          <cell r="F47">
            <v>0</v>
          </cell>
        </row>
        <row r="48">
          <cell r="A48">
            <v>241</v>
          </cell>
          <cell r="B48" t="str">
            <v xml:space="preserve">Concreto clase D (21 Mpa) 3000 PSI a la vista para bordillo sobre losa cubierta de 20cmx25cm incluye refuerzo con cuantia minima </v>
          </cell>
          <cell r="C48" t="str">
            <v>ml</v>
          </cell>
          <cell r="D48">
            <v>0</v>
          </cell>
          <cell r="E48">
            <v>50225</v>
          </cell>
          <cell r="F48">
            <v>0</v>
          </cell>
        </row>
        <row r="49">
          <cell r="A49">
            <v>51</v>
          </cell>
          <cell r="B49" t="str">
            <v xml:space="preserve">Suministro e instalacion de acero de refuerzo </v>
          </cell>
          <cell r="C49" t="str">
            <v>Kg</v>
          </cell>
          <cell r="D49">
            <v>105000</v>
          </cell>
          <cell r="E49">
            <v>3956</v>
          </cell>
          <cell r="F49">
            <v>415380000</v>
          </cell>
        </row>
        <row r="50">
          <cell r="A50" t="str">
            <v>CAPITULO V -MUROS, PUERTAS, VENTANAS Y DIVISIONES INTERIORES</v>
          </cell>
          <cell r="B50">
            <v>0</v>
          </cell>
          <cell r="C50">
            <v>0</v>
          </cell>
          <cell r="D50">
            <v>0</v>
          </cell>
          <cell r="E50">
            <v>0</v>
          </cell>
          <cell r="F50">
            <v>0</v>
          </cell>
        </row>
        <row r="51">
          <cell r="A51">
            <v>177</v>
          </cell>
          <cell r="B51" t="str">
            <v>Construccion de muro en ladrillo farol 12X20X30 para revestir ambas caras</v>
          </cell>
          <cell r="C51" t="str">
            <v>m2</v>
          </cell>
          <cell r="D51">
            <v>0</v>
          </cell>
          <cell r="E51">
            <v>41433</v>
          </cell>
          <cell r="F51">
            <v>0</v>
          </cell>
        </row>
        <row r="52">
          <cell r="A52">
            <v>178</v>
          </cell>
          <cell r="B52" t="str">
            <v>Construccion de muro concreto clase D (21 MPa) 3000 psi vaciado a la vista para divisiones interiores e=0,15 m</v>
          </cell>
          <cell r="C52" t="str">
            <v>m2</v>
          </cell>
          <cell r="D52">
            <v>0</v>
          </cell>
          <cell r="E52">
            <v>126487</v>
          </cell>
          <cell r="F52">
            <v>0</v>
          </cell>
        </row>
        <row r="53">
          <cell r="A53">
            <v>179</v>
          </cell>
          <cell r="B53" t="str">
            <v>Construcción de muro doble cara en laminas de superboard 10 mm, sobre perfileria rolada calibre 24 colocada cada 60 cm; con tratamiento de juntas con masilla tipo joint compound sobre cinta malla. Acabado en pintura blanca tipo vinilo I, a tres (3) manos,</v>
          </cell>
          <cell r="C53" t="str">
            <v>m2</v>
          </cell>
          <cell r="D53">
            <v>0</v>
          </cell>
          <cell r="E53">
            <v>127258</v>
          </cell>
          <cell r="F53">
            <v>0</v>
          </cell>
        </row>
        <row r="54">
          <cell r="A54">
            <v>180</v>
          </cell>
          <cell r="B54" t="str">
            <v>Revoque de paredes con mortero 1:3 incluye filos y dilataciones</v>
          </cell>
          <cell r="C54" t="str">
            <v>m2</v>
          </cell>
          <cell r="D54">
            <v>0</v>
          </cell>
          <cell r="E54">
            <v>27881</v>
          </cell>
          <cell r="F54">
            <v>0</v>
          </cell>
        </row>
        <row r="55">
          <cell r="A55">
            <v>181</v>
          </cell>
          <cell r="B55" t="str">
            <v>Suministro e Instalacion de enchape para muros en ceramica blanca satinado de alfa o similar de 30,5 cm X 60 cm</v>
          </cell>
          <cell r="C55" t="str">
            <v>m2</v>
          </cell>
          <cell r="D55">
            <v>0</v>
          </cell>
          <cell r="E55">
            <v>68554</v>
          </cell>
          <cell r="F55">
            <v>0</v>
          </cell>
        </row>
        <row r="56">
          <cell r="A56">
            <v>182</v>
          </cell>
          <cell r="B56" t="str">
            <v>Suministro e instalacion de franja de lamina galvanizada cal 16 para recubrimiento inferior de paredes</v>
          </cell>
          <cell r="C56" t="str">
            <v>m2</v>
          </cell>
          <cell r="D56">
            <v>0</v>
          </cell>
          <cell r="E56">
            <v>68267</v>
          </cell>
          <cell r="F56">
            <v>0</v>
          </cell>
        </row>
        <row r="57">
          <cell r="A57">
            <v>183</v>
          </cell>
          <cell r="B57" t="str">
            <v>Suministro e instalacion de recubrimiento de paredes de mamposteria en superboard de 4 mm incluye pintura</v>
          </cell>
          <cell r="C57" t="str">
            <v>m2</v>
          </cell>
          <cell r="D57">
            <v>0</v>
          </cell>
          <cell r="E57">
            <v>41476</v>
          </cell>
          <cell r="F57">
            <v>0</v>
          </cell>
        </row>
        <row r="58">
          <cell r="A58">
            <v>184</v>
          </cell>
          <cell r="B58" t="str">
            <v>Suministro e Instalacion de enchape para muros en porcelanato tipo KRAK color light gray semipulido ref PKZM3060RF15 de Prosein o similar</v>
          </cell>
          <cell r="C58" t="str">
            <v>m2</v>
          </cell>
          <cell r="D58">
            <v>0</v>
          </cell>
          <cell r="E58">
            <v>94054</v>
          </cell>
          <cell r="F58">
            <v>0</v>
          </cell>
        </row>
        <row r="59">
          <cell r="A59">
            <v>185</v>
          </cell>
          <cell r="B59" t="str">
            <v>Suministro e Instalacion de enchape para muros en porcelanato tipo mosaico esmaltado acabado brillante color azul claro de 30,6 cm X 30,6 cm ref MOS SUMMER DAY KV03ZR399 DECORCERAMICA O SIMILAR</v>
          </cell>
          <cell r="C59" t="str">
            <v>m2</v>
          </cell>
          <cell r="D59">
            <v>0</v>
          </cell>
          <cell r="E59">
            <v>167392</v>
          </cell>
          <cell r="F59">
            <v>0</v>
          </cell>
        </row>
        <row r="60">
          <cell r="A60">
            <v>186</v>
          </cell>
          <cell r="B60" t="str">
            <v>Estuco y pintura de vinilo tipo 1 sobre muros interiores 3 manos</v>
          </cell>
          <cell r="C60" t="str">
            <v>m2</v>
          </cell>
          <cell r="D60">
            <v>0</v>
          </cell>
          <cell r="E60">
            <v>14350</v>
          </cell>
          <cell r="F60">
            <v>0</v>
          </cell>
        </row>
        <row r="61">
          <cell r="A61">
            <v>187</v>
          </cell>
          <cell r="B61" t="str">
            <v>Suministro e instalacion de recubrimiento de paredes en lamina tablex RH de 12 mm acabado gris cristal de pizano o similar</v>
          </cell>
          <cell r="C61" t="str">
            <v>m2</v>
          </cell>
          <cell r="D61">
            <v>0</v>
          </cell>
          <cell r="E61">
            <v>14350</v>
          </cell>
          <cell r="F61">
            <v>0</v>
          </cell>
        </row>
        <row r="62">
          <cell r="A62">
            <v>188</v>
          </cell>
          <cell r="B62" t="str">
            <v>Suministro e instalacion de ventaneria fija de fachada conformada por perfil aluminio de 10,16 cm x 4,44 cm x 0,08 cm acabado anodizado natural cabezal ALN 173 y pisavidrio en aluminio y vidrio templado de 8 mm (V-1 Y V-2) segun detalle</v>
          </cell>
          <cell r="C62" t="str">
            <v>m2</v>
          </cell>
          <cell r="D62">
            <v>0</v>
          </cell>
          <cell r="E62" t="e">
            <v>#N/A</v>
          </cell>
          <cell r="F62" t="e">
            <v>#N/A</v>
          </cell>
        </row>
        <row r="63">
          <cell r="A63">
            <v>189</v>
          </cell>
          <cell r="B63" t="str">
            <v>Suministro e instalacion de ventaneria corrediza de fachada conformada por perfil aluminio de 10,16 cm x 4,44 cm x 0,08 cm acabado anodizado natural cabezal ALN 173 y pisavidrio en aluminio y vidrio templado de 8 mm incluye jamba traslape, encanche, horiz</v>
          </cell>
          <cell r="C63" t="str">
            <v>m2</v>
          </cell>
          <cell r="D63">
            <v>0</v>
          </cell>
          <cell r="E63" t="e">
            <v>#N/A</v>
          </cell>
          <cell r="F63" t="e">
            <v>#N/A</v>
          </cell>
        </row>
        <row r="64">
          <cell r="A64">
            <v>190</v>
          </cell>
          <cell r="B64" t="str">
            <v>Suministro e instalacion de ventaneria fija a placa superior mediante estructura tubular rectangular de acero de 2"x2"x2,4mm conformada por perfil tubular rectangular en aluminio de 6,35cmx3,81cm de 1,7mm acabado anodizado natural y vidrio templado de 8 m</v>
          </cell>
          <cell r="C64" t="str">
            <v>m2</v>
          </cell>
          <cell r="D64">
            <v>0</v>
          </cell>
          <cell r="E64" t="e">
            <v>#N/A</v>
          </cell>
          <cell r="F64" t="e">
            <v>#N/A</v>
          </cell>
        </row>
        <row r="65">
          <cell r="A65">
            <v>191</v>
          </cell>
          <cell r="B65" t="str">
            <v>Suministro e instalacion de ventaneria corrediza para farmacia conformada por horizontal superior e inferior en aluminio  ALN 0349 de 40,3 mm x 15,6 mm y vidrio templado de 8 mm incluye jamba traslape, encanche, horizontal, silla y manija (V-7) segun deta</v>
          </cell>
          <cell r="C65" t="str">
            <v>m2</v>
          </cell>
          <cell r="D65">
            <v>0</v>
          </cell>
          <cell r="E65" t="e">
            <v>#N/A</v>
          </cell>
          <cell r="F65" t="e">
            <v>#N/A</v>
          </cell>
        </row>
        <row r="66">
          <cell r="A66">
            <v>192</v>
          </cell>
          <cell r="B66" t="str">
            <v xml:space="preserve">Suministro e instalacion de division fija a placa superior mediante estructura tubular rectangular de acero de 2"x2"x2,4mm de (2,4 m x 2,55 m) (V-8) segun detalle, conformada por perfil tubular rectangular en aluminio de 10,16cmx4,44cm x0,03 cm cabezal y </v>
          </cell>
          <cell r="C66" t="str">
            <v>und</v>
          </cell>
          <cell r="D66">
            <v>0</v>
          </cell>
          <cell r="E66" t="e">
            <v>#N/A</v>
          </cell>
          <cell r="F66" t="e">
            <v>#N/A</v>
          </cell>
        </row>
        <row r="67">
          <cell r="A67">
            <v>193</v>
          </cell>
          <cell r="B67" t="str">
            <v xml:space="preserve">Suministro e instalacion de division fija a placa superior mediante estructura tubular rectangular de acero de 2"x2"x2,4mm de (1,76 m x 2,55 m) (V-9) segun detalle conformada por perfil tubular rectangular en aluminio de 10,16cmx4,44cm x0,03 cm cabezal y </v>
          </cell>
          <cell r="C67" t="str">
            <v>und</v>
          </cell>
          <cell r="D67">
            <v>0</v>
          </cell>
          <cell r="E67" t="e">
            <v>#N/A</v>
          </cell>
          <cell r="F67" t="e">
            <v>#N/A</v>
          </cell>
        </row>
        <row r="68">
          <cell r="A68">
            <v>194</v>
          </cell>
          <cell r="B68" t="str">
            <v xml:space="preserve">Suministro e instalacion de division fija a placa superior mediante estructura tubular rectangular de acero de 2"x2"x2,4mm de (2,81 m x 2,55 m) (V-10)segun detalle conformada por perfil tubular rectangular en aluminio de 10,16cmx4,44cm x0,03 cm cabezal y </v>
          </cell>
          <cell r="C68" t="str">
            <v>und</v>
          </cell>
          <cell r="D68">
            <v>0</v>
          </cell>
          <cell r="E68" t="e">
            <v>#N/A</v>
          </cell>
          <cell r="F68" t="e">
            <v>#N/A</v>
          </cell>
        </row>
        <row r="69">
          <cell r="A69">
            <v>195</v>
          </cell>
          <cell r="B69" t="str">
            <v>Suministro e instalacion de division fija a placa superior mediante estructura tubular rectangular de acero de 2"x2"x2,4mm de (3,93 m x 2,55 m) (V-11) segun detalle conformada por perfil tubular rectangular en aluminio de 10,16cmx4,44cm x0,03 cm cabezal y</v>
          </cell>
          <cell r="C69" t="str">
            <v>und</v>
          </cell>
          <cell r="D69">
            <v>0</v>
          </cell>
          <cell r="E69" t="e">
            <v>#N/A</v>
          </cell>
          <cell r="F69" t="e">
            <v>#N/A</v>
          </cell>
        </row>
        <row r="70">
          <cell r="A70">
            <v>196</v>
          </cell>
          <cell r="B70" t="str">
            <v>Suministro e instalacion de division fija a placa superior mediante estructura tubular rectangular de acero de 2"x2"x2,4mm de (4,62 m x 2,55 m) (V-12)segun detalle, conformada por perfil tubular rectangular en aluminio de 10,16cmx4,44cm x0,03 cm cabezal y</v>
          </cell>
          <cell r="C70" t="str">
            <v>und</v>
          </cell>
          <cell r="D70">
            <v>0</v>
          </cell>
          <cell r="E70" t="e">
            <v>#N/A</v>
          </cell>
          <cell r="F70" t="e">
            <v>#N/A</v>
          </cell>
        </row>
        <row r="71">
          <cell r="A71">
            <v>197</v>
          </cell>
          <cell r="B71" t="str">
            <v>Suministro e instalacion de persiana fija de 0,3 m x 2,55 m (V-13) segun detalle, ALN 315 Y perfil rectangular en aluminio de 38 mm x 50 mm x 2 mm anodizado natural</v>
          </cell>
          <cell r="C71" t="str">
            <v>und</v>
          </cell>
          <cell r="D71">
            <v>0</v>
          </cell>
          <cell r="E71" t="e">
            <v>#N/A</v>
          </cell>
          <cell r="F71" t="e">
            <v>#N/A</v>
          </cell>
        </row>
        <row r="72">
          <cell r="A72">
            <v>198</v>
          </cell>
          <cell r="B72" t="str">
            <v>Suministro e Instalacion de ventana corrediza de 6,81 m x 0,54 m (V-15) segun detalle, cabezal en aluminio ALN 144 de 52,8mmx 18,8 mm horizontal superior e inferior ALN0349 de 40,2mm x 15,6 mm incluye sillar enganche, jamba, traslape y manija</v>
          </cell>
          <cell r="C72" t="str">
            <v>und</v>
          </cell>
          <cell r="D72">
            <v>0</v>
          </cell>
          <cell r="E72" t="e">
            <v>#N/A</v>
          </cell>
          <cell r="F72" t="e">
            <v>#N/A</v>
          </cell>
        </row>
        <row r="73">
          <cell r="A73">
            <v>200</v>
          </cell>
          <cell r="B73" t="str">
            <v>Suministro e Instalacion de puerta 0,93m x 2,1 m (P-1) segun detalle, estructurada con tubo de acero de 2-3/8"x1-1/2"x 2mm con laminas de superboard de 10 mm y lamina galvanizada de 1,5mm y persiana en aluminio. Incluye bisagra base pivote cerradura cierr</v>
          </cell>
          <cell r="C73" t="str">
            <v>und</v>
          </cell>
          <cell r="D73">
            <v>0</v>
          </cell>
          <cell r="E73" t="e">
            <v>#N/A</v>
          </cell>
          <cell r="F73" t="e">
            <v>#N/A</v>
          </cell>
        </row>
        <row r="74">
          <cell r="A74">
            <v>201</v>
          </cell>
          <cell r="B74" t="str">
            <v>Suministro e Instalacion de puerta 0,85 m x 2,55 m (P-2)segun detalle, estructurada con tubo de acero de 2-3/8"x1-1/2"x 2mm con laminas de superboard de 10 mm y lamina galvanizada de 1,5mm y persiana en aluminio. Incluye bisagra base pivote cerradura cier</v>
          </cell>
          <cell r="C74" t="str">
            <v>und</v>
          </cell>
          <cell r="D74">
            <v>0</v>
          </cell>
          <cell r="E74" t="e">
            <v>#N/A</v>
          </cell>
          <cell r="F74" t="e">
            <v>#N/A</v>
          </cell>
        </row>
        <row r="75">
          <cell r="A75">
            <v>202</v>
          </cell>
          <cell r="B75" t="str">
            <v>Suministro e Instalacion de puerta doble de 1,74m x 2,55m (P-3) segun detalle, naves estructuradas en perfiles tubular rectangular en aluminio de 7,62 cm x 3,81 cm x 0,014 cm acabado anodizado natural y vidrio templado de 8 mm, marco en perfil tubular rec</v>
          </cell>
          <cell r="C75" t="str">
            <v>und</v>
          </cell>
          <cell r="D75">
            <v>0</v>
          </cell>
          <cell r="E75" t="e">
            <v>#N/A</v>
          </cell>
          <cell r="F75" t="e">
            <v>#N/A</v>
          </cell>
        </row>
        <row r="76">
          <cell r="A76">
            <v>203</v>
          </cell>
          <cell r="B76" t="str">
            <v>Suministro e Instalacion de puerta sencilla de 2,01m x 2,68 m (P-4) segun detalle, acceso primer piso, naves fija y movil estructurada en perfil tubular rectangular en aluminio de 7,62 cm x 3,81 cm x 0,014 cm acabado anodizado natural y vidrio templado de</v>
          </cell>
          <cell r="C76" t="str">
            <v>und</v>
          </cell>
          <cell r="D76">
            <v>0</v>
          </cell>
          <cell r="E76" t="e">
            <v>#N/A</v>
          </cell>
          <cell r="F76" t="e">
            <v>#N/A</v>
          </cell>
        </row>
        <row r="77">
          <cell r="A77">
            <v>204</v>
          </cell>
          <cell r="B77" t="str">
            <v>Suministro e Instalacion de puerta sencilla de 2,01m x 2,68 m (P-5) segun detalle,  acceso pisos 1, 2 y 3 naves fija y movil estructurada en perfil tubular rectangular en aluminio de 7,62 cm x 3,81 cm x 0,014 cm acabado anodizado natural y vidrio templado</v>
          </cell>
          <cell r="C77" t="str">
            <v>und</v>
          </cell>
          <cell r="D77">
            <v>0</v>
          </cell>
          <cell r="E77" t="e">
            <v>#N/A</v>
          </cell>
          <cell r="F77" t="e">
            <v>#N/A</v>
          </cell>
        </row>
        <row r="78">
          <cell r="A78">
            <v>205</v>
          </cell>
          <cell r="B78" t="str">
            <v>Suministro e Instalacion de puerta doble de 1,84m x 2,55m (P-6) segun detalle, naves estructuradas en perfiles tubular rectangular en aluminio de 7,62 cm x 3,81 cm x 0,014 cm acabado anodizado natural y vidrio templado de 8 mm, marco en perfil tubular rec</v>
          </cell>
          <cell r="C78" t="str">
            <v>und</v>
          </cell>
          <cell r="D78">
            <v>0</v>
          </cell>
          <cell r="E78" t="e">
            <v>#N/A</v>
          </cell>
          <cell r="F78" t="e">
            <v>#N/A</v>
          </cell>
        </row>
        <row r="79">
          <cell r="A79">
            <v>206</v>
          </cell>
          <cell r="B79" t="str">
            <v>Suministro e Instalacion de puerta doble de 1,2m x 2,8m (P-7) segun detalle, naves  en lamina galvanizada de 1,5 mm, estructuradas en perfiles tubular cuadrado en acero de 2 3/8" x 1 1/2"  x 2 mm, vidrio templado de 8 mm, fijado a placa superior por estru</v>
          </cell>
          <cell r="C79" t="str">
            <v>und</v>
          </cell>
          <cell r="D79">
            <v>0</v>
          </cell>
          <cell r="E79" t="e">
            <v>#N/A</v>
          </cell>
          <cell r="F79" t="e">
            <v>#N/A</v>
          </cell>
        </row>
        <row r="80">
          <cell r="A80">
            <v>207</v>
          </cell>
          <cell r="B80" t="str">
            <v>Suministro e Instalacion de puerta 1m x 2,55 m (P-8) segun detalle, estructurada con tubo de acero de 2-3/8"x1-1/2"x 2mm con laminas de superboard de 10 mm y lamina galvanizada de 1,5mm y persiana en aluminio. Incluye bisagra base pivote cerradura cierrap</v>
          </cell>
          <cell r="C80" t="str">
            <v>und</v>
          </cell>
          <cell r="D80">
            <v>0</v>
          </cell>
          <cell r="E80" t="e">
            <v>#N/A</v>
          </cell>
          <cell r="F80" t="e">
            <v>#N/A</v>
          </cell>
        </row>
        <row r="81">
          <cell r="A81">
            <v>208</v>
          </cell>
          <cell r="B81" t="str">
            <v>Suministro e Instalacion de puerta 0,97m x 2,55 m (P-9) segun detalle, estructurada con tubo de acero de 2-3/8"x1-1/2"x 2mm con laminas de superboard de 10 mm y lamina galvanizada de 1,5mm y persiana en aluminio. Incluye bisagra base pivote cerradura cier</v>
          </cell>
          <cell r="C81" t="str">
            <v>und</v>
          </cell>
          <cell r="D81">
            <v>0</v>
          </cell>
          <cell r="E81" t="e">
            <v>#N/A</v>
          </cell>
          <cell r="F81" t="e">
            <v>#N/A</v>
          </cell>
        </row>
        <row r="82">
          <cell r="A82">
            <v>209</v>
          </cell>
          <cell r="B82" t="str">
            <v>Suministro e Instalacion de puerta doble de 1,92m x 2,55m (P-10) segun detalle,  para rayos X, naves  en lamina de plomo de 1,5 mm de espesor, estructuradas en perfiles tubular cuadrado en acero de 2 3/8" x 1 1/2"  x 2 mm, fijado a placa superior por estr</v>
          </cell>
          <cell r="C82" t="str">
            <v>und</v>
          </cell>
          <cell r="D82">
            <v>0</v>
          </cell>
          <cell r="E82" t="e">
            <v>#N/A</v>
          </cell>
          <cell r="F82" t="e">
            <v>#N/A</v>
          </cell>
        </row>
        <row r="83">
          <cell r="A83">
            <v>210</v>
          </cell>
          <cell r="B83" t="str">
            <v>Suministro e Instalacion de puerta sencilla de 1,74m x 2,55 m (P-11) segun detalle, naves fija y movil estructurada en perfil tubular rectangular en aluminio de 7,62 cm x 3,81 cm x 0,014 cm acabado anodizado natural y vidrio templado de 8 mm, marco en per</v>
          </cell>
          <cell r="C83" t="str">
            <v>und</v>
          </cell>
          <cell r="D83">
            <v>0</v>
          </cell>
          <cell r="E83" t="e">
            <v>#N/A</v>
          </cell>
          <cell r="F83" t="e">
            <v>#N/A</v>
          </cell>
        </row>
        <row r="84">
          <cell r="A84">
            <v>211</v>
          </cell>
          <cell r="B84" t="str">
            <v>Suministro e Instalacion de puerta 1 m x 2,55 m (P-12)segun detalle, estructurada con tubo de acero de 2-3/8"x1-1/2"x 2mm con laminas de superboard de 10 mm. Incluye bisagra base pivote cerradura cierrapuerta, incluye fijacion a losa superior mediante est</v>
          </cell>
          <cell r="C84" t="str">
            <v>und</v>
          </cell>
          <cell r="D84">
            <v>0</v>
          </cell>
          <cell r="E84" t="e">
            <v>#N/A</v>
          </cell>
          <cell r="F84" t="e">
            <v>#N/A</v>
          </cell>
        </row>
        <row r="85">
          <cell r="A85">
            <v>212</v>
          </cell>
          <cell r="B85" t="str">
            <v>Suministro e Instalacion de puerta doble de 1,3m x 2,55m (P-13) segun detalle,  para cuarto refrigerado, naves  en lamina galvanizada de 1,5 mm de espesor, estructuradas en perfiles tubular cuadrado en acero de 2 3/8" x 1 1/2"  x 2 mm, fijado a placa supe</v>
          </cell>
          <cell r="C85" t="str">
            <v>und</v>
          </cell>
          <cell r="D85">
            <v>0</v>
          </cell>
          <cell r="E85" t="e">
            <v>#N/A</v>
          </cell>
          <cell r="F85" t="e">
            <v>#N/A</v>
          </cell>
        </row>
        <row r="86">
          <cell r="A86">
            <v>213</v>
          </cell>
          <cell r="B86" t="str">
            <v>Suministro e Instalacion de puerta doble de 1,64m x 2,68m (P-14) segun detalle, naves estructuradas en perfiles tubular rectangular en aluminio de 7,62 cm x 3,81 cm x 0,014 cm acabado anodizado natural y vidrio templado de 8 mm, marco en perfil tubular re</v>
          </cell>
          <cell r="C86" t="str">
            <v>und</v>
          </cell>
          <cell r="D86">
            <v>0</v>
          </cell>
          <cell r="E86" t="e">
            <v>#N/A</v>
          </cell>
          <cell r="F86" t="e">
            <v>#N/A</v>
          </cell>
        </row>
        <row r="87">
          <cell r="A87">
            <v>214</v>
          </cell>
          <cell r="B87" t="str">
            <v>Suministro e instalacion de puerta corrediza de 2m x 2,68m (P-15) segun detalle, conformada por perfil aluminio de 10,16 cm x 4,44 cm x 0,08 cm acabado anodizado natural cabezal ALN 173 y pisavidrio en aluminio y vidrio templado de 8 mm incluye jamba tras</v>
          </cell>
          <cell r="C87" t="str">
            <v>und</v>
          </cell>
          <cell r="D87">
            <v>0</v>
          </cell>
          <cell r="E87" t="e">
            <v>#N/A</v>
          </cell>
          <cell r="F87" t="e">
            <v>#N/A</v>
          </cell>
        </row>
        <row r="88">
          <cell r="A88">
            <v>215</v>
          </cell>
          <cell r="B88" t="str">
            <v>Suministro e Instalacion de puerta doble de 2m x 2,85m (P-16) segun detalle, naves estructuradas en perfiles tubular rectangular en aluminio de 7,62 cm x 3,81 cm x 0,014 cm acabado anodizado natural y persiana en ALN 315 en aluminio, marco en perfil tubul</v>
          </cell>
          <cell r="C88" t="str">
            <v>und</v>
          </cell>
          <cell r="D88">
            <v>0</v>
          </cell>
          <cell r="E88" t="e">
            <v>#N/A</v>
          </cell>
          <cell r="F88" t="e">
            <v>#N/A</v>
          </cell>
        </row>
        <row r="89">
          <cell r="A89">
            <v>216</v>
          </cell>
          <cell r="B89" t="str">
            <v xml:space="preserve">Suministro e Instalacion de puerta 0,85 m x 2,55 m (P-17)segun detalle, estructurada con tubo de acero de 2-3/8"x1-1/2"x 2mm con laminas de superboard de 10 mm. Incluye bisagra base pivote cerradura cierrapuerta, incluye fijacion a losa superior mediante </v>
          </cell>
          <cell r="C89" t="str">
            <v>und</v>
          </cell>
          <cell r="D89">
            <v>0</v>
          </cell>
          <cell r="E89" t="e">
            <v>#N/A</v>
          </cell>
          <cell r="F89" t="e">
            <v>#N/A</v>
          </cell>
        </row>
        <row r="90">
          <cell r="A90">
            <v>217</v>
          </cell>
          <cell r="B90" t="str">
            <v xml:space="preserve">Suministro e Instalacion de puerta 0,92 m x 2,55 m (P-18)segun detalle, estructurada con tubo de acero de 2-3/8"x1-1/2"x 2mm con laminas de superboard de 10 mm. Incluye bisagra base pivote cerradura cierrapuerta, incluye fijacion a losa superior mediante </v>
          </cell>
          <cell r="C90" t="str">
            <v>und</v>
          </cell>
          <cell r="D90">
            <v>0</v>
          </cell>
          <cell r="E90" t="e">
            <v>#N/A</v>
          </cell>
          <cell r="F90" t="e">
            <v>#N/A</v>
          </cell>
        </row>
        <row r="91">
          <cell r="A91">
            <v>218</v>
          </cell>
          <cell r="B91" t="str">
            <v xml:space="preserve">Suministro e Instalacion de puerta doble de cerramiento de cubierta 1,96mx1,8m (P-19) según detalle estructurada en tuberia estructural rectangular de acero de 4" x 2" x 4,7mm y malla preondulada galvanizada de 3" x3" calibre #6 incluye cerrojo, bisagras </v>
          </cell>
          <cell r="C91" t="str">
            <v>und</v>
          </cell>
          <cell r="D91">
            <v>0</v>
          </cell>
          <cell r="E91" t="e">
            <v>#N/A</v>
          </cell>
          <cell r="F91" t="e">
            <v>#N/A</v>
          </cell>
        </row>
        <row r="92">
          <cell r="A92">
            <v>219</v>
          </cell>
          <cell r="B92" t="str">
            <v>Suministro e Instalacion de puerta sencilla de 0,99m x 2,55m (P-20) segun detalle, naves estructuradas en perfiles tubular rectangular en aluminio de 7,62 cm x 3,81 cm x 0,014 cm acabado anodizado natural y persiana en ALN 315 en aluminio, marco en perfil</v>
          </cell>
          <cell r="C92" t="str">
            <v>und</v>
          </cell>
          <cell r="D92">
            <v>0</v>
          </cell>
          <cell r="E92" t="e">
            <v>#N/A</v>
          </cell>
          <cell r="F92" t="e">
            <v>#N/A</v>
          </cell>
        </row>
        <row r="93">
          <cell r="A93">
            <v>220</v>
          </cell>
          <cell r="B93" t="str">
            <v>Suministro e Instalacion de puerta 1,08 m x 2,55 m (P-21) segun detalle, estructurada con tubo de acero de 2-3/8"x1-1/2"x 2mm con laminas de superboard de 10 mm. Incluye bisagra base pivote cerradura cierrapuerta, incluye fijacion a losa superior mediante</v>
          </cell>
          <cell r="C93" t="str">
            <v>und</v>
          </cell>
          <cell r="D93">
            <v>0</v>
          </cell>
          <cell r="E93" t="e">
            <v>#N/A</v>
          </cell>
          <cell r="F93" t="e">
            <v>#N/A</v>
          </cell>
        </row>
        <row r="94">
          <cell r="A94">
            <v>221</v>
          </cell>
          <cell r="B94" t="str">
            <v>Suministro e Instalacion de puerta sencilla de 3,04m x 3,10m (P-22) segun detalle, naves moviles y fijas estructuradas en perfiles tubular rectangular en aluminio de 7,62 cm x 3,81 cm x 0,014 cm acabado anodizado natural y persiana en ALN 315 en aluminio,</v>
          </cell>
          <cell r="C94" t="str">
            <v>und</v>
          </cell>
          <cell r="D94">
            <v>0</v>
          </cell>
          <cell r="E94" t="e">
            <v>#N/A</v>
          </cell>
          <cell r="F94" t="e">
            <v>#N/A</v>
          </cell>
        </row>
        <row r="95">
          <cell r="A95">
            <v>222</v>
          </cell>
          <cell r="B95" t="str">
            <v>Suministro e Instalacion de puerta 1,2m x 2,1 m (P-23) segun detalle, estructurada con tubo de acero de 2-3/8"x1-1/2"x 2mm con laminas de superboard de 10 mm y lamina galvanizada de 1,5mm y persiana en aluminio. Incluye bisagra base pivote cerradura cierr</v>
          </cell>
          <cell r="C95" t="str">
            <v>und</v>
          </cell>
          <cell r="D95">
            <v>0</v>
          </cell>
          <cell r="E95" t="e">
            <v>#N/A</v>
          </cell>
          <cell r="F95" t="e">
            <v>#N/A</v>
          </cell>
        </row>
        <row r="96">
          <cell r="A96">
            <v>223</v>
          </cell>
          <cell r="B96" t="str">
            <v>Suministro e Instalacion de puerta 0,89m x 2,1 m (P-24) segun detalle, estructurada con tubo de acero de 2-3/8"x1-1/2"x 2mm con laminas de superboard de 10 mm y lamina galvanizada de 1,5mm y persiana en aluminio. Incluye bisagra base pivote cerradura cier</v>
          </cell>
          <cell r="C96" t="str">
            <v>und</v>
          </cell>
          <cell r="D96">
            <v>0</v>
          </cell>
          <cell r="E96" t="e">
            <v>#N/A</v>
          </cell>
          <cell r="F96" t="e">
            <v>#N/A</v>
          </cell>
        </row>
        <row r="97">
          <cell r="A97">
            <v>224</v>
          </cell>
          <cell r="B97" t="str">
            <v>Suministro e Instalacion de puerta doble de 0,70m x 2,55m (P-25) segun detalle,  para rayos X, naves  en lamina de plomo de 1,5 mm de espesor, estructuradas en perfiles tubular cuadrado en acero de 2 3/8" x 1 1/2"  x 2 mm, fijado a placa superior por estr</v>
          </cell>
          <cell r="C97" t="str">
            <v>und</v>
          </cell>
          <cell r="D97">
            <v>0</v>
          </cell>
          <cell r="E97" t="e">
            <v>#N/A</v>
          </cell>
          <cell r="F97" t="e">
            <v>#N/A</v>
          </cell>
        </row>
        <row r="98">
          <cell r="A98">
            <v>237</v>
          </cell>
          <cell r="B98" t="str">
            <v>Suministro e Instalacion de cerramiento de cubierta h=1,8m según detalle estructurada en tuberia estructural rectangular de acero de 4" x 2" x 4,7mm y malla preondulada galvanizada de 3" x3" calibre #6 angulos de fijacion</v>
          </cell>
          <cell r="C98" t="str">
            <v>m2</v>
          </cell>
          <cell r="D98">
            <v>0</v>
          </cell>
          <cell r="E98" t="e">
            <v>#N/A</v>
          </cell>
          <cell r="F98" t="e">
            <v>#N/A</v>
          </cell>
        </row>
        <row r="99">
          <cell r="A99">
            <v>238</v>
          </cell>
          <cell r="B99" t="str">
            <v>Baranda peatonal según detalle en tubo de seccion cuadrada macisa de 3,5 cm en acero parales cada 1,2m y dos horizontales</v>
          </cell>
          <cell r="C99" t="str">
            <v>ml</v>
          </cell>
          <cell r="D99">
            <v>0</v>
          </cell>
          <cell r="E99" t="e">
            <v>#N/A</v>
          </cell>
          <cell r="F99" t="e">
            <v>#N/A</v>
          </cell>
        </row>
        <row r="100">
          <cell r="A100" t="str">
            <v>CAPITULO VI -PISOS</v>
          </cell>
          <cell r="B100">
            <v>0</v>
          </cell>
          <cell r="C100">
            <v>0</v>
          </cell>
          <cell r="D100">
            <v>0</v>
          </cell>
          <cell r="E100">
            <v>0</v>
          </cell>
          <cell r="F100">
            <v>0</v>
          </cell>
        </row>
        <row r="101">
          <cell r="A101">
            <v>225</v>
          </cell>
          <cell r="B101" t="str">
            <v>Mortero 1:3 de nivelacion de pisos e=0,04 m</v>
          </cell>
          <cell r="C101" t="str">
            <v>m2</v>
          </cell>
          <cell r="D101">
            <v>0</v>
          </cell>
          <cell r="E101" t="e">
            <v>#N/A</v>
          </cell>
          <cell r="F101" t="e">
            <v>#N/A</v>
          </cell>
        </row>
        <row r="102">
          <cell r="A102">
            <v>226</v>
          </cell>
          <cell r="B102" t="str">
            <v>Mortero 1:3 para conformar pendientes para manejo de aguas losa cubierta</v>
          </cell>
          <cell r="C102" t="str">
            <v>m3</v>
          </cell>
          <cell r="D102">
            <v>0</v>
          </cell>
          <cell r="E102" t="e">
            <v>#N/A</v>
          </cell>
          <cell r="F102" t="e">
            <v>#N/A</v>
          </cell>
        </row>
        <row r="103">
          <cell r="A103">
            <v>227</v>
          </cell>
          <cell r="B103" t="str">
            <v>Suministro e instalacion de piso P-01 vinilico color gris REF "IQ ONE MISTY GRAY" BYLIN o equivalente incluye mastico de nivelacion</v>
          </cell>
          <cell r="C103" t="str">
            <v>m2</v>
          </cell>
          <cell r="D103">
            <v>0</v>
          </cell>
          <cell r="E103" t="e">
            <v>#N/A</v>
          </cell>
          <cell r="F103" t="e">
            <v>#N/A</v>
          </cell>
        </row>
        <row r="104">
          <cell r="A104">
            <v>228</v>
          </cell>
          <cell r="B104" t="str">
            <v>Suministro e instalacion de piso P-02 en piedra royal veta acabado semi mate apomazado con acido</v>
          </cell>
          <cell r="C104" t="str">
            <v>m2</v>
          </cell>
          <cell r="D104">
            <v>0</v>
          </cell>
          <cell r="E104" t="e">
            <v>#N/A</v>
          </cell>
          <cell r="F104" t="e">
            <v>#N/A</v>
          </cell>
        </row>
        <row r="105">
          <cell r="A105">
            <v>73</v>
          </cell>
          <cell r="B105" t="str">
            <v>Llenos compactados con tierra negra para conformar zonas verdes</v>
          </cell>
          <cell r="C105" t="str">
            <v>m3</v>
          </cell>
          <cell r="D105">
            <v>0</v>
          </cell>
          <cell r="E105">
            <v>45733</v>
          </cell>
          <cell r="F105">
            <v>0</v>
          </cell>
        </row>
        <row r="106">
          <cell r="A106">
            <v>229</v>
          </cell>
          <cell r="B106" t="str">
            <v>Suministro e instalacion de piso P-05 adoquin cuadrado en concreto de 10 cm x 10 cm acabado color gris</v>
          </cell>
          <cell r="C106" t="str">
            <v>m2</v>
          </cell>
          <cell r="D106">
            <v>0</v>
          </cell>
          <cell r="E106" t="e">
            <v>#N/A</v>
          </cell>
          <cell r="F106" t="e">
            <v>#N/A</v>
          </cell>
        </row>
        <row r="107">
          <cell r="A107">
            <v>230</v>
          </cell>
          <cell r="B107" t="str">
            <v>Suministro riego e Instalacion de piso P-06 en gravilla con gradacion 3/4" a 1" con e=0,1 m</v>
          </cell>
          <cell r="C107" t="str">
            <v>und</v>
          </cell>
          <cell r="D107">
            <v>0</v>
          </cell>
          <cell r="E107" t="e">
            <v>#N/A</v>
          </cell>
          <cell r="F107" t="e">
            <v>#N/A</v>
          </cell>
        </row>
        <row r="108">
          <cell r="A108">
            <v>231</v>
          </cell>
          <cell r="B108" t="str">
            <v>Suministro riego e Instalacion de piso P-07 en arena amarilla gradacion uniforme entre el tamiz No50 y el No200 grano redondo e=0,1 m.</v>
          </cell>
          <cell r="C108" t="str">
            <v>und</v>
          </cell>
          <cell r="D108">
            <v>0</v>
          </cell>
          <cell r="E108" t="e">
            <v>#N/A</v>
          </cell>
          <cell r="F108" t="e">
            <v>#N/A</v>
          </cell>
        </row>
        <row r="109">
          <cell r="A109">
            <v>232</v>
          </cell>
          <cell r="B109" t="str">
            <v>Suministro e instalacion de piso P-09 en porcelanato semipulido tipo krak color light gray formato 30 cm x 60 cm REF PKZM3060RF5 PROSEIN o equivalente</v>
          </cell>
          <cell r="C109" t="str">
            <v>m2</v>
          </cell>
          <cell r="D109">
            <v>0</v>
          </cell>
          <cell r="E109" t="e">
            <v>#N/A</v>
          </cell>
          <cell r="F109" t="e">
            <v>#N/A</v>
          </cell>
        </row>
        <row r="110">
          <cell r="A110">
            <v>233</v>
          </cell>
          <cell r="B110" t="str">
            <v>Suministro e instalacion de piso P-10 concreto clase D (21 Mpa) 3000 psi para placa contrapiso e=0,1m con endurecedor de concreto color gris y con refuerzo de microfibra monofilamento de nylon dilatada  con cortes de disco según diseno</v>
          </cell>
          <cell r="C110" t="str">
            <v>m2</v>
          </cell>
          <cell r="D110">
            <v>0</v>
          </cell>
          <cell r="E110" t="e">
            <v>#N/A</v>
          </cell>
          <cell r="F110" t="e">
            <v>#N/A</v>
          </cell>
        </row>
        <row r="111">
          <cell r="A111">
            <v>234</v>
          </cell>
          <cell r="B111" t="str">
            <v>Suministro e instalacion de piso P-11 concreto clase D (21 Mpa) 3000 psi para placa contrapiso e=0,1m dilatada  con cortes de disco según diseno</v>
          </cell>
          <cell r="C111" t="str">
            <v>m2</v>
          </cell>
          <cell r="D111">
            <v>0</v>
          </cell>
          <cell r="E111" t="e">
            <v>#N/A</v>
          </cell>
          <cell r="F111" t="e">
            <v>#N/A</v>
          </cell>
        </row>
        <row r="112">
          <cell r="A112">
            <v>235</v>
          </cell>
          <cell r="B112" t="str">
            <v>Suministro e instalacion de piso P-12 en enchape tipo mosaico porcelanato esmaltado acabado brillante color azul claro formato 30,6 cm x 30,6 cm REF "MOS SUMMER DAY" KV30ZR399 DECORCERAMICA o equivalente</v>
          </cell>
          <cell r="C112" t="str">
            <v>m2</v>
          </cell>
          <cell r="D112">
            <v>0</v>
          </cell>
          <cell r="E112" t="e">
            <v>#N/A</v>
          </cell>
          <cell r="F112" t="e">
            <v>#N/A</v>
          </cell>
        </row>
        <row r="113">
          <cell r="A113">
            <v>236</v>
          </cell>
          <cell r="B113" t="str">
            <v>Suministro e instalacion de media cana plastica en pvc sistema macho hembra</v>
          </cell>
          <cell r="C113" t="str">
            <v>ml</v>
          </cell>
          <cell r="D113">
            <v>0</v>
          </cell>
          <cell r="E113" t="e">
            <v>#N/A</v>
          </cell>
          <cell r="F113" t="e">
            <v>#N/A</v>
          </cell>
        </row>
        <row r="114">
          <cell r="A114">
            <v>243</v>
          </cell>
          <cell r="B114" t="str">
            <v>Guardaescoba en Media caña en mortero 1:2 de 0,07m -0,15 m incluye esmaltado emboquillado brillado y dilatacion en aluminio entre guardaescoba y enchape</v>
          </cell>
          <cell r="C114" t="str">
            <v>ml</v>
          </cell>
          <cell r="D114">
            <v>0</v>
          </cell>
          <cell r="E114" t="e">
            <v>#N/A</v>
          </cell>
          <cell r="F114" t="e">
            <v>#N/A</v>
          </cell>
        </row>
        <row r="115">
          <cell r="A115" t="str">
            <v>CAPITULO VII -CIELO RASOS</v>
          </cell>
          <cell r="B115">
            <v>0</v>
          </cell>
          <cell r="C115">
            <v>0</v>
          </cell>
          <cell r="D115">
            <v>0</v>
          </cell>
          <cell r="E115">
            <v>0</v>
          </cell>
          <cell r="F115">
            <v>0</v>
          </cell>
        </row>
        <row r="116">
          <cell r="A116">
            <v>239</v>
          </cell>
          <cell r="B116" t="str">
            <v>Suministro e instalacion de cielo raso junta perdida en laminas de superboard de 6 mm masillado y pintado</v>
          </cell>
          <cell r="C116" t="str">
            <v>m2</v>
          </cell>
          <cell r="D116">
            <v>0</v>
          </cell>
          <cell r="E116" t="e">
            <v>#N/A</v>
          </cell>
          <cell r="F116" t="e">
            <v>#N/A</v>
          </cell>
        </row>
        <row r="117">
          <cell r="A117">
            <v>240</v>
          </cell>
          <cell r="B117" t="str">
            <v>Suministro e instalacion de franja de 12 cm de ancho de cielo raso en lamina galvanizada calibre 18 fijada estructura de acero</v>
          </cell>
          <cell r="C117" t="str">
            <v>ml</v>
          </cell>
          <cell r="D117">
            <v>0</v>
          </cell>
          <cell r="E117" t="e">
            <v>#N/A</v>
          </cell>
          <cell r="F117" t="e">
            <v>#N/A</v>
          </cell>
        </row>
        <row r="118">
          <cell r="A118" t="str">
            <v>CAPITULO VIII - FACHADAS</v>
          </cell>
          <cell r="B118">
            <v>0</v>
          </cell>
          <cell r="C118">
            <v>0</v>
          </cell>
          <cell r="D118">
            <v>0</v>
          </cell>
          <cell r="E118">
            <v>0</v>
          </cell>
          <cell r="F118">
            <v>0</v>
          </cell>
        </row>
        <row r="119">
          <cell r="A119">
            <v>242</v>
          </cell>
          <cell r="B119" t="str">
            <v>Suministro e Instalacion de Fachada F-01 según detalles tipo persiana en madera vertical teca de canto 0,03 m*0,18 m*0,3 m separacion entre centros de 20 cm, cada pieza pulida resanada e inmunizada, acabado con imprimante REF  Profilan Teoma durespo o equ</v>
          </cell>
          <cell r="C119" t="str">
            <v>m2</v>
          </cell>
          <cell r="D119">
            <v>0</v>
          </cell>
          <cell r="E119" t="e">
            <v>#N/A</v>
          </cell>
          <cell r="F119" t="e">
            <v>#N/A</v>
          </cell>
        </row>
        <row r="120">
          <cell r="A120">
            <v>199</v>
          </cell>
          <cell r="B120" t="str">
            <v xml:space="preserve">Suministro e Instalacion de fachada fija 9,75 m x 14 m (V-16) segun detalle, incluye platinas y perfiles de acero, fijaciones y vidrio templado laminado de 10 mm </v>
          </cell>
          <cell r="C120" t="str">
            <v>m2</v>
          </cell>
          <cell r="D120">
            <v>0</v>
          </cell>
          <cell r="E120" t="e">
            <v>#N/A</v>
          </cell>
          <cell r="F120" t="e">
            <v>#N/A</v>
          </cell>
        </row>
        <row r="121">
          <cell r="A121" t="str">
            <v>CAPITULO IX - APARATOS SANITARIOS</v>
          </cell>
          <cell r="B121">
            <v>0</v>
          </cell>
          <cell r="C121">
            <v>0</v>
          </cell>
          <cell r="D121">
            <v>0</v>
          </cell>
          <cell r="E121">
            <v>0</v>
          </cell>
          <cell r="F121">
            <v>0</v>
          </cell>
        </row>
        <row r="122">
          <cell r="A122">
            <v>244</v>
          </cell>
          <cell r="B122" t="str">
            <v>Suministro e Instalacion de sanitario tasa alongada a piso en porcelana para personas con movilidad reducida 43 cm de alto color blanco entrada posterior ref adriatico de corona o equivalente</v>
          </cell>
          <cell r="C122" t="str">
            <v>und</v>
          </cell>
          <cell r="D122">
            <v>0</v>
          </cell>
          <cell r="E122" t="e">
            <v>#N/A</v>
          </cell>
          <cell r="F122" t="e">
            <v>#N/A</v>
          </cell>
        </row>
        <row r="123">
          <cell r="A123">
            <v>256</v>
          </cell>
          <cell r="B123" t="str">
            <v>Suministro e Instalacion de tasa sanitaria 73X 36,2x36,8 cm color blanco entrada posterior ref baltico de corona o equivalente</v>
          </cell>
          <cell r="C123" t="str">
            <v>und</v>
          </cell>
          <cell r="D123">
            <v>0</v>
          </cell>
          <cell r="E123" t="e">
            <v>#N/A</v>
          </cell>
          <cell r="F123" t="e">
            <v>#N/A</v>
          </cell>
        </row>
        <row r="124">
          <cell r="A124">
            <v>245</v>
          </cell>
          <cell r="B124" t="str">
            <v>Suministro e Instalacion de valvula antibandalica para sanitario sistema de instalacion posterior Ref 75125001 de corona o equivalente</v>
          </cell>
          <cell r="C124" t="str">
            <v>und</v>
          </cell>
          <cell r="D124">
            <v>0</v>
          </cell>
          <cell r="E124" t="e">
            <v>#N/A</v>
          </cell>
          <cell r="F124" t="e">
            <v>#N/A</v>
          </cell>
        </row>
        <row r="125">
          <cell r="A125">
            <v>246</v>
          </cell>
          <cell r="B125" t="str">
            <v>Suministro e Instalacion de lavamanos suspendido en ceramica esmaltada color blanco de 27 cm x 34 cm x 12,5 cm Ref YOCO decorceramica o quivalente con complemento cromado  ref TRAM P LAV convencional decorceramica o equivalente</v>
          </cell>
          <cell r="C125" t="str">
            <v>und</v>
          </cell>
          <cell r="D125">
            <v>0</v>
          </cell>
          <cell r="E125" t="e">
            <v>#N/A</v>
          </cell>
          <cell r="F125" t="e">
            <v>#N/A</v>
          </cell>
        </row>
        <row r="126">
          <cell r="A126">
            <v>257</v>
          </cell>
          <cell r="B126" t="str">
            <v>Suministro e Instalacion de lavamanos de colgar en porcelana sanitariacolor blanco de 165 x 475 x375 mm Ref AQUAPRO de corona o equivalente con complemento cromado ref TRAM P LAV  convencional de decorceramica o equivalente</v>
          </cell>
          <cell r="C126" t="str">
            <v>und</v>
          </cell>
          <cell r="D126">
            <v>0</v>
          </cell>
          <cell r="E126" t="e">
            <v>#N/A</v>
          </cell>
          <cell r="F126" t="e">
            <v>#N/A</v>
          </cell>
        </row>
        <row r="127">
          <cell r="A127">
            <v>247</v>
          </cell>
          <cell r="B127" t="str">
            <v>Suministro e Instalacion de griferia para lavamanos tipo push cuello de ganso cierre automatico acabado metalico cromado Ref 4-AA-00444506 de accesorios y acabados o equivalente</v>
          </cell>
          <cell r="C127" t="str">
            <v>und</v>
          </cell>
          <cell r="D127">
            <v>0</v>
          </cell>
          <cell r="E127" t="e">
            <v>#N/A</v>
          </cell>
          <cell r="F127" t="e">
            <v>#N/A</v>
          </cell>
        </row>
        <row r="128">
          <cell r="A128">
            <v>260</v>
          </cell>
          <cell r="B128" t="str">
            <v>Suministro e Instalacion de orinal antibacterial color blanco con griferia valvula push cuerpo expuesto Ref 061331001 de corona o equivalente</v>
          </cell>
          <cell r="C128" t="str">
            <v>und</v>
          </cell>
          <cell r="D128">
            <v>0</v>
          </cell>
          <cell r="E128" t="e">
            <v>#N/A</v>
          </cell>
          <cell r="F128" t="e">
            <v>#N/A</v>
          </cell>
        </row>
        <row r="129">
          <cell r="A129">
            <v>248</v>
          </cell>
          <cell r="B129" t="str">
            <v>Suministro e Instalacion de dispensador de jabon vertical de pared en acero inxidable capacidad de 500 ml  17cm x 9cmx10,7xm ref 214986 de socoda o equivalente</v>
          </cell>
          <cell r="C129" t="str">
            <v>und</v>
          </cell>
          <cell r="D129">
            <v>0</v>
          </cell>
          <cell r="E129" t="e">
            <v>#N/A</v>
          </cell>
          <cell r="F129" t="e">
            <v>#N/A</v>
          </cell>
        </row>
        <row r="130">
          <cell r="A130">
            <v>249</v>
          </cell>
          <cell r="B130" t="str">
            <v>Suministro e Instalacion de secador de manos automatico de acero inoxidable de acabado satinado 225 x 265 x 174 mm ref POTENZa corona o equivalente</v>
          </cell>
          <cell r="C130" t="str">
            <v>und</v>
          </cell>
          <cell r="D130">
            <v>0</v>
          </cell>
          <cell r="E130" t="e">
            <v>#N/A</v>
          </cell>
          <cell r="F130" t="e">
            <v>#N/A</v>
          </cell>
        </row>
        <row r="131">
          <cell r="A131">
            <v>250</v>
          </cell>
          <cell r="B131" t="str">
            <v>Suministro e Instalacion de dispensador de rollo de papel higienico en acero inoxidable con chapa de seguridad para rollo estandar socoda o equivalente</v>
          </cell>
          <cell r="C131" t="str">
            <v>und</v>
          </cell>
          <cell r="D131">
            <v>0</v>
          </cell>
          <cell r="E131" t="e">
            <v>#N/A</v>
          </cell>
          <cell r="F131" t="e">
            <v>#N/A</v>
          </cell>
        </row>
        <row r="132">
          <cell r="A132">
            <v>251</v>
          </cell>
          <cell r="B132" t="str">
            <v>Suministro e Instalacion de caneca de cuerpo cilindrico en acero inoxidable y acabado satinado con base antideslizante ref 8-AA-940 de accesorios y acabados o equivalente</v>
          </cell>
          <cell r="C132" t="str">
            <v>und</v>
          </cell>
          <cell r="D132">
            <v>0</v>
          </cell>
          <cell r="E132" t="e">
            <v>#N/A</v>
          </cell>
          <cell r="F132" t="e">
            <v>#N/A</v>
          </cell>
        </row>
        <row r="133">
          <cell r="A133">
            <v>252</v>
          </cell>
          <cell r="B133" t="str">
            <v>Suministro e Instalacion de gancho perchero de sujecion a perd en acero inoxidable 8-AA-210S  de accesorios y acabados o equivalente</v>
          </cell>
          <cell r="C133" t="str">
            <v>und</v>
          </cell>
          <cell r="D133">
            <v>0</v>
          </cell>
          <cell r="E133" t="e">
            <v>#N/A</v>
          </cell>
          <cell r="F133" t="e">
            <v>#N/A</v>
          </cell>
        </row>
        <row r="134">
          <cell r="A134">
            <v>253</v>
          </cell>
          <cell r="B134" t="str">
            <v>Suministro e Instalacion de rejilla de piso para sifon cuadrada en acero inoxidable 304 anti cucarachas 3¨x3¨x2¨</v>
          </cell>
          <cell r="C134" t="str">
            <v>und</v>
          </cell>
          <cell r="D134">
            <v>0</v>
          </cell>
          <cell r="E134" t="e">
            <v>#N/A</v>
          </cell>
          <cell r="F134" t="e">
            <v>#N/A</v>
          </cell>
        </row>
        <row r="135">
          <cell r="A135">
            <v>254</v>
          </cell>
          <cell r="B135" t="str">
            <v>Suministro e Instalacion de espejo flotado de 7 mm de espesor de 1,52 m x 2,27 m con inclinacion de 10º  según detalle, incluye estructura en tubo cuadrado y fijacion a pared.</v>
          </cell>
          <cell r="C135" t="str">
            <v>und</v>
          </cell>
          <cell r="D135">
            <v>0</v>
          </cell>
          <cell r="E135" t="e">
            <v>#N/A</v>
          </cell>
          <cell r="F135" t="e">
            <v>#N/A</v>
          </cell>
        </row>
        <row r="136">
          <cell r="A136">
            <v>259</v>
          </cell>
          <cell r="B136" t="str">
            <v>Suministro e Instalacion de espejo flotado de 7 mm de espesor   según detalle, incluye estructura en tubo cuadrado y fijacion a pared.</v>
          </cell>
          <cell r="C136" t="str">
            <v>m2</v>
          </cell>
          <cell r="D136">
            <v>0</v>
          </cell>
          <cell r="E136" t="e">
            <v>#N/A</v>
          </cell>
          <cell r="F136" t="e">
            <v>#N/A</v>
          </cell>
        </row>
        <row r="137">
          <cell r="A137">
            <v>255</v>
          </cell>
          <cell r="B137" t="str">
            <v>Suministro e Instalacion de barra de acero inoxidable abatible en forma de U socoda o equivalente</v>
          </cell>
          <cell r="C137" t="str">
            <v>und</v>
          </cell>
          <cell r="D137">
            <v>0</v>
          </cell>
          <cell r="E137" t="e">
            <v>#N/A</v>
          </cell>
          <cell r="F137" t="e">
            <v>#N/A</v>
          </cell>
        </row>
        <row r="138">
          <cell r="A138">
            <v>258</v>
          </cell>
          <cell r="B138" t="str">
            <v>Suministro e Instalacion de recipiente para residuos en acero inoxidable de 12 lt anclado a pared  de 40x31x13 cm ref 70663001 de corona o equivalente</v>
          </cell>
          <cell r="C138" t="str">
            <v>und</v>
          </cell>
          <cell r="D138">
            <v>0</v>
          </cell>
          <cell r="E138" t="e">
            <v>#N/A</v>
          </cell>
          <cell r="F138" t="e">
            <v>#N/A</v>
          </cell>
        </row>
        <row r="139">
          <cell r="A139">
            <v>261</v>
          </cell>
          <cell r="B139" t="str">
            <v>Suministro e Instalacion de poceta en concreto a la vista con interior en granito pulido de 0,41x0,88x0,44 m</v>
          </cell>
          <cell r="C139" t="str">
            <v>und</v>
          </cell>
          <cell r="D139">
            <v>0</v>
          </cell>
          <cell r="E139" t="e">
            <v>#N/A</v>
          </cell>
          <cell r="F139" t="e">
            <v>#N/A</v>
          </cell>
        </row>
        <row r="140">
          <cell r="A140">
            <v>262</v>
          </cell>
          <cell r="B140" t="str">
            <v>Suministro e Instalacion de llave poceta de aseo en cromo ref 977900001 de corona o equivalente</v>
          </cell>
          <cell r="C140" t="str">
            <v>und</v>
          </cell>
          <cell r="D140">
            <v>0</v>
          </cell>
          <cell r="E140" t="e">
            <v>#N/A</v>
          </cell>
          <cell r="F140" t="e">
            <v>#N/A</v>
          </cell>
        </row>
        <row r="141">
          <cell r="A141">
            <v>263</v>
          </cell>
          <cell r="B141" t="str">
            <v>Suministro e Instalacion de organizador de pared para colgar escobas y traperos Ref 1992 industrial Taylor o equivalente</v>
          </cell>
          <cell r="C141" t="str">
            <v>und</v>
          </cell>
          <cell r="D141">
            <v>0</v>
          </cell>
          <cell r="E141" t="e">
            <v>#N/A</v>
          </cell>
          <cell r="F141" t="e">
            <v>#N/A</v>
          </cell>
        </row>
        <row r="142">
          <cell r="A142">
            <v>264</v>
          </cell>
          <cell r="B142" t="str">
            <v>Suministro e Instalacion de regadera sencilla color cromo Ref FENIX de corona o equivalente</v>
          </cell>
          <cell r="C142" t="str">
            <v>und</v>
          </cell>
          <cell r="D142">
            <v>0</v>
          </cell>
          <cell r="E142" t="e">
            <v>#N/A</v>
          </cell>
          <cell r="F142" t="e">
            <v>#N/A</v>
          </cell>
        </row>
        <row r="143">
          <cell r="A143">
            <v>265</v>
          </cell>
          <cell r="B143" t="str">
            <v>Suministro e Instalacion de monocontrol color cromo para ducha Ref FENIX de corono o equivalente</v>
          </cell>
          <cell r="C143" t="str">
            <v>und</v>
          </cell>
          <cell r="D143">
            <v>0</v>
          </cell>
          <cell r="E143" t="e">
            <v>#N/A</v>
          </cell>
          <cell r="F143" t="e">
            <v>#N/A</v>
          </cell>
        </row>
        <row r="144">
          <cell r="A144">
            <v>266</v>
          </cell>
          <cell r="B144" t="str">
            <v>Suministro e Instalacion de division de ducha en vidrio templado de 8 mm según detalles de borde pulido brillante, incluye bisagras, elementos de fijacion, boton haladera</v>
          </cell>
          <cell r="C144" t="str">
            <v>m2</v>
          </cell>
          <cell r="D144">
            <v>0</v>
          </cell>
          <cell r="E144" t="e">
            <v>#N/A</v>
          </cell>
          <cell r="F144" t="e">
            <v>#N/A</v>
          </cell>
        </row>
        <row r="145">
          <cell r="A145">
            <v>267</v>
          </cell>
          <cell r="B145" t="str">
            <v>Suministro e Instalacion de rejilla metalica en acero para desague de ducha según detalle</v>
          </cell>
          <cell r="C145" t="str">
            <v>ml</v>
          </cell>
          <cell r="D145">
            <v>0</v>
          </cell>
          <cell r="E145" t="e">
            <v>#N/A</v>
          </cell>
          <cell r="F145" t="e">
            <v>#N/A</v>
          </cell>
        </row>
        <row r="146">
          <cell r="A146">
            <v>268</v>
          </cell>
          <cell r="B146" t="str">
            <v>Suministro e Instalacion de banca en madera teca con estructura en tuberia cuadrada en acero inoxidable de 0,47 x1,2x0,46 m ref barcelona de arquimuebles o similar</v>
          </cell>
          <cell r="C146" t="str">
            <v>und</v>
          </cell>
          <cell r="D146">
            <v>0</v>
          </cell>
          <cell r="E146" t="e">
            <v>#N/A</v>
          </cell>
          <cell r="F146" t="e">
            <v>#N/A</v>
          </cell>
        </row>
        <row r="147">
          <cell r="A147">
            <v>269</v>
          </cell>
          <cell r="B147" t="str">
            <v xml:space="preserve">Suministro e Instalacion de Lokler metalico de cuatro compartimentos de 40 cm de alto cada uno en lamina cold rolled calibre 22 con terminado en pintura en polvo aplicación electroestatica  color gris de 1,3x0,72x 0,30 m </v>
          </cell>
          <cell r="C147" t="str">
            <v>und</v>
          </cell>
          <cell r="D147">
            <v>0</v>
          </cell>
          <cell r="E147" t="e">
            <v>#N/A</v>
          </cell>
          <cell r="F147" t="e">
            <v>#N/A</v>
          </cell>
        </row>
        <row r="148">
          <cell r="A148" t="str">
            <v>CAPITULO X - REDES SANITARIAS Y DE AGUA POTABLE</v>
          </cell>
          <cell r="B148">
            <v>0</v>
          </cell>
          <cell r="C148">
            <v>0</v>
          </cell>
          <cell r="D148">
            <v>0</v>
          </cell>
          <cell r="E148">
            <v>0</v>
          </cell>
          <cell r="F148">
            <v>0</v>
          </cell>
        </row>
        <row r="149">
          <cell r="A149">
            <v>272</v>
          </cell>
          <cell r="B149" t="str">
            <v>Suministro e Instalacion de red de tuberia PVC presion  1/2" (incluye accesorios)</v>
          </cell>
          <cell r="C149" t="str">
            <v>ml</v>
          </cell>
          <cell r="D149">
            <v>0</v>
          </cell>
          <cell r="E149" t="e">
            <v>#N/A</v>
          </cell>
          <cell r="F149" t="e">
            <v>#N/A</v>
          </cell>
        </row>
        <row r="150">
          <cell r="A150">
            <v>270</v>
          </cell>
          <cell r="B150" t="str">
            <v>Suministro e Instalacion de red de tuberia PVC presion  1" (incluye accesorios)</v>
          </cell>
          <cell r="C150" t="str">
            <v>ml</v>
          </cell>
          <cell r="D150">
            <v>0</v>
          </cell>
          <cell r="E150" t="e">
            <v>#N/A</v>
          </cell>
          <cell r="F150" t="e">
            <v>#N/A</v>
          </cell>
        </row>
        <row r="151">
          <cell r="A151">
            <v>271</v>
          </cell>
          <cell r="B151" t="str">
            <v>Suministro e Instalacion de red de tuberia PVC presion  2" (incluye accesorios)</v>
          </cell>
          <cell r="C151" t="str">
            <v>ml</v>
          </cell>
          <cell r="D151">
            <v>0</v>
          </cell>
          <cell r="E151" t="e">
            <v>#N/A</v>
          </cell>
          <cell r="F151" t="e">
            <v>#N/A</v>
          </cell>
        </row>
        <row r="152">
          <cell r="A152">
            <v>273</v>
          </cell>
          <cell r="B152" t="str">
            <v>Suministro e Instalacion de red de tuberia CPVC presion  1/2" (incluye accesorios)</v>
          </cell>
          <cell r="C152" t="str">
            <v>ml</v>
          </cell>
          <cell r="D152">
            <v>0</v>
          </cell>
          <cell r="E152" t="e">
            <v>#N/A</v>
          </cell>
          <cell r="F152" t="e">
            <v>#N/A</v>
          </cell>
        </row>
        <row r="153">
          <cell r="A153">
            <v>274</v>
          </cell>
          <cell r="B153" t="str">
            <v>Suministro e Instalacion de red de tuberia CPVC presion  3/4" (incluye accesorios)</v>
          </cell>
          <cell r="C153" t="str">
            <v>ml</v>
          </cell>
          <cell r="D153">
            <v>0</v>
          </cell>
          <cell r="E153" t="e">
            <v>#N/A</v>
          </cell>
          <cell r="F153" t="e">
            <v>#N/A</v>
          </cell>
        </row>
        <row r="154">
          <cell r="A154">
            <v>275</v>
          </cell>
          <cell r="B154" t="str">
            <v>Suministro e Instalacion de red de tuberia CPVC presion  1" (incluye accesorios)</v>
          </cell>
          <cell r="C154" t="str">
            <v>ml</v>
          </cell>
          <cell r="D154">
            <v>0</v>
          </cell>
          <cell r="E154" t="e">
            <v>#N/A</v>
          </cell>
          <cell r="F154" t="e">
            <v>#N/A</v>
          </cell>
        </row>
        <row r="155">
          <cell r="A155">
            <v>276</v>
          </cell>
          <cell r="B155" t="str">
            <v>Suministro e Instalacion de red de tuberia CPVC presion  1-1/4" (incluye accesorios)</v>
          </cell>
          <cell r="C155" t="str">
            <v>ml</v>
          </cell>
          <cell r="D155">
            <v>0</v>
          </cell>
          <cell r="E155" t="e">
            <v>#N/A</v>
          </cell>
          <cell r="F155" t="e">
            <v>#N/A</v>
          </cell>
        </row>
        <row r="156">
          <cell r="A156">
            <v>277</v>
          </cell>
          <cell r="B156" t="str">
            <v>Suministro e instalacion de punto hidraulico de pvc presion de 1/2" (incluye hasta 2 mt de tuberia)</v>
          </cell>
          <cell r="C156" t="str">
            <v>und</v>
          </cell>
          <cell r="D156">
            <v>0</v>
          </cell>
          <cell r="E156" t="e">
            <v>#N/A</v>
          </cell>
          <cell r="F156" t="e">
            <v>#N/A</v>
          </cell>
        </row>
        <row r="157">
          <cell r="A157">
            <v>278</v>
          </cell>
          <cell r="B157" t="str">
            <v>Suministro e instalacion de punto hidraulico de cpvc presion de 1/2" (incluye hasta 2 mt de tuberia)</v>
          </cell>
          <cell r="C157" t="str">
            <v>und</v>
          </cell>
          <cell r="D157">
            <v>0</v>
          </cell>
          <cell r="E157" t="e">
            <v>#N/A</v>
          </cell>
          <cell r="F157" t="e">
            <v>#N/A</v>
          </cell>
        </row>
        <row r="158">
          <cell r="A158">
            <v>279</v>
          </cell>
          <cell r="B158" t="str">
            <v>Suministro e Instalacion de llave de paso red white de 1/2" o similar</v>
          </cell>
          <cell r="C158" t="str">
            <v>und</v>
          </cell>
          <cell r="D158">
            <v>0</v>
          </cell>
          <cell r="E158" t="e">
            <v>#N/A</v>
          </cell>
          <cell r="F158" t="e">
            <v>#N/A</v>
          </cell>
        </row>
        <row r="159">
          <cell r="A159">
            <v>280</v>
          </cell>
          <cell r="B159" t="str">
            <v>Suministro e Instalacion de llave de paso 2"</v>
          </cell>
          <cell r="C159" t="str">
            <v>und</v>
          </cell>
          <cell r="D159">
            <v>0</v>
          </cell>
          <cell r="E159" t="e">
            <v>#N/A</v>
          </cell>
          <cell r="F159" t="e">
            <v>#N/A</v>
          </cell>
        </row>
        <row r="160">
          <cell r="A160">
            <v>281</v>
          </cell>
          <cell r="B160" t="str">
            <v>Suministro e Instalacion de valvula de retencion de 2"</v>
          </cell>
          <cell r="C160" t="str">
            <v>und</v>
          </cell>
          <cell r="D160">
            <v>0</v>
          </cell>
          <cell r="E160" t="e">
            <v>#N/A</v>
          </cell>
          <cell r="F160" t="e">
            <v>#N/A</v>
          </cell>
        </row>
        <row r="161">
          <cell r="A161">
            <v>282</v>
          </cell>
          <cell r="B161" t="str">
            <v>Suministro e Instalacion de macromedidor de 2"</v>
          </cell>
          <cell r="C161" t="str">
            <v>und</v>
          </cell>
          <cell r="D161">
            <v>0</v>
          </cell>
          <cell r="E161" t="e">
            <v>#N/A</v>
          </cell>
          <cell r="F161" t="e">
            <v>#N/A</v>
          </cell>
        </row>
        <row r="162">
          <cell r="A162">
            <v>283</v>
          </cell>
          <cell r="B162" t="str">
            <v>Suministro e Instalacion de calentador xxxxxxxxxxxxxxxxxxxxx</v>
          </cell>
          <cell r="C162" t="str">
            <v>und</v>
          </cell>
          <cell r="D162">
            <v>0</v>
          </cell>
          <cell r="E162" t="e">
            <v>#N/A</v>
          </cell>
          <cell r="F162" t="e">
            <v>#N/A</v>
          </cell>
        </row>
        <row r="163">
          <cell r="A163">
            <v>284</v>
          </cell>
          <cell r="B163" t="str">
            <v>Suministro e Instalacion de motobomba de presion constante XXXXXXXXXXXXXXXXXXXXX</v>
          </cell>
          <cell r="C163" t="str">
            <v>und</v>
          </cell>
          <cell r="D163">
            <v>0</v>
          </cell>
          <cell r="E163" t="e">
            <v>#N/A</v>
          </cell>
          <cell r="F163" t="e">
            <v>#N/A</v>
          </cell>
        </row>
        <row r="164">
          <cell r="A164">
            <v>285</v>
          </cell>
          <cell r="B164" t="str">
            <v>Suministro e Instalacion de red de tuberia PVC sanitaria 2" (incluye accesorios)</v>
          </cell>
          <cell r="C164" t="str">
            <v>ml</v>
          </cell>
          <cell r="D164">
            <v>0</v>
          </cell>
          <cell r="E164" t="e">
            <v>#N/A</v>
          </cell>
          <cell r="F164" t="e">
            <v>#N/A</v>
          </cell>
        </row>
        <row r="165">
          <cell r="A165">
            <v>286</v>
          </cell>
          <cell r="B165" t="str">
            <v>Suministro e Instalacion de red de tuberia PVC sanitaria 4" (incluye accesorios)</v>
          </cell>
          <cell r="C165" t="str">
            <v>ml</v>
          </cell>
          <cell r="D165">
            <v>0</v>
          </cell>
          <cell r="E165" t="e">
            <v>#N/A</v>
          </cell>
          <cell r="F165" t="e">
            <v>#N/A</v>
          </cell>
        </row>
        <row r="166">
          <cell r="A166">
            <v>287</v>
          </cell>
          <cell r="B166" t="str">
            <v>Suministro e Instalacion punto sanitario 2" (incluye accesorios y hasta 3 mt de tuberia)</v>
          </cell>
          <cell r="C166" t="str">
            <v>und</v>
          </cell>
          <cell r="D166">
            <v>0</v>
          </cell>
          <cell r="E166" t="e">
            <v>#N/A</v>
          </cell>
          <cell r="F166" t="e">
            <v>#N/A</v>
          </cell>
        </row>
        <row r="167">
          <cell r="A167">
            <v>288</v>
          </cell>
          <cell r="B167" t="str">
            <v>Suministro e Instalacion punto sanitario 4" (incluye accesorios y hasta 3 mt de tuberia)</v>
          </cell>
          <cell r="C167" t="str">
            <v>und</v>
          </cell>
          <cell r="D167">
            <v>0</v>
          </cell>
          <cell r="E167" t="e">
            <v>#N/A</v>
          </cell>
          <cell r="F167" t="e">
            <v>#N/A</v>
          </cell>
        </row>
        <row r="168">
          <cell r="A168">
            <v>292</v>
          </cell>
          <cell r="B168" t="str">
            <v>Suministro e instalacion de tuberia PVC de 160 mm (6¨) corrugada para alcantarillado</v>
          </cell>
          <cell r="C168" t="str">
            <v>ml</v>
          </cell>
          <cell r="D168">
            <v>0</v>
          </cell>
          <cell r="E168">
            <v>50416</v>
          </cell>
          <cell r="F168">
            <v>0</v>
          </cell>
        </row>
        <row r="169">
          <cell r="A169">
            <v>289</v>
          </cell>
          <cell r="B169" t="str">
            <v>Suministro e Instalacion de red de tuberia PVC ALL 3" (incluye accesorios)</v>
          </cell>
          <cell r="C169" t="str">
            <v>ml</v>
          </cell>
          <cell r="D169">
            <v>0</v>
          </cell>
          <cell r="E169" t="e">
            <v>#N/A</v>
          </cell>
          <cell r="F169" t="e">
            <v>#N/A</v>
          </cell>
        </row>
        <row r="170">
          <cell r="A170">
            <v>290</v>
          </cell>
          <cell r="B170" t="str">
            <v>Suministro e Instalacion de red de tuberia PVC ALL 4" (incluye accesorios)</v>
          </cell>
          <cell r="C170" t="str">
            <v>ml</v>
          </cell>
          <cell r="D170">
            <v>0</v>
          </cell>
          <cell r="E170" t="e">
            <v>#N/A</v>
          </cell>
          <cell r="F170" t="e">
            <v>#N/A</v>
          </cell>
        </row>
        <row r="171">
          <cell r="A171">
            <v>291</v>
          </cell>
          <cell r="B171" t="str">
            <v>Suministro e Instalacion punto ALL 3" (incluye accesorios rejilla granada y hasta 3 mt de tuberia)</v>
          </cell>
          <cell r="C171" t="str">
            <v>und</v>
          </cell>
          <cell r="D171">
            <v>0</v>
          </cell>
          <cell r="E171" t="e">
            <v>#N/A</v>
          </cell>
          <cell r="F171" t="e">
            <v>#N/A</v>
          </cell>
        </row>
        <row r="172">
          <cell r="A172">
            <v>103</v>
          </cell>
          <cell r="B172" t="str">
            <v>Construccion de Cámara de Inspección/Caída D=1.20 m. Concreto 3000 PSI</v>
          </cell>
          <cell r="C172" t="str">
            <v>ml</v>
          </cell>
          <cell r="D172">
            <v>0</v>
          </cell>
          <cell r="E172">
            <v>456782</v>
          </cell>
          <cell r="F172">
            <v>0</v>
          </cell>
        </row>
        <row r="173">
          <cell r="A173">
            <v>104</v>
          </cell>
          <cell r="B173" t="str">
            <v>Base y Cañuela Cámara de Inspección/Caída D=1.20 m.Concreto Simple Clase II</v>
          </cell>
          <cell r="C173" t="str">
            <v>und</v>
          </cell>
          <cell r="D173">
            <v>0</v>
          </cell>
          <cell r="E173">
            <v>315640</v>
          </cell>
          <cell r="F173">
            <v>0</v>
          </cell>
        </row>
        <row r="174">
          <cell r="A174">
            <v>105</v>
          </cell>
          <cell r="B174" t="str">
            <v>Suministro, transporte e instalación aro/ tapa en polipropileno d= 0,70 m para cámara de inspección (cuello 13 cm)</v>
          </cell>
          <cell r="C174" t="str">
            <v>und</v>
          </cell>
          <cell r="D174">
            <v>0</v>
          </cell>
          <cell r="E174">
            <v>424929</v>
          </cell>
          <cell r="F174">
            <v>0</v>
          </cell>
        </row>
        <row r="175">
          <cell r="A175" t="str">
            <v>CAPITULO XI - INSTALACIONES Y REDES ELECTRICAS INTERNAS</v>
          </cell>
          <cell r="B175">
            <v>0</v>
          </cell>
          <cell r="C175">
            <v>0</v>
          </cell>
          <cell r="D175">
            <v>0</v>
          </cell>
          <cell r="E175">
            <v>0</v>
          </cell>
          <cell r="F175">
            <v>0</v>
          </cell>
        </row>
        <row r="176">
          <cell r="A176">
            <v>0</v>
          </cell>
          <cell r="B176">
            <v>0</v>
          </cell>
          <cell r="C176">
            <v>0</v>
          </cell>
          <cell r="D176">
            <v>0</v>
          </cell>
          <cell r="E176">
            <v>0</v>
          </cell>
          <cell r="F176">
            <v>0</v>
          </cell>
        </row>
        <row r="177">
          <cell r="A177">
            <v>0</v>
          </cell>
          <cell r="B177">
            <v>0</v>
          </cell>
          <cell r="C177">
            <v>0</v>
          </cell>
          <cell r="D177">
            <v>0</v>
          </cell>
          <cell r="E177">
            <v>0</v>
          </cell>
          <cell r="F177">
            <v>0</v>
          </cell>
        </row>
        <row r="178">
          <cell r="A178">
            <v>0</v>
          </cell>
          <cell r="B178">
            <v>0</v>
          </cell>
          <cell r="C178">
            <v>0</v>
          </cell>
          <cell r="D178">
            <v>0</v>
          </cell>
          <cell r="E178">
            <v>0</v>
          </cell>
          <cell r="F178">
            <v>0</v>
          </cell>
        </row>
        <row r="179">
          <cell r="A179">
            <v>0</v>
          </cell>
          <cell r="B179">
            <v>0</v>
          </cell>
          <cell r="C179">
            <v>0</v>
          </cell>
          <cell r="D179">
            <v>0</v>
          </cell>
          <cell r="E179">
            <v>0</v>
          </cell>
          <cell r="F179">
            <v>0</v>
          </cell>
        </row>
        <row r="180">
          <cell r="A180">
            <v>0</v>
          </cell>
          <cell r="B180">
            <v>0</v>
          </cell>
          <cell r="C180">
            <v>0</v>
          </cell>
          <cell r="D180">
            <v>0</v>
          </cell>
          <cell r="E180">
            <v>0</v>
          </cell>
          <cell r="F180">
            <v>0</v>
          </cell>
        </row>
        <row r="181">
          <cell r="A181">
            <v>0</v>
          </cell>
          <cell r="B181">
            <v>0</v>
          </cell>
          <cell r="C181">
            <v>0</v>
          </cell>
          <cell r="D181">
            <v>0</v>
          </cell>
          <cell r="E181">
            <v>0</v>
          </cell>
          <cell r="F181">
            <v>0</v>
          </cell>
        </row>
        <row r="182">
          <cell r="A182" t="str">
            <v>CAPITULO XI -ASCENSOR Y MALACATE</v>
          </cell>
          <cell r="B182">
            <v>0</v>
          </cell>
          <cell r="C182">
            <v>0</v>
          </cell>
          <cell r="D182">
            <v>0</v>
          </cell>
          <cell r="E182">
            <v>0</v>
          </cell>
          <cell r="F182">
            <v>0</v>
          </cell>
        </row>
        <row r="183">
          <cell r="A183">
            <v>169</v>
          </cell>
          <cell r="B183" t="str">
            <v>Suministro e Instalacion de ascensor de pasajeros Schindler 3300 NEW EDITION acero inoxidable o similar con capacidad de 1000 Kg, 13 personas de velocidad 1 m/seg, 4 paradas y entradas  y recorrido 10,5 m</v>
          </cell>
          <cell r="C183" t="str">
            <v>und</v>
          </cell>
          <cell r="D183">
            <v>0</v>
          </cell>
          <cell r="E183">
            <v>90285347</v>
          </cell>
          <cell r="F183">
            <v>0</v>
          </cell>
        </row>
        <row r="184">
          <cell r="A184">
            <v>293</v>
          </cell>
          <cell r="B184" t="str">
            <v xml:space="preserve">Suministro e instalacion de malacate para carga  con capacidad de carga 500 Kg altura de elevacion 3,5 m de dos paradas cabina de 1,5x1,5x2 m de accionamiento electro hidráulico, Puertas en cabina, de alas abatibles 
</v>
          </cell>
          <cell r="C184" t="str">
            <v>und</v>
          </cell>
          <cell r="D184">
            <v>0</v>
          </cell>
          <cell r="E184" t="e">
            <v>#N/A</v>
          </cell>
          <cell r="F184" t="e">
            <v>#N/A</v>
          </cell>
        </row>
        <row r="185">
          <cell r="A185">
            <v>0</v>
          </cell>
          <cell r="B185">
            <v>0</v>
          </cell>
          <cell r="C185">
            <v>0</v>
          </cell>
          <cell r="D185">
            <v>0</v>
          </cell>
          <cell r="E185">
            <v>0</v>
          </cell>
          <cell r="F185">
            <v>0</v>
          </cell>
        </row>
        <row r="186">
          <cell r="A186">
            <v>0</v>
          </cell>
          <cell r="B186">
            <v>0</v>
          </cell>
          <cell r="C186">
            <v>0</v>
          </cell>
          <cell r="D186">
            <v>0</v>
          </cell>
          <cell r="E186">
            <v>0</v>
          </cell>
          <cell r="F186">
            <v>0</v>
          </cell>
        </row>
        <row r="187">
          <cell r="A187" t="str">
            <v>CAPITULO XII -LLENOS, MUROS Y ESTABILIZACIONES</v>
          </cell>
          <cell r="B187">
            <v>0</v>
          </cell>
          <cell r="C187">
            <v>0</v>
          </cell>
          <cell r="D187">
            <v>0</v>
          </cell>
          <cell r="E187">
            <v>0</v>
          </cell>
          <cell r="F187">
            <v>0</v>
          </cell>
        </row>
        <row r="188">
          <cell r="A188">
            <v>20</v>
          </cell>
          <cell r="B188" t="str">
            <v>Concreto clase F (14,5 Mpa) Para solado de limpieza</v>
          </cell>
          <cell r="C188" t="str">
            <v>m3</v>
          </cell>
          <cell r="D188">
            <v>0</v>
          </cell>
          <cell r="E188">
            <v>412240</v>
          </cell>
          <cell r="F188">
            <v>0</v>
          </cell>
        </row>
        <row r="189">
          <cell r="A189">
            <v>32</v>
          </cell>
          <cell r="B189" t="str">
            <v>Concreto Clase C (28 Mpa) para zapatas de muro</v>
          </cell>
          <cell r="C189" t="str">
            <v>m3</v>
          </cell>
          <cell r="D189">
            <v>0</v>
          </cell>
          <cell r="E189">
            <v>522739</v>
          </cell>
          <cell r="F189">
            <v>0</v>
          </cell>
        </row>
        <row r="190">
          <cell r="A190">
            <v>88</v>
          </cell>
          <cell r="B190" t="str">
            <v>Concreto clase C (28 Mpa) para vigas de cimentacion de muros</v>
          </cell>
          <cell r="C190" t="str">
            <v>m3</v>
          </cell>
          <cell r="D190">
            <v>0</v>
          </cell>
          <cell r="E190">
            <v>510059</v>
          </cell>
          <cell r="F190">
            <v>0</v>
          </cell>
        </row>
        <row r="191">
          <cell r="A191">
            <v>33</v>
          </cell>
          <cell r="B191" t="str">
            <v>Concreto Clase C (28 Mpa) para muro a la vista una cara (incluye columnas internas del muro)</v>
          </cell>
          <cell r="C191" t="str">
            <v>m3</v>
          </cell>
          <cell r="D191">
            <v>0</v>
          </cell>
          <cell r="E191">
            <v>634607</v>
          </cell>
          <cell r="F191">
            <v>0</v>
          </cell>
        </row>
        <row r="192">
          <cell r="A192">
            <v>89</v>
          </cell>
          <cell r="B192" t="str">
            <v>Concreto clase C (28 Mpa) para vigas intermedias de muros</v>
          </cell>
          <cell r="C192" t="str">
            <v>m3</v>
          </cell>
          <cell r="D192">
            <v>0</v>
          </cell>
          <cell r="E192">
            <v>542143</v>
          </cell>
          <cell r="F192">
            <v>0</v>
          </cell>
        </row>
        <row r="193">
          <cell r="A193">
            <v>90</v>
          </cell>
          <cell r="B193" t="str">
            <v>Concreto clase C (28 Mpa) para vigas de remate de muros</v>
          </cell>
          <cell r="C193" t="str">
            <v>m3</v>
          </cell>
          <cell r="D193">
            <v>0</v>
          </cell>
          <cell r="E193">
            <v>552858</v>
          </cell>
          <cell r="F193">
            <v>0</v>
          </cell>
        </row>
        <row r="194">
          <cell r="A194">
            <v>91</v>
          </cell>
          <cell r="B194" t="str">
            <v>Concreto clase C (28 Mpa) para anden en voladizo sobre muro</v>
          </cell>
          <cell r="C194" t="str">
            <v>M3</v>
          </cell>
          <cell r="D194">
            <v>0</v>
          </cell>
          <cell r="E194">
            <v>584019</v>
          </cell>
          <cell r="F194">
            <v>0</v>
          </cell>
        </row>
        <row r="195">
          <cell r="A195">
            <v>63</v>
          </cell>
          <cell r="B195" t="str">
            <v xml:space="preserve">Suministro en instalacion de junta PVC 15 cm </v>
          </cell>
          <cell r="C195" t="str">
            <v>ml</v>
          </cell>
          <cell r="D195">
            <v>0</v>
          </cell>
          <cell r="E195">
            <v>19913</v>
          </cell>
          <cell r="F195">
            <v>0</v>
          </cell>
        </row>
        <row r="196">
          <cell r="A196">
            <v>14</v>
          </cell>
          <cell r="B196" t="str">
            <v>Llenos compactados con material seleccionado de sitio</v>
          </cell>
          <cell r="C196" t="str">
            <v>m3</v>
          </cell>
          <cell r="D196">
            <v>0</v>
          </cell>
          <cell r="E196">
            <v>13375</v>
          </cell>
          <cell r="F196">
            <v>0</v>
          </cell>
        </row>
        <row r="197">
          <cell r="A197">
            <v>15</v>
          </cell>
          <cell r="B197" t="str">
            <v>Llenos compactados con material comun de prestamo</v>
          </cell>
          <cell r="C197" t="str">
            <v>m3</v>
          </cell>
          <cell r="D197">
            <v>0</v>
          </cell>
          <cell r="E197">
            <v>42073</v>
          </cell>
          <cell r="F197">
            <v>0</v>
          </cell>
        </row>
        <row r="198">
          <cell r="A198">
            <v>73</v>
          </cell>
          <cell r="B198" t="str">
            <v>Llenos compactados con tierra negra para conformar zonas verdes</v>
          </cell>
          <cell r="C198" t="str">
            <v>m3</v>
          </cell>
          <cell r="D198">
            <v>0</v>
          </cell>
          <cell r="E198">
            <v>45733</v>
          </cell>
          <cell r="F198">
            <v>0</v>
          </cell>
        </row>
        <row r="199">
          <cell r="A199">
            <v>21</v>
          </cell>
          <cell r="B199" t="str">
            <v>Lleno en afirmado compactado 95% proctor</v>
          </cell>
          <cell r="C199" t="str">
            <v>m3</v>
          </cell>
          <cell r="D199">
            <v>0</v>
          </cell>
          <cell r="E199">
            <v>68039</v>
          </cell>
          <cell r="F199">
            <v>0</v>
          </cell>
        </row>
        <row r="200">
          <cell r="A200">
            <v>92</v>
          </cell>
          <cell r="B200" t="str">
            <v>Suministro e instalacion de material granular para filtro</v>
          </cell>
          <cell r="C200" t="str">
            <v>m3</v>
          </cell>
          <cell r="D200">
            <v>0</v>
          </cell>
          <cell r="E200">
            <v>81293</v>
          </cell>
          <cell r="F200">
            <v>0</v>
          </cell>
        </row>
        <row r="201">
          <cell r="A201">
            <v>64</v>
          </cell>
          <cell r="B201" t="str">
            <v>Suministro e instalacion Geotextil NT2500</v>
          </cell>
          <cell r="C201" t="str">
            <v>m2</v>
          </cell>
          <cell r="D201">
            <v>0</v>
          </cell>
          <cell r="E201">
            <v>7760</v>
          </cell>
          <cell r="F201">
            <v>0</v>
          </cell>
        </row>
        <row r="202">
          <cell r="A202">
            <v>65</v>
          </cell>
          <cell r="B202" t="str">
            <v>Suministro e instalacion Geotextil TR3000</v>
          </cell>
          <cell r="C202" t="str">
            <v>m2</v>
          </cell>
          <cell r="D202">
            <v>0</v>
          </cell>
          <cell r="E202">
            <v>12453</v>
          </cell>
          <cell r="F202">
            <v>0</v>
          </cell>
        </row>
        <row r="203">
          <cell r="A203">
            <v>66</v>
          </cell>
          <cell r="B203" t="str">
            <v>Suministro e instalacion Geotextil T2400</v>
          </cell>
          <cell r="C203" t="str">
            <v>m2</v>
          </cell>
          <cell r="D203">
            <v>0</v>
          </cell>
          <cell r="E203">
            <v>8486</v>
          </cell>
          <cell r="F203">
            <v>0</v>
          </cell>
        </row>
        <row r="204">
          <cell r="A204">
            <v>70</v>
          </cell>
          <cell r="B204" t="str">
            <v>Concreto clase D (21 Mpa) para pantallas pasivas e=0,15 m</v>
          </cell>
          <cell r="C204" t="str">
            <v>m2</v>
          </cell>
          <cell r="D204">
            <v>0</v>
          </cell>
          <cell r="E204">
            <v>93622</v>
          </cell>
          <cell r="F204">
            <v>0</v>
          </cell>
        </row>
        <row r="205">
          <cell r="A205" t="str">
            <v>70a</v>
          </cell>
          <cell r="B205" t="str">
            <v>Enrocado con ligante en concreto clase D (21 Mpa) para recubrimiento de talud concreto 40% piedra 60%</v>
          </cell>
          <cell r="C205" t="str">
            <v>m3</v>
          </cell>
          <cell r="D205">
            <v>0</v>
          </cell>
          <cell r="E205">
            <v>275460</v>
          </cell>
          <cell r="F205">
            <v>0</v>
          </cell>
        </row>
        <row r="206">
          <cell r="A206">
            <v>71</v>
          </cell>
          <cell r="B206" t="str">
            <v>Anclaje a pantalla pasiva tipo 1 (incluye perforacion manual o mecanica 5¨, colocacion de varilla de 1" de anclaje e inyeccion de mortero en longitud total)</v>
          </cell>
          <cell r="C206" t="str">
            <v>ml</v>
          </cell>
          <cell r="D206">
            <v>0</v>
          </cell>
          <cell r="E206">
            <v>57769</v>
          </cell>
          <cell r="F206">
            <v>0</v>
          </cell>
        </row>
        <row r="207">
          <cell r="A207">
            <v>93</v>
          </cell>
          <cell r="B207" t="str">
            <v>Anclaje pasivo tipo 2 (incluye perforacion manual o mecanica 5¨, colocacion de varilla de 1" de anclaje e inyeccion primaria y de presion de mortero generando bulbos de 4 m)</v>
          </cell>
          <cell r="C207" t="str">
            <v>ml</v>
          </cell>
          <cell r="D207">
            <v>0</v>
          </cell>
          <cell r="E207">
            <v>81128</v>
          </cell>
          <cell r="F207">
            <v>0</v>
          </cell>
        </row>
        <row r="208">
          <cell r="A208">
            <v>67</v>
          </cell>
          <cell r="B208" t="str">
            <v xml:space="preserve">Anclaje activo de 4 torones de 1/2" galvanizado de alta resistencia con longitud libre = 8 mt y longitud de bulbo = 8mt (incluye todos los elementos del anclaje (cables, separadores, galletas cuñas, tuberias, punta e.tc) perforacion, inyeccion primaria y </v>
          </cell>
          <cell r="C208" t="str">
            <v>ml</v>
          </cell>
          <cell r="D208">
            <v>0</v>
          </cell>
          <cell r="E208">
            <v>327057</v>
          </cell>
          <cell r="F208">
            <v>0</v>
          </cell>
        </row>
        <row r="209">
          <cell r="A209">
            <v>69</v>
          </cell>
          <cell r="B209" t="str">
            <v>Perforacion mecanica de 3¨ e instalacion de tuberia de 21/2" perforada para drenes horizontales</v>
          </cell>
          <cell r="C209" t="str">
            <v>ml</v>
          </cell>
          <cell r="D209">
            <v>0</v>
          </cell>
          <cell r="E209">
            <v>111115</v>
          </cell>
          <cell r="F209">
            <v>0</v>
          </cell>
        </row>
        <row r="210">
          <cell r="A210">
            <v>79</v>
          </cell>
          <cell r="B210" t="str">
            <v>Excavacion manual para perfilar talud e=0,1 m</v>
          </cell>
          <cell r="C210" t="str">
            <v>m2</v>
          </cell>
          <cell r="D210">
            <v>0</v>
          </cell>
          <cell r="E210">
            <v>3177</v>
          </cell>
          <cell r="F210">
            <v>0</v>
          </cell>
        </row>
        <row r="211">
          <cell r="A211">
            <v>80</v>
          </cell>
          <cell r="B211" t="str">
            <v>Concreto clase D (21 Mpa) construccion de canales para recoleccion de aguas en concreto incluye refuerzo seccion interna 0,25*0,3</v>
          </cell>
          <cell r="C211" t="str">
            <v>ml</v>
          </cell>
          <cell r="D211">
            <v>0</v>
          </cell>
          <cell r="E211">
            <v>85306</v>
          </cell>
          <cell r="F211">
            <v>0</v>
          </cell>
        </row>
        <row r="212">
          <cell r="A212" t="str">
            <v>CAPITULO XIII - ANDENES Y OBRAS DE URBANISMO</v>
          </cell>
          <cell r="B212">
            <v>0</v>
          </cell>
          <cell r="C212">
            <v>0</v>
          </cell>
          <cell r="D212">
            <v>0</v>
          </cell>
          <cell r="E212">
            <v>0</v>
          </cell>
          <cell r="F212">
            <v>0</v>
          </cell>
        </row>
        <row r="213">
          <cell r="A213">
            <v>0</v>
          </cell>
          <cell r="B213">
            <v>0</v>
          </cell>
          <cell r="C213">
            <v>0</v>
          </cell>
          <cell r="D213">
            <v>0</v>
          </cell>
          <cell r="E213">
            <v>0</v>
          </cell>
          <cell r="F213">
            <v>0</v>
          </cell>
        </row>
        <row r="214">
          <cell r="A214">
            <v>0</v>
          </cell>
          <cell r="B214">
            <v>0</v>
          </cell>
          <cell r="C214">
            <v>0</v>
          </cell>
          <cell r="D214">
            <v>0</v>
          </cell>
          <cell r="E214">
            <v>0</v>
          </cell>
          <cell r="F214">
            <v>0</v>
          </cell>
        </row>
        <row r="215">
          <cell r="A215">
            <v>0</v>
          </cell>
          <cell r="B215">
            <v>0</v>
          </cell>
          <cell r="C215">
            <v>0</v>
          </cell>
          <cell r="D215">
            <v>0</v>
          </cell>
          <cell r="E215">
            <v>0</v>
          </cell>
          <cell r="F215">
            <v>0</v>
          </cell>
        </row>
        <row r="216">
          <cell r="A216">
            <v>0</v>
          </cell>
          <cell r="B216">
            <v>0</v>
          </cell>
          <cell r="C216">
            <v>0</v>
          </cell>
          <cell r="D216">
            <v>0</v>
          </cell>
          <cell r="E216">
            <v>0</v>
          </cell>
          <cell r="F216">
            <v>0</v>
          </cell>
        </row>
        <row r="217">
          <cell r="A217">
            <v>0</v>
          </cell>
          <cell r="B217">
            <v>0</v>
          </cell>
          <cell r="C217">
            <v>0</v>
          </cell>
          <cell r="D217">
            <v>0</v>
          </cell>
          <cell r="E217">
            <v>0</v>
          </cell>
          <cell r="F217">
            <v>0</v>
          </cell>
        </row>
        <row r="218">
          <cell r="A218">
            <v>0</v>
          </cell>
          <cell r="B218">
            <v>0</v>
          </cell>
          <cell r="C218">
            <v>0</v>
          </cell>
          <cell r="D218">
            <v>0</v>
          </cell>
          <cell r="E218">
            <v>0</v>
          </cell>
          <cell r="F218">
            <v>0</v>
          </cell>
        </row>
        <row r="219">
          <cell r="A219">
            <v>0</v>
          </cell>
          <cell r="B219">
            <v>0</v>
          </cell>
          <cell r="C219">
            <v>0</v>
          </cell>
          <cell r="D219">
            <v>0</v>
          </cell>
          <cell r="E219">
            <v>0</v>
          </cell>
          <cell r="F219">
            <v>0</v>
          </cell>
        </row>
        <row r="220">
          <cell r="A220">
            <v>0</v>
          </cell>
          <cell r="B220">
            <v>0</v>
          </cell>
          <cell r="C220">
            <v>0</v>
          </cell>
          <cell r="D220">
            <v>0</v>
          </cell>
          <cell r="E220">
            <v>0</v>
          </cell>
          <cell r="F220">
            <v>0</v>
          </cell>
        </row>
        <row r="221">
          <cell r="A221">
            <v>0</v>
          </cell>
          <cell r="B221">
            <v>0</v>
          </cell>
          <cell r="C221">
            <v>0</v>
          </cell>
          <cell r="D221">
            <v>0</v>
          </cell>
          <cell r="E221">
            <v>0</v>
          </cell>
          <cell r="F221">
            <v>0</v>
          </cell>
        </row>
        <row r="222">
          <cell r="A222">
            <v>0</v>
          </cell>
          <cell r="B222">
            <v>0</v>
          </cell>
          <cell r="C222">
            <v>0</v>
          </cell>
          <cell r="D222">
            <v>0</v>
          </cell>
          <cell r="E222">
            <v>0</v>
          </cell>
          <cell r="F222">
            <v>0</v>
          </cell>
        </row>
        <row r="223">
          <cell r="A223">
            <v>0</v>
          </cell>
          <cell r="B223">
            <v>0</v>
          </cell>
          <cell r="C223">
            <v>0</v>
          </cell>
          <cell r="D223">
            <v>0</v>
          </cell>
          <cell r="E223">
            <v>0</v>
          </cell>
          <cell r="F223">
            <v>0</v>
          </cell>
        </row>
        <row r="224">
          <cell r="A224" t="str">
            <v>CAPITULO XIV- ILUMINACION EXTERIOR</v>
          </cell>
          <cell r="B224">
            <v>0</v>
          </cell>
          <cell r="C224">
            <v>0</v>
          </cell>
          <cell r="D224">
            <v>0</v>
          </cell>
          <cell r="E224">
            <v>0</v>
          </cell>
          <cell r="F224">
            <v>0</v>
          </cell>
        </row>
        <row r="225">
          <cell r="A225">
            <v>0</v>
          </cell>
          <cell r="B225">
            <v>0</v>
          </cell>
          <cell r="C225">
            <v>0</v>
          </cell>
          <cell r="D225">
            <v>0</v>
          </cell>
          <cell r="E225">
            <v>0</v>
          </cell>
          <cell r="F225">
            <v>0</v>
          </cell>
        </row>
        <row r="226">
          <cell r="A226">
            <v>0</v>
          </cell>
          <cell r="B226">
            <v>0</v>
          </cell>
          <cell r="C226">
            <v>0</v>
          </cell>
          <cell r="D226">
            <v>0</v>
          </cell>
          <cell r="E226">
            <v>0</v>
          </cell>
          <cell r="F226">
            <v>0</v>
          </cell>
        </row>
        <row r="227">
          <cell r="A227">
            <v>0</v>
          </cell>
          <cell r="B227">
            <v>0</v>
          </cell>
          <cell r="C227">
            <v>0</v>
          </cell>
          <cell r="D227">
            <v>0</v>
          </cell>
          <cell r="E227">
            <v>0</v>
          </cell>
          <cell r="F227">
            <v>0</v>
          </cell>
        </row>
        <row r="228">
          <cell r="A228">
            <v>0</v>
          </cell>
          <cell r="B228">
            <v>0</v>
          </cell>
          <cell r="C228">
            <v>0</v>
          </cell>
          <cell r="D228">
            <v>0</v>
          </cell>
          <cell r="E228">
            <v>0</v>
          </cell>
          <cell r="F228">
            <v>0</v>
          </cell>
        </row>
        <row r="229">
          <cell r="A229">
            <v>0</v>
          </cell>
          <cell r="B229">
            <v>0</v>
          </cell>
          <cell r="C229">
            <v>0</v>
          </cell>
          <cell r="D229">
            <v>0</v>
          </cell>
          <cell r="E229">
            <v>0</v>
          </cell>
          <cell r="F229">
            <v>0</v>
          </cell>
        </row>
        <row r="230">
          <cell r="A230">
            <v>0</v>
          </cell>
          <cell r="B230">
            <v>0</v>
          </cell>
          <cell r="C230">
            <v>0</v>
          </cell>
          <cell r="D230">
            <v>0</v>
          </cell>
          <cell r="E230">
            <v>0</v>
          </cell>
          <cell r="F230">
            <v>0</v>
          </cell>
        </row>
        <row r="231">
          <cell r="A231">
            <v>0</v>
          </cell>
          <cell r="B231">
            <v>0</v>
          </cell>
          <cell r="C231">
            <v>0</v>
          </cell>
          <cell r="D231">
            <v>0</v>
          </cell>
          <cell r="E231">
            <v>0</v>
          </cell>
          <cell r="F231">
            <v>0</v>
          </cell>
        </row>
        <row r="232">
          <cell r="A232">
            <v>0</v>
          </cell>
          <cell r="B232">
            <v>0</v>
          </cell>
          <cell r="C232">
            <v>0</v>
          </cell>
          <cell r="D232">
            <v>0</v>
          </cell>
          <cell r="E232">
            <v>0</v>
          </cell>
          <cell r="F232">
            <v>0</v>
          </cell>
        </row>
        <row r="233">
          <cell r="A233">
            <v>0</v>
          </cell>
          <cell r="B233">
            <v>0</v>
          </cell>
          <cell r="C233">
            <v>0</v>
          </cell>
          <cell r="D233">
            <v>0</v>
          </cell>
          <cell r="E233">
            <v>0</v>
          </cell>
          <cell r="F233">
            <v>0</v>
          </cell>
        </row>
        <row r="234">
          <cell r="A234">
            <v>0</v>
          </cell>
          <cell r="B234">
            <v>0</v>
          </cell>
          <cell r="C234">
            <v>0</v>
          </cell>
          <cell r="D234">
            <v>0</v>
          </cell>
          <cell r="E234">
            <v>0</v>
          </cell>
          <cell r="F234">
            <v>0</v>
          </cell>
        </row>
        <row r="235">
          <cell r="A235">
            <v>0</v>
          </cell>
          <cell r="B235">
            <v>0</v>
          </cell>
          <cell r="C235">
            <v>0</v>
          </cell>
          <cell r="D235">
            <v>0</v>
          </cell>
          <cell r="E235">
            <v>0</v>
          </cell>
          <cell r="F235">
            <v>0</v>
          </cell>
        </row>
        <row r="236">
          <cell r="A236" t="str">
            <v>CAPITULO XV- MOBILIARIO</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v>0</v>
          </cell>
          <cell r="C238">
            <v>0</v>
          </cell>
          <cell r="D238">
            <v>0</v>
          </cell>
          <cell r="E238">
            <v>0</v>
          </cell>
          <cell r="F238">
            <v>0</v>
          </cell>
        </row>
        <row r="239">
          <cell r="A239">
            <v>0</v>
          </cell>
          <cell r="B239">
            <v>0</v>
          </cell>
          <cell r="C239">
            <v>0</v>
          </cell>
          <cell r="D239">
            <v>0</v>
          </cell>
          <cell r="E239">
            <v>0</v>
          </cell>
          <cell r="F239">
            <v>0</v>
          </cell>
        </row>
        <row r="240">
          <cell r="A240">
            <v>0</v>
          </cell>
          <cell r="B240">
            <v>0</v>
          </cell>
          <cell r="C240">
            <v>0</v>
          </cell>
          <cell r="D240">
            <v>0</v>
          </cell>
          <cell r="E240">
            <v>0</v>
          </cell>
          <cell r="F240">
            <v>0</v>
          </cell>
        </row>
        <row r="241">
          <cell r="A241">
            <v>0</v>
          </cell>
          <cell r="B241">
            <v>0</v>
          </cell>
          <cell r="C241">
            <v>0</v>
          </cell>
          <cell r="D241">
            <v>0</v>
          </cell>
          <cell r="E241">
            <v>0</v>
          </cell>
          <cell r="F241">
            <v>0</v>
          </cell>
        </row>
        <row r="242">
          <cell r="A242">
            <v>0</v>
          </cell>
          <cell r="B242">
            <v>0</v>
          </cell>
          <cell r="C242">
            <v>0</v>
          </cell>
          <cell r="D242">
            <v>0</v>
          </cell>
          <cell r="E242">
            <v>0</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A245">
            <v>0</v>
          </cell>
          <cell r="B245">
            <v>0</v>
          </cell>
          <cell r="C245">
            <v>0</v>
          </cell>
          <cell r="D245">
            <v>0</v>
          </cell>
          <cell r="E245">
            <v>0</v>
          </cell>
          <cell r="F245">
            <v>0</v>
          </cell>
        </row>
        <row r="246">
          <cell r="A246">
            <v>0</v>
          </cell>
          <cell r="B246">
            <v>0</v>
          </cell>
          <cell r="C246">
            <v>0</v>
          </cell>
          <cell r="D246">
            <v>0</v>
          </cell>
          <cell r="E246">
            <v>0</v>
          </cell>
          <cell r="F246">
            <v>0</v>
          </cell>
        </row>
        <row r="247">
          <cell r="A247">
            <v>0</v>
          </cell>
          <cell r="B247">
            <v>0</v>
          </cell>
          <cell r="C247">
            <v>0</v>
          </cell>
          <cell r="D247">
            <v>0</v>
          </cell>
          <cell r="E247">
            <v>0</v>
          </cell>
          <cell r="F247">
            <v>0</v>
          </cell>
        </row>
        <row r="248">
          <cell r="E248">
            <v>0</v>
          </cell>
          <cell r="F248">
            <v>0</v>
          </cell>
        </row>
        <row r="249">
          <cell r="E249">
            <v>0</v>
          </cell>
          <cell r="F249">
            <v>0</v>
          </cell>
        </row>
        <row r="250">
          <cell r="E250">
            <v>0</v>
          </cell>
          <cell r="F250">
            <v>0</v>
          </cell>
        </row>
        <row r="251">
          <cell r="E251">
            <v>0</v>
          </cell>
          <cell r="F251">
            <v>0</v>
          </cell>
        </row>
        <row r="252">
          <cell r="E252">
            <v>0</v>
          </cell>
          <cell r="F252">
            <v>0</v>
          </cell>
        </row>
        <row r="253">
          <cell r="E253">
            <v>0</v>
          </cell>
          <cell r="F253">
            <v>0</v>
          </cell>
        </row>
        <row r="254">
          <cell r="E254">
            <v>0</v>
          </cell>
          <cell r="F254">
            <v>0</v>
          </cell>
        </row>
        <row r="255">
          <cell r="E255">
            <v>0</v>
          </cell>
          <cell r="F255">
            <v>0</v>
          </cell>
        </row>
        <row r="256">
          <cell r="E256">
            <v>0</v>
          </cell>
          <cell r="F256">
            <v>0</v>
          </cell>
        </row>
        <row r="257">
          <cell r="A257" t="str">
            <v>CAPITULO V - PUENTES Y ESTRUCTURAS ELEVADAS</v>
          </cell>
          <cell r="B257">
            <v>0</v>
          </cell>
          <cell r="C257">
            <v>0</v>
          </cell>
          <cell r="D257">
            <v>0</v>
          </cell>
          <cell r="E257">
            <v>0</v>
          </cell>
          <cell r="F257">
            <v>0</v>
          </cell>
        </row>
        <row r="258">
          <cell r="A258">
            <v>68</v>
          </cell>
          <cell r="B258" t="str">
            <v>Concreto clase C (28 Mpa) premezclado para dados y losas de aproximacion</v>
          </cell>
          <cell r="C258" t="str">
            <v>m3</v>
          </cell>
          <cell r="E258">
            <v>644792</v>
          </cell>
          <cell r="F258">
            <v>0</v>
          </cell>
        </row>
        <row r="259">
          <cell r="A259">
            <v>40</v>
          </cell>
          <cell r="B259" t="str">
            <v>Concreto clase C (28 Mpa) premezclado a la vista para estribos y cargueros</v>
          </cell>
          <cell r="C259" t="str">
            <v>m3</v>
          </cell>
          <cell r="E259">
            <v>705580</v>
          </cell>
          <cell r="F259">
            <v>0</v>
          </cell>
        </row>
        <row r="260">
          <cell r="A260">
            <v>41</v>
          </cell>
          <cell r="B260" t="str">
            <v>Concreto clase C (28 Mpa) premezclado a la vista para pilas entre 0-5m de altura</v>
          </cell>
          <cell r="C260" t="str">
            <v>m3</v>
          </cell>
          <cell r="E260">
            <v>980463</v>
          </cell>
          <cell r="F260">
            <v>0</v>
          </cell>
        </row>
        <row r="261">
          <cell r="A261">
            <v>42</v>
          </cell>
          <cell r="B261" t="str">
            <v>Concreto clase C (28 Mpa) premezclado para pilas entre 5,01-10 m de altura</v>
          </cell>
          <cell r="C261" t="str">
            <v>m3</v>
          </cell>
          <cell r="E261">
            <v>1014886</v>
          </cell>
          <cell r="F261">
            <v>0</v>
          </cell>
        </row>
        <row r="262">
          <cell r="A262">
            <v>43</v>
          </cell>
          <cell r="B262" t="str">
            <v xml:space="preserve">Concreto clase C (28 Mpa) premezclado para pilas en alturas mayores de 10 m </v>
          </cell>
          <cell r="C262" t="str">
            <v>m3</v>
          </cell>
          <cell r="E262">
            <v>1052406</v>
          </cell>
          <cell r="F262">
            <v>0</v>
          </cell>
        </row>
        <row r="263">
          <cell r="A263">
            <v>47</v>
          </cell>
          <cell r="B263" t="str">
            <v>Suministro e instalacion de aisladores sismicos tipo B D: 750 mm h:300 mm Cargas de diseño ELS: DL=Carga permanente de servicio 1500 Kn, LL=Carga vehicular de servicio 1400 kN, G= Módulo de cortante 0,6-0,8 Mpa, Keff= Rigidez horizontal efectiva 4,9 kN/mm</v>
          </cell>
          <cell r="C263" t="str">
            <v>und</v>
          </cell>
          <cell r="E263">
            <v>52835745</v>
          </cell>
          <cell r="F263">
            <v>0</v>
          </cell>
        </row>
        <row r="264">
          <cell r="A264">
            <v>155</v>
          </cell>
          <cell r="B264" t="str">
            <v>Suministro e instalacion de mortero fluido para mesas de nivelacion</v>
          </cell>
          <cell r="C264" t="str">
            <v>lt</v>
          </cell>
          <cell r="E264">
            <v>10742</v>
          </cell>
          <cell r="F264">
            <v>0</v>
          </cell>
        </row>
        <row r="265">
          <cell r="A265">
            <v>49</v>
          </cell>
          <cell r="B265" t="str">
            <v>Suministro e instalacion de aisladores sismicos tipo C  D: 1150 mm h:300 mm Cargas de diseño ELS: DL=Carga permanente de servicio 8000 Kn, LL=Carga vehicular de servicio 3300 kN, G= Módulo de cortante 0,6-0,8 Mpa, Keff= Rigidez horizontal efectiva 12,7 kN</v>
          </cell>
          <cell r="C265" t="str">
            <v>und</v>
          </cell>
          <cell r="E265">
            <v>70192905</v>
          </cell>
          <cell r="F265">
            <v>0</v>
          </cell>
        </row>
        <row r="266">
          <cell r="A266">
            <v>44</v>
          </cell>
          <cell r="B266" t="str">
            <v>Concreto clase A (35 Mpa) a la vista premezclado acelerado a 7 dias para tablero del puente</v>
          </cell>
          <cell r="C266" t="str">
            <v>m3</v>
          </cell>
          <cell r="E266">
            <v>1286944</v>
          </cell>
          <cell r="F266">
            <v>0</v>
          </cell>
        </row>
        <row r="267">
          <cell r="A267">
            <v>61</v>
          </cell>
          <cell r="B267" t="str">
            <v>Concreto clase C (280 Mpa)para bordillo sobre puentes base de baranda vehicular base 50 cm h variable deacuerdo a planos</v>
          </cell>
          <cell r="C267" t="str">
            <v>m3</v>
          </cell>
          <cell r="E267">
            <v>558046</v>
          </cell>
          <cell r="F267">
            <v>0</v>
          </cell>
        </row>
        <row r="268">
          <cell r="A268">
            <v>45</v>
          </cell>
          <cell r="B268" t="str">
            <v>Suministro e instalacion de baranda metalica tipo vehicular de acuerdo al diseño incluye platinas de base y pernos de fijacion</v>
          </cell>
          <cell r="C268" t="str">
            <v>Kg</v>
          </cell>
          <cell r="E268">
            <v>9730</v>
          </cell>
          <cell r="F268">
            <v>0</v>
          </cell>
        </row>
        <row r="269">
          <cell r="A269">
            <v>53</v>
          </cell>
          <cell r="B269" t="str">
            <v>Suministro e instalacion de junta de dilatacion (EXPANSION) tipo Freyssinet PJ-6005 (movimiento  120 mm) o similar</v>
          </cell>
          <cell r="C269" t="str">
            <v>ml</v>
          </cell>
          <cell r="E269">
            <v>1128544</v>
          </cell>
          <cell r="F269">
            <v>0</v>
          </cell>
        </row>
        <row r="270">
          <cell r="A270" t="str">
            <v>CAPITULO VI - ACERO DE REFUERZO Y CABLES DE POST-TENSADO</v>
          </cell>
          <cell r="B270">
            <v>0</v>
          </cell>
          <cell r="C270">
            <v>0</v>
          </cell>
          <cell r="D270">
            <v>0</v>
          </cell>
          <cell r="E270">
            <v>0</v>
          </cell>
          <cell r="F270">
            <v>0</v>
          </cell>
        </row>
        <row r="271">
          <cell r="A271">
            <v>94</v>
          </cell>
          <cell r="B271" t="str">
            <v>Suministro e instalacion de malla electrosodada de 15cmX15cm D=5mm</v>
          </cell>
          <cell r="C271" t="str">
            <v>m2</v>
          </cell>
          <cell r="E271">
            <v>8681</v>
          </cell>
          <cell r="F271">
            <v>0</v>
          </cell>
        </row>
        <row r="272">
          <cell r="A272">
            <v>51</v>
          </cell>
          <cell r="B272" t="str">
            <v xml:space="preserve">Suministro e instalacion de acero de refuerzo </v>
          </cell>
          <cell r="C272" t="str">
            <v>Kg</v>
          </cell>
          <cell r="E272">
            <v>3956</v>
          </cell>
          <cell r="F272">
            <v>0</v>
          </cell>
        </row>
        <row r="273">
          <cell r="A273">
            <v>50</v>
          </cell>
          <cell r="B273" t="str">
            <v>Suministro e instalacion de acero de preesfuerzo (fy 1860 Mpa)</v>
          </cell>
          <cell r="C273" t="str">
            <v>Kg</v>
          </cell>
          <cell r="E273">
            <v>20084</v>
          </cell>
          <cell r="F273">
            <v>0</v>
          </cell>
        </row>
        <row r="274">
          <cell r="A274" t="str">
            <v>CAPITULO VII - SUBBASES, BASES Y PAVIMENTOS</v>
          </cell>
          <cell r="B274">
            <v>0</v>
          </cell>
          <cell r="C274">
            <v>0</v>
          </cell>
          <cell r="D274">
            <v>0</v>
          </cell>
          <cell r="E274">
            <v>0</v>
          </cell>
          <cell r="F274">
            <v>0</v>
          </cell>
        </row>
        <row r="275">
          <cell r="A275">
            <v>34</v>
          </cell>
          <cell r="B275" t="str">
            <v>Suministro e instalacion de sub base granular compactada (norma INVIAS)</v>
          </cell>
          <cell r="C275" t="str">
            <v>m3</v>
          </cell>
          <cell r="E275">
            <v>108939</v>
          </cell>
          <cell r="F275">
            <v>0</v>
          </cell>
        </row>
        <row r="276">
          <cell r="A276">
            <v>38</v>
          </cell>
          <cell r="B276" t="str">
            <v>Concreto MR 42 para pavimento rigido hecho en obra (incluye canastilla, dovelas, acero de transferencia, texturizado, aditivos para el curado cortes y sellos)</v>
          </cell>
          <cell r="C276" t="str">
            <v>m3</v>
          </cell>
          <cell r="E276">
            <v>617341</v>
          </cell>
          <cell r="F276">
            <v>0</v>
          </cell>
        </row>
        <row r="277">
          <cell r="A277">
            <v>95</v>
          </cell>
          <cell r="B277" t="str">
            <v>Suministro de aditivo para acelerar la obtencion de resistencia del concreto a 7 dias</v>
          </cell>
          <cell r="C277" t="str">
            <v>m3</v>
          </cell>
          <cell r="E277">
            <v>71307</v>
          </cell>
          <cell r="F277">
            <v>0</v>
          </cell>
        </row>
        <row r="278">
          <cell r="A278">
            <v>62</v>
          </cell>
          <cell r="B278" t="str">
            <v>Concreto clase D (21 Mpa) para sardineles h=0,17 (incluye refuerzo)</v>
          </cell>
          <cell r="C278" t="str">
            <v>ml</v>
          </cell>
          <cell r="E278">
            <v>53980</v>
          </cell>
          <cell r="F278">
            <v>0</v>
          </cell>
        </row>
        <row r="279">
          <cell r="A279">
            <v>75</v>
          </cell>
          <cell r="B279" t="str">
            <v>Riego de imprimacion con emulsion asfaltica</v>
          </cell>
          <cell r="C279" t="str">
            <v>m2</v>
          </cell>
          <cell r="E279">
            <v>2159</v>
          </cell>
          <cell r="F279">
            <v>0</v>
          </cell>
        </row>
        <row r="280">
          <cell r="A280">
            <v>39</v>
          </cell>
          <cell r="B280" t="str">
            <v>Asfalto Mezcla densa en caliente MDC -2 (capa de rodadura)</v>
          </cell>
          <cell r="C280" t="str">
            <v>m3</v>
          </cell>
          <cell r="E280">
            <v>659600</v>
          </cell>
          <cell r="F280">
            <v>0</v>
          </cell>
        </row>
        <row r="281">
          <cell r="A281" t="str">
            <v>CAPITULO VIII - ALCANTARILLADO Y ACUEDUCTO</v>
          </cell>
          <cell r="B281">
            <v>0</v>
          </cell>
          <cell r="C281">
            <v>0</v>
          </cell>
          <cell r="D281">
            <v>0</v>
          </cell>
          <cell r="E281">
            <v>0</v>
          </cell>
          <cell r="F281">
            <v>0</v>
          </cell>
        </row>
        <row r="282">
          <cell r="A282">
            <v>96</v>
          </cell>
          <cell r="B282" t="str">
            <v>Demolicion de estructuras en concreto reforzado (box coulvert, incluye retiro)</v>
          </cell>
          <cell r="C282" t="str">
            <v>m3</v>
          </cell>
          <cell r="E282">
            <v>76663</v>
          </cell>
          <cell r="F282">
            <v>0</v>
          </cell>
        </row>
        <row r="283">
          <cell r="A283">
            <v>97</v>
          </cell>
          <cell r="B283" t="str">
            <v>Desmonte tuberias en diametros entre 1/2¨y 4¨de diametro icluye retiro</v>
          </cell>
          <cell r="C283" t="str">
            <v>ml</v>
          </cell>
          <cell r="E283">
            <v>2380</v>
          </cell>
          <cell r="F283">
            <v>0</v>
          </cell>
        </row>
        <row r="284">
          <cell r="A284">
            <v>98</v>
          </cell>
          <cell r="B284" t="str">
            <v>Desmonte tuberias en diametros entre 6¨y 12¨de diametro incluye retiro</v>
          </cell>
          <cell r="C284" t="str">
            <v>ml</v>
          </cell>
          <cell r="E284">
            <v>5294</v>
          </cell>
          <cell r="F284">
            <v>0</v>
          </cell>
        </row>
        <row r="285">
          <cell r="A285">
            <v>99</v>
          </cell>
          <cell r="B285" t="str">
            <v>Desmonte tuberias en diametros mayores o iguales a 14¨de diametro incluye retiro</v>
          </cell>
          <cell r="C285" t="str">
            <v>ml</v>
          </cell>
          <cell r="E285">
            <v>18878</v>
          </cell>
          <cell r="F285">
            <v>0</v>
          </cell>
        </row>
        <row r="286">
          <cell r="A286">
            <v>100</v>
          </cell>
          <cell r="B286" t="str">
            <v>SUMINISTRO, TRANSPORTE E INSTALACION SUMIDERO DOBLE REJA TIPO SIFÓN EN CONCRETO CLASE II-TAPA EN POLIPROPILENO D=0,58M</v>
          </cell>
          <cell r="C286" t="str">
            <v>und</v>
          </cell>
          <cell r="E286">
            <v>1171798</v>
          </cell>
          <cell r="F286">
            <v>0</v>
          </cell>
        </row>
        <row r="287">
          <cell r="A287">
            <v>101</v>
          </cell>
          <cell r="B287" t="str">
            <v>Suministro e instalacion de tuberia PVC de 315 mm (12¨) corrugada para alcantarillado</v>
          </cell>
          <cell r="C287" t="str">
            <v>ml</v>
          </cell>
          <cell r="E287">
            <v>120283</v>
          </cell>
          <cell r="F287">
            <v>0</v>
          </cell>
        </row>
        <row r="288">
          <cell r="A288">
            <v>143</v>
          </cell>
          <cell r="B288" t="str">
            <v>Suministro, transporte e instalacion de tuberia PVC corrugada de 14" para alcantarillado</v>
          </cell>
          <cell r="C288" t="str">
            <v>ml</v>
          </cell>
          <cell r="E288">
            <v>125770</v>
          </cell>
          <cell r="F288">
            <v>0</v>
          </cell>
        </row>
        <row r="289">
          <cell r="A289">
            <v>102</v>
          </cell>
          <cell r="B289" t="str">
            <v>Suministro e instalacion de tuberia PVC de 450 mm (18¨) corrugada para alcantarillado</v>
          </cell>
          <cell r="C289" t="str">
            <v>ml</v>
          </cell>
          <cell r="E289">
            <v>205938</v>
          </cell>
          <cell r="F289">
            <v>0</v>
          </cell>
        </row>
        <row r="290">
          <cell r="A290">
            <v>142</v>
          </cell>
          <cell r="B290" t="str">
            <v>Suministro, transporte e instalacion de tuberia PVC corrugada de 21" para alcantarillado</v>
          </cell>
          <cell r="C290" t="str">
            <v>ml</v>
          </cell>
          <cell r="E290">
            <v>323115</v>
          </cell>
          <cell r="F290">
            <v>0</v>
          </cell>
        </row>
        <row r="291">
          <cell r="A291">
            <v>141</v>
          </cell>
          <cell r="B291" t="str">
            <v>Suministro, transporte e instalacion de tuberia PVC corrugada de 24" para alcantarillado</v>
          </cell>
          <cell r="C291" t="str">
            <v>ml</v>
          </cell>
          <cell r="E291">
            <v>351855</v>
          </cell>
          <cell r="F291">
            <v>0</v>
          </cell>
        </row>
        <row r="292">
          <cell r="A292">
            <v>140</v>
          </cell>
          <cell r="B292" t="str">
            <v>Suministro, transporte e instalacion de tuberia PVC corrugada de 30" para alcantarillado</v>
          </cell>
          <cell r="C292" t="str">
            <v>ml</v>
          </cell>
          <cell r="E292">
            <v>495465</v>
          </cell>
          <cell r="F292">
            <v>0</v>
          </cell>
        </row>
        <row r="293">
          <cell r="A293">
            <v>139</v>
          </cell>
          <cell r="B293" t="str">
            <v>Suministro, transporte e instalacion de tuberia PVC corrugada de 36" para alcantarillado</v>
          </cell>
          <cell r="C293" t="str">
            <v>ml</v>
          </cell>
          <cell r="E293">
            <v>843859</v>
          </cell>
          <cell r="F293">
            <v>0</v>
          </cell>
        </row>
        <row r="294">
          <cell r="A294">
            <v>103</v>
          </cell>
          <cell r="B294" t="str">
            <v>Construccion de Cámara de Inspección/Caída D=1.20 m. Concreto 3000 PSI</v>
          </cell>
          <cell r="C294" t="str">
            <v>ml</v>
          </cell>
          <cell r="E294">
            <v>456782</v>
          </cell>
          <cell r="F294">
            <v>0</v>
          </cell>
        </row>
        <row r="295">
          <cell r="A295">
            <v>104</v>
          </cell>
          <cell r="B295" t="str">
            <v>Base y Cañuela Cámara de Inspección/Caída D=1.20 m.Concreto Simple Clase II</v>
          </cell>
          <cell r="C295" t="str">
            <v>und</v>
          </cell>
          <cell r="E295">
            <v>315640</v>
          </cell>
          <cell r="F295">
            <v>0</v>
          </cell>
        </row>
        <row r="296">
          <cell r="A296">
            <v>152</v>
          </cell>
          <cell r="B296" t="str">
            <v>Construccion de Cámara de Inspección/Caída D=1.50 m. Concreto 3000 PSI</v>
          </cell>
          <cell r="C296" t="str">
            <v>ml</v>
          </cell>
          <cell r="E296">
            <v>551246</v>
          </cell>
          <cell r="F296">
            <v>0</v>
          </cell>
        </row>
        <row r="297">
          <cell r="A297">
            <v>153</v>
          </cell>
          <cell r="B297" t="str">
            <v>Base y Cañuela Cámara de Inspección/Caída D=1.50 m.Concreto Simple Clase II</v>
          </cell>
          <cell r="C297" t="str">
            <v>und</v>
          </cell>
          <cell r="E297">
            <v>352711</v>
          </cell>
          <cell r="F297">
            <v>0</v>
          </cell>
        </row>
        <row r="298">
          <cell r="A298">
            <v>105</v>
          </cell>
          <cell r="B298" t="str">
            <v>Suministro, transporte e instalación aro/ tapa en polipropileno d= 0,70 m para cámara de inspección (cuello 13 cm)</v>
          </cell>
          <cell r="C298" t="str">
            <v>und</v>
          </cell>
          <cell r="E298">
            <v>424929</v>
          </cell>
          <cell r="F298">
            <v>0</v>
          </cell>
        </row>
        <row r="299">
          <cell r="A299">
            <v>106</v>
          </cell>
          <cell r="B299" t="str">
            <v>Suministro, transporte e instalación empalme a cámaras de inspección concreto clase  II</v>
          </cell>
          <cell r="C299" t="str">
            <v>und</v>
          </cell>
          <cell r="E299">
            <v>60972</v>
          </cell>
          <cell r="F299">
            <v>0</v>
          </cell>
        </row>
        <row r="300">
          <cell r="A300">
            <v>107</v>
          </cell>
          <cell r="B300" t="str">
            <v>Manejo temporal de aguas residuales y alcantarillado mediante la instalacion de tuberia corrugada</v>
          </cell>
          <cell r="C300" t="str">
            <v>ml</v>
          </cell>
          <cell r="E300">
            <v>50325</v>
          </cell>
          <cell r="F300">
            <v>0</v>
          </cell>
        </row>
        <row r="301">
          <cell r="A301">
            <v>138</v>
          </cell>
          <cell r="B301" t="str">
            <v>Suministro, transporte e instalacion de tuberia HD 14" para acueducto</v>
          </cell>
          <cell r="C301" t="str">
            <v>ml</v>
          </cell>
          <cell r="E301">
            <v>837975</v>
          </cell>
          <cell r="F301">
            <v>0</v>
          </cell>
        </row>
        <row r="302">
          <cell r="A302" t="str">
            <v>CAPITULO IX - ANDENES Y OBRAS DE URBANISMO</v>
          </cell>
          <cell r="B302">
            <v>0</v>
          </cell>
          <cell r="C302">
            <v>0</v>
          </cell>
          <cell r="D302">
            <v>0</v>
          </cell>
          <cell r="E302">
            <v>0</v>
          </cell>
          <cell r="F302">
            <v>0</v>
          </cell>
        </row>
        <row r="303">
          <cell r="A303">
            <v>112</v>
          </cell>
          <cell r="B303" t="str">
            <v>Concreto clase D (21 Mpa) para andenes y rampas e=0,1</v>
          </cell>
          <cell r="C303" t="str">
            <v>m2</v>
          </cell>
          <cell r="E303">
            <v>53840</v>
          </cell>
          <cell r="F303">
            <v>0</v>
          </cell>
        </row>
        <row r="304">
          <cell r="A304">
            <v>113</v>
          </cell>
          <cell r="B304" t="str">
            <v>Abujardado de superficies en concreto</v>
          </cell>
          <cell r="C304" t="str">
            <v>m2</v>
          </cell>
          <cell r="E304">
            <v>10881</v>
          </cell>
          <cell r="F304">
            <v>0</v>
          </cell>
        </row>
        <row r="305">
          <cell r="A305">
            <v>114</v>
          </cell>
          <cell r="B305" t="str">
            <v>Concreto clase D (21 Mpa) a la vista para escalas sobre tierra</v>
          </cell>
          <cell r="C305" t="str">
            <v>m3</v>
          </cell>
          <cell r="E305">
            <v>595288</v>
          </cell>
          <cell r="F305">
            <v>0</v>
          </cell>
        </row>
        <row r="306">
          <cell r="A306">
            <v>115</v>
          </cell>
          <cell r="B306" t="str">
            <v>Concreto Clase D (21 Mpa) para construccion de vado peatonal de 1m  X 5m incluye sardinel y piezas de remate bado  conforme el detalle</v>
          </cell>
          <cell r="C306" t="str">
            <v>und</v>
          </cell>
          <cell r="D306">
            <v>0</v>
          </cell>
          <cell r="E306">
            <v>820348</v>
          </cell>
          <cell r="F306">
            <v>0</v>
          </cell>
        </row>
        <row r="307">
          <cell r="A307">
            <v>116</v>
          </cell>
          <cell r="B307" t="str">
            <v>Concreto Clase D (21 Mpa) para construccion de vado peatonal de 1m  X 3,5 m incluye sardinel y piezas de remate bado  conforme el detalle</v>
          </cell>
          <cell r="C307" t="str">
            <v>und</v>
          </cell>
          <cell r="D307">
            <v>0</v>
          </cell>
          <cell r="E307">
            <v>694437</v>
          </cell>
          <cell r="F307">
            <v>0</v>
          </cell>
        </row>
        <row r="308">
          <cell r="A308">
            <v>117</v>
          </cell>
          <cell r="B308" t="str">
            <v>Suministro e instalacion de gramoquin peatonal</v>
          </cell>
          <cell r="C308" t="str">
            <v>m2</v>
          </cell>
          <cell r="D308">
            <v>0</v>
          </cell>
          <cell r="E308">
            <v>159416</v>
          </cell>
          <cell r="F308">
            <v>0</v>
          </cell>
        </row>
        <row r="309">
          <cell r="A309">
            <v>157</v>
          </cell>
          <cell r="B309" t="str">
            <v>Suministro e instalacion de Plaqueta abujardada gris de 0,5X0,5X0,07 m (incluye transporte a obra y descargue) peatonal</v>
          </cell>
          <cell r="C309" t="str">
            <v>UND</v>
          </cell>
          <cell r="D309">
            <v>0</v>
          </cell>
          <cell r="E309">
            <v>42218</v>
          </cell>
          <cell r="F309">
            <v>0</v>
          </cell>
        </row>
        <row r="310">
          <cell r="A310">
            <v>118</v>
          </cell>
          <cell r="B310" t="str">
            <v>Suministro e instalacion de plaqueta tactil guia prefabricada color gris concreto de 50 X 50 cm</v>
          </cell>
          <cell r="C310" t="str">
            <v>ml</v>
          </cell>
          <cell r="D310">
            <v>0</v>
          </cell>
          <cell r="E310">
            <v>86819</v>
          </cell>
          <cell r="F310">
            <v>0</v>
          </cell>
        </row>
        <row r="311">
          <cell r="A311">
            <v>119</v>
          </cell>
          <cell r="B311" t="str">
            <v>Suministro e instalacion de plaqueta toperol prefabricada color gris concreto de 50 X 50 cm</v>
          </cell>
          <cell r="C311" t="str">
            <v>ml</v>
          </cell>
          <cell r="D311">
            <v>0</v>
          </cell>
          <cell r="E311">
            <v>88149</v>
          </cell>
          <cell r="F311">
            <v>0</v>
          </cell>
        </row>
        <row r="312">
          <cell r="A312">
            <v>120</v>
          </cell>
          <cell r="B312" t="str">
            <v>Suministro e instalcion de banca tipo cubo en concreto a la vista prefabricada (incluye base de concreto)</v>
          </cell>
          <cell r="C312" t="str">
            <v>und</v>
          </cell>
          <cell r="D312">
            <v>0</v>
          </cell>
          <cell r="E312">
            <v>272713</v>
          </cell>
          <cell r="F312">
            <v>0</v>
          </cell>
        </row>
        <row r="313">
          <cell r="A313">
            <v>121</v>
          </cell>
          <cell r="B313" t="str">
            <v>Suministro e instalacion de Banca corrida en concreto a la vista prefabricada de 2055 mm X 500 mm X 500 mm incluye 3 tabiques de 300 mm X 100 mm X 400 mm según detalle</v>
          </cell>
          <cell r="C313" t="str">
            <v>und</v>
          </cell>
          <cell r="D313">
            <v>0</v>
          </cell>
          <cell r="E313">
            <v>642873</v>
          </cell>
          <cell r="F313">
            <v>0</v>
          </cell>
        </row>
        <row r="314">
          <cell r="A314">
            <v>122</v>
          </cell>
          <cell r="B314" t="str">
            <v>Suministro e instalacion de bolardo en hierro fundido e= 4mm deacuerdo a detalle</v>
          </cell>
          <cell r="C314" t="str">
            <v>und</v>
          </cell>
          <cell r="D314">
            <v>0</v>
          </cell>
          <cell r="E314">
            <v>375312</v>
          </cell>
          <cell r="F314">
            <v>0</v>
          </cell>
        </row>
        <row r="315">
          <cell r="A315">
            <v>123</v>
          </cell>
          <cell r="B315" t="str">
            <v>Suministro e instalacion de Basurero pivotante en acero inoxidable conforme a detalle</v>
          </cell>
          <cell r="C315" t="str">
            <v>und</v>
          </cell>
          <cell r="D315">
            <v>0</v>
          </cell>
          <cell r="E315">
            <v>983879</v>
          </cell>
          <cell r="F315">
            <v>0</v>
          </cell>
        </row>
        <row r="316">
          <cell r="A316">
            <v>124</v>
          </cell>
          <cell r="B316" t="str">
            <v>Suministro e instalacion de baranda peatonal h= 0,75, formada por 3 horizontales en tuberia galvanizada de 2¨ y parales cada 1,5 m de acuerdo al detalle</v>
          </cell>
          <cell r="C316" t="str">
            <v>ml</v>
          </cell>
          <cell r="D316">
            <v>0</v>
          </cell>
          <cell r="E316">
            <v>140960</v>
          </cell>
          <cell r="F316">
            <v>0</v>
          </cell>
        </row>
        <row r="317">
          <cell r="A317">
            <v>136</v>
          </cell>
          <cell r="B317" t="str">
            <v>Suministro e instalacion de poste metalico galvanizado tipo alameda para luminaria de 12 m doble brazo de 1,5 m</v>
          </cell>
          <cell r="C317" t="str">
            <v>und</v>
          </cell>
          <cell r="E317">
            <v>2027117</v>
          </cell>
          <cell r="F317">
            <v>0</v>
          </cell>
        </row>
        <row r="318">
          <cell r="A318">
            <v>137</v>
          </cell>
          <cell r="B318" t="str">
            <v>Suministro e instalacion de poste metalico galvanizado tipo alameda para luminaria de 12 m brazo sencillo</v>
          </cell>
          <cell r="C318" t="str">
            <v>und</v>
          </cell>
          <cell r="E318">
            <v>1867563</v>
          </cell>
          <cell r="F318">
            <v>0</v>
          </cell>
        </row>
        <row r="319">
          <cell r="A319">
            <v>147</v>
          </cell>
          <cell r="B319" t="str">
            <v>Suministro e instalacion de luminaria Voltana 4 de  110 watt</v>
          </cell>
          <cell r="C319" t="str">
            <v>und</v>
          </cell>
          <cell r="E319">
            <v>2015528</v>
          </cell>
          <cell r="F319">
            <v>0</v>
          </cell>
        </row>
        <row r="320">
          <cell r="A320">
            <v>144</v>
          </cell>
          <cell r="B320" t="str">
            <v xml:space="preserve">Suministro e instalacion de poste metalico galvanizado doble proposito para luminaria de 10,8 m </v>
          </cell>
          <cell r="C320" t="str">
            <v>und</v>
          </cell>
          <cell r="E320">
            <v>2067033</v>
          </cell>
          <cell r="F320">
            <v>0</v>
          </cell>
        </row>
        <row r="321">
          <cell r="A321">
            <v>148</v>
          </cell>
          <cell r="B321" t="str">
            <v>Suministro e instalacion de luminaria Voltana 2 de 56 watt</v>
          </cell>
          <cell r="C321" t="str">
            <v>und</v>
          </cell>
          <cell r="E321">
            <v>782803</v>
          </cell>
          <cell r="F321">
            <v>0</v>
          </cell>
        </row>
        <row r="322">
          <cell r="A322">
            <v>149</v>
          </cell>
          <cell r="B322" t="str">
            <v>Suministro e instalacion de luminaria Voltana 2 de 39 watt</v>
          </cell>
          <cell r="C322" t="str">
            <v>und</v>
          </cell>
          <cell r="E322">
            <v>782803</v>
          </cell>
          <cell r="F322">
            <v>0</v>
          </cell>
        </row>
        <row r="323">
          <cell r="A323">
            <v>145</v>
          </cell>
          <cell r="B323" t="str">
            <v>Suministro e instalacion de poste decorativo de 4 m</v>
          </cell>
          <cell r="C323" t="str">
            <v>und</v>
          </cell>
          <cell r="E323">
            <v>701521</v>
          </cell>
          <cell r="F323">
            <v>0</v>
          </cell>
        </row>
        <row r="324">
          <cell r="A324">
            <v>146</v>
          </cell>
          <cell r="B324" t="str">
            <v>Suministro e instalacion de luminaria decorativa led de 30 watt</v>
          </cell>
          <cell r="C324" t="str">
            <v>und</v>
          </cell>
          <cell r="E324">
            <v>818708</v>
          </cell>
          <cell r="F324">
            <v>0</v>
          </cell>
        </row>
        <row r="325">
          <cell r="A325">
            <v>150</v>
          </cell>
          <cell r="B325" t="str">
            <v>Suministro e instalacion de acometida Cable de Aluminio Aislado THW No. 6 por 3 und</v>
          </cell>
          <cell r="C325" t="str">
            <v>ml</v>
          </cell>
          <cell r="E325">
            <v>5370</v>
          </cell>
          <cell r="F325">
            <v>0</v>
          </cell>
        </row>
        <row r="326">
          <cell r="A326">
            <v>151</v>
          </cell>
          <cell r="B326" t="str">
            <v>Suministro e Instalacion de transformador de 15 KVA Completo (incluye3 cajas corta circuito, poste de concreto de 12 m, 3 DPS sistemas de proteccion de descarga y puesta a tierra de 4 electrodos)</v>
          </cell>
          <cell r="C326" t="str">
            <v>und</v>
          </cell>
          <cell r="E326">
            <v>10026423</v>
          </cell>
          <cell r="F326">
            <v>0</v>
          </cell>
        </row>
        <row r="327">
          <cell r="A327">
            <v>78</v>
          </cell>
          <cell r="B327" t="str">
            <v>Suministro e instalacion de tuberia conduit 2x2" para canalizacion de redes de alumbrado publico incluye excavacion en brecha</v>
          </cell>
          <cell r="C327" t="str">
            <v>ml</v>
          </cell>
          <cell r="E327">
            <v>18311</v>
          </cell>
          <cell r="F327">
            <v>0</v>
          </cell>
        </row>
        <row r="328">
          <cell r="A328">
            <v>76</v>
          </cell>
          <cell r="B328" t="str">
            <v>Concreto Clase D (21 Mpa) para bases de luminaria de postes de 12 m (1,20*0,5*0,5) incluye pase de la camara, refuerzo y pernos</v>
          </cell>
          <cell r="C328" t="str">
            <v>und</v>
          </cell>
          <cell r="E328">
            <v>285893</v>
          </cell>
          <cell r="F328">
            <v>0</v>
          </cell>
        </row>
        <row r="329">
          <cell r="A329">
            <v>154</v>
          </cell>
          <cell r="B329" t="str">
            <v>Concreto Clase D (21 Mpa) para bases de luminaria de postes de 4 m (0,5*0,5*0,5) incluye pase de la camara, refuerzo y pernos</v>
          </cell>
          <cell r="C329" t="str">
            <v>und</v>
          </cell>
          <cell r="E329">
            <v>184082</v>
          </cell>
          <cell r="F329">
            <v>0</v>
          </cell>
        </row>
        <row r="330">
          <cell r="A330">
            <v>72</v>
          </cell>
          <cell r="B330" t="str">
            <v>Concreto clase D (21 Mpa) para camaras de 40x40x40 para conexiones de alumbrado publico incluye tapa y piso con filtro</v>
          </cell>
          <cell r="C330" t="str">
            <v>und</v>
          </cell>
          <cell r="E330">
            <v>138276</v>
          </cell>
          <cell r="F330">
            <v>0</v>
          </cell>
        </row>
        <row r="331">
          <cell r="A331">
            <v>125</v>
          </cell>
          <cell r="B331" t="str">
            <v>Suministro e instalacion de Modulos de ventas en acero inoxidable de acuerdo al detalle</v>
          </cell>
          <cell r="C331" t="str">
            <v>und</v>
          </cell>
          <cell r="D331">
            <v>0</v>
          </cell>
          <cell r="E331">
            <v>9935644</v>
          </cell>
          <cell r="F331">
            <v>0</v>
          </cell>
        </row>
        <row r="332">
          <cell r="A332">
            <v>126</v>
          </cell>
          <cell r="B332" t="str">
            <v>Construccion e instalacion de Paradero en estructura metalica, de 9 m X 3,5 m de area cubierta aproximadamente de acuerdo a planos (incluye la totalidad de la estructura metalica, platinas, pernos anclajes, excavaciones, la cubierta, bases en concreto y e</v>
          </cell>
          <cell r="C332" t="str">
            <v>und</v>
          </cell>
          <cell r="D332">
            <v>0</v>
          </cell>
          <cell r="E332">
            <v>22024249</v>
          </cell>
          <cell r="F332">
            <v>0</v>
          </cell>
        </row>
        <row r="333">
          <cell r="A333">
            <v>127</v>
          </cell>
          <cell r="B333" t="str">
            <v>Suministro e instalacion de cerramiento tipo palizada compuesto por tuberia galvanizada de 2¨ cal 14 espaciados a 210 mm entre centros de altura variable acabado en anticorrosivo color verde oliva rellenos de mortero y con remate en esfera metalica y embe</v>
          </cell>
          <cell r="C333" t="str">
            <v>ml</v>
          </cell>
          <cell r="D333">
            <v>0</v>
          </cell>
          <cell r="E333">
            <v>450005</v>
          </cell>
          <cell r="F333">
            <v>0</v>
          </cell>
        </row>
        <row r="334">
          <cell r="A334">
            <v>128</v>
          </cell>
          <cell r="B334" t="str">
            <v>Suministro y siembra de arbol Nigüito (miconia notabilis triana) h=1,5 m, incluye tutor, tierra negra y abono</v>
          </cell>
          <cell r="C334" t="str">
            <v>und</v>
          </cell>
          <cell r="D334">
            <v>0</v>
          </cell>
          <cell r="E334">
            <v>79417</v>
          </cell>
          <cell r="F334">
            <v>0</v>
          </cell>
        </row>
        <row r="335">
          <cell r="A335">
            <v>129</v>
          </cell>
          <cell r="B335" t="str">
            <v>Suministro y siembra de arbol Fresno (tacoma stans) h=1,5 m, incluye tutor, tierra negra y abono</v>
          </cell>
          <cell r="C335" t="str">
            <v>und</v>
          </cell>
          <cell r="D335">
            <v>0</v>
          </cell>
          <cell r="E335">
            <v>79417</v>
          </cell>
          <cell r="F335">
            <v>0</v>
          </cell>
        </row>
        <row r="336">
          <cell r="A336">
            <v>130</v>
          </cell>
          <cell r="B336" t="str">
            <v>Suministro y siembra de lirio amarillo (iris pseudacorus) medianas, tierra negra y abono</v>
          </cell>
          <cell r="C336" t="str">
            <v>und</v>
          </cell>
          <cell r="D336">
            <v>0</v>
          </cell>
          <cell r="E336">
            <v>21324</v>
          </cell>
          <cell r="F336">
            <v>0</v>
          </cell>
        </row>
        <row r="337">
          <cell r="A337">
            <v>131</v>
          </cell>
          <cell r="B337" t="str">
            <v>Suministro y siembra de mani forrajero (arachis pintoi) incluye tierra negra y abono</v>
          </cell>
          <cell r="C337" t="str">
            <v>m2</v>
          </cell>
          <cell r="D337">
            <v>0</v>
          </cell>
          <cell r="E337">
            <v>5375</v>
          </cell>
          <cell r="F337">
            <v>0</v>
          </cell>
        </row>
        <row r="338">
          <cell r="A338">
            <v>132</v>
          </cell>
          <cell r="B338" t="str">
            <v>Suministro y siembra de semillas pasto bermuda en gramoquin</v>
          </cell>
          <cell r="C338" t="str">
            <v>m2</v>
          </cell>
          <cell r="D338">
            <v>0</v>
          </cell>
          <cell r="E338">
            <v>5893</v>
          </cell>
          <cell r="F338">
            <v>0</v>
          </cell>
        </row>
        <row r="339">
          <cell r="A339">
            <v>133</v>
          </cell>
          <cell r="B339" t="str">
            <v>Construccion de media caña en concreto en rampas peatonales</v>
          </cell>
          <cell r="C339" t="str">
            <v>ml</v>
          </cell>
          <cell r="D339">
            <v>0</v>
          </cell>
          <cell r="E339">
            <v>17446</v>
          </cell>
          <cell r="F339">
            <v>0</v>
          </cell>
        </row>
        <row r="340">
          <cell r="A340" t="str">
            <v>CAPITULO X - SEÑALIZACION Y CONTROL</v>
          </cell>
          <cell r="B340">
            <v>0</v>
          </cell>
          <cell r="C340">
            <v>0</v>
          </cell>
          <cell r="D340">
            <v>0</v>
          </cell>
          <cell r="E340">
            <v>0</v>
          </cell>
          <cell r="F340">
            <v>0</v>
          </cell>
        </row>
        <row r="341">
          <cell r="A341">
            <v>55</v>
          </cell>
          <cell r="B341" t="str">
            <v>Lineas de demarcacion A=12 cm e=23mm con pintura en plastico en frio</v>
          </cell>
          <cell r="C341" t="str">
            <v>ml</v>
          </cell>
          <cell r="E341">
            <v>7151</v>
          </cell>
          <cell r="F341">
            <v>0</v>
          </cell>
        </row>
        <row r="342">
          <cell r="A342">
            <v>56</v>
          </cell>
          <cell r="B342" t="str">
            <v xml:space="preserve">Pintura en plastico en frio de marcas viales y señales de transito </v>
          </cell>
          <cell r="C342" t="str">
            <v>m2</v>
          </cell>
          <cell r="E342">
            <v>61088</v>
          </cell>
          <cell r="F342">
            <v>0</v>
          </cell>
        </row>
        <row r="343">
          <cell r="A343">
            <v>57</v>
          </cell>
          <cell r="B343" t="str">
            <v>Suministro e instalacion de tachas reflectivas</v>
          </cell>
          <cell r="C343" t="str">
            <v>und</v>
          </cell>
          <cell r="E343">
            <v>7578</v>
          </cell>
          <cell r="F343">
            <v>0</v>
          </cell>
        </row>
        <row r="344">
          <cell r="A344">
            <v>58</v>
          </cell>
          <cell r="B344" t="str">
            <v>Suministro e instalacion de señales verticales definitivas SP, SR y SI ( hasta de 90x90)</v>
          </cell>
          <cell r="C344" t="str">
            <v>und</v>
          </cell>
          <cell r="E344">
            <v>328840</v>
          </cell>
          <cell r="F344">
            <v>0</v>
          </cell>
        </row>
        <row r="345">
          <cell r="A345">
            <v>108</v>
          </cell>
          <cell r="B345" t="str">
            <v xml:space="preserve">Suministro e instalacion de señal vertical tipo delineador de curva horizontal </v>
          </cell>
          <cell r="C345" t="str">
            <v>und</v>
          </cell>
          <cell r="D345">
            <v>0</v>
          </cell>
          <cell r="E345">
            <v>226293</v>
          </cell>
          <cell r="F345">
            <v>0</v>
          </cell>
        </row>
        <row r="346">
          <cell r="A346">
            <v>109</v>
          </cell>
          <cell r="B346" t="str">
            <v>Suministro e instalacion de captafaros adosados a baranda de puente</v>
          </cell>
          <cell r="C346" t="str">
            <v>und</v>
          </cell>
          <cell r="D346">
            <v>0</v>
          </cell>
          <cell r="E346">
            <v>4198</v>
          </cell>
          <cell r="F346">
            <v>0</v>
          </cell>
        </row>
        <row r="347">
          <cell r="A347">
            <v>134</v>
          </cell>
          <cell r="B347" t="str">
            <v>suministro e instalacion de pasacalles informativo en lona de 8 m x 1,5 m</v>
          </cell>
          <cell r="C347" t="str">
            <v>und</v>
          </cell>
          <cell r="D347">
            <v>0</v>
          </cell>
          <cell r="E347">
            <v>512063</v>
          </cell>
          <cell r="F347">
            <v>0</v>
          </cell>
        </row>
        <row r="348">
          <cell r="A348">
            <v>135</v>
          </cell>
          <cell r="B348" t="str">
            <v>Suministro e instalaciones de señales verticales dobles de transito TIPO SR (60X60) Y SI (60X30) conforme especificaciones de la secretaria de transito</v>
          </cell>
          <cell r="C348" t="str">
            <v>und</v>
          </cell>
          <cell r="D348">
            <v>0</v>
          </cell>
          <cell r="E348">
            <v>435660</v>
          </cell>
          <cell r="F348">
            <v>0</v>
          </cell>
        </row>
        <row r="349">
          <cell r="A349">
            <v>158</v>
          </cell>
          <cell r="B349" t="str">
            <v>Suministro e instalacion de cruce patonal semaforizado actuado por demanda con sensores peatonales y acompañada de boton de demanda en los dos accesos al paso peatonal con dos mensulas y dos mastiles (incluye canlizaciones cajas de inspeccion bases de pos</v>
          </cell>
          <cell r="C349" t="str">
            <v>UND</v>
          </cell>
          <cell r="D349">
            <v>0</v>
          </cell>
          <cell r="E349">
            <v>57839864</v>
          </cell>
          <cell r="F349">
            <v>0</v>
          </cell>
        </row>
        <row r="350">
          <cell r="A350">
            <v>156</v>
          </cell>
          <cell r="B350" t="str">
            <v>Impresión y reparticion de volantes informativos del proyecto</v>
          </cell>
          <cell r="C350" t="str">
            <v>und</v>
          </cell>
          <cell r="D350">
            <v>0</v>
          </cell>
          <cell r="E350">
            <v>292</v>
          </cell>
          <cell r="F350">
            <v>0</v>
          </cell>
        </row>
        <row r="351">
          <cell r="A351">
            <v>52</v>
          </cell>
          <cell r="B351" t="str">
            <v>Jornales para manejo de transito</v>
          </cell>
          <cell r="C351" t="str">
            <v>Jr</v>
          </cell>
          <cell r="D351">
            <v>0</v>
          </cell>
          <cell r="E351">
            <v>81465</v>
          </cell>
          <cell r="F351">
            <v>0</v>
          </cell>
        </row>
        <row r="352">
          <cell r="A352" t="str">
            <v>CAPITULO XI - OBRAS VARIAS</v>
          </cell>
          <cell r="B352">
            <v>0</v>
          </cell>
          <cell r="C352">
            <v>0</v>
          </cell>
          <cell r="D352">
            <v>0</v>
          </cell>
          <cell r="E352">
            <v>0</v>
          </cell>
          <cell r="F352">
            <v>0</v>
          </cell>
        </row>
        <row r="353">
          <cell r="A353">
            <v>111</v>
          </cell>
          <cell r="B353" t="str">
            <v>Jornales para obras varias</v>
          </cell>
          <cell r="C353" t="str">
            <v>jr</v>
          </cell>
          <cell r="E353">
            <v>48163</v>
          </cell>
          <cell r="F353">
            <v>0</v>
          </cell>
        </row>
        <row r="354">
          <cell r="A354">
            <v>54</v>
          </cell>
          <cell r="B354" t="str">
            <v>Aseo general de la obra</v>
          </cell>
          <cell r="C354" t="str">
            <v>mes</v>
          </cell>
          <cell r="E354">
            <v>1574551</v>
          </cell>
          <cell r="F354">
            <v>0</v>
          </cell>
        </row>
        <row r="355">
          <cell r="C355" t="str">
            <v>COSTO DIRECTO</v>
          </cell>
          <cell r="D355">
            <v>0</v>
          </cell>
          <cell r="E355">
            <v>0</v>
          </cell>
          <cell r="F355" t="e">
            <v>#N/A</v>
          </cell>
        </row>
        <row r="357">
          <cell r="F35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Cantidades"/>
      <sheetName val="A.P.U"/>
      <sheetName val="Hoja1"/>
      <sheetName val="Insumos"/>
      <sheetName val="Analisis Mano de Obra"/>
      <sheetName val="Analisis Factor Prestacional"/>
      <sheetName val="AIU"/>
      <sheetName val="Programación"/>
      <sheetName val="Analisis AIU"/>
    </sheetNames>
    <sheetDataSet>
      <sheetData sheetId="0"/>
      <sheetData sheetId="1"/>
      <sheetData sheetId="2">
        <row r="10">
          <cell r="B10" t="str">
            <v>P-1</v>
          </cell>
          <cell r="C10" t="str">
            <v>PRELIMINARES</v>
          </cell>
        </row>
        <row r="11">
          <cell r="B11" t="str">
            <v>P-1.47</v>
          </cell>
          <cell r="C11" t="str">
            <v>BODEGA PARA CAMPAMENTO (INCLUYE ADECUACIONES)</v>
          </cell>
          <cell r="D11" t="str">
            <v>m2-mes</v>
          </cell>
        </row>
        <row r="12">
          <cell r="B12" t="str">
            <v>P-1.50</v>
          </cell>
          <cell r="C12" t="str">
            <v>INSTALACION PROVISIONAL DE ACUEDUCTO</v>
          </cell>
          <cell r="D12" t="str">
            <v>und</v>
          </cell>
        </row>
        <row r="13">
          <cell r="B13" t="str">
            <v>P-1.51</v>
          </cell>
          <cell r="C13" t="str">
            <v>INSTALACION PROVISIONAL DE ENERGIA</v>
          </cell>
          <cell r="D13" t="str">
            <v>und</v>
          </cell>
        </row>
        <row r="14">
          <cell r="B14" t="str">
            <v>P-1.1</v>
          </cell>
          <cell r="C14" t="str">
            <v>LOCALIZACION Y REPLANTEO EDIFICIO</v>
          </cell>
          <cell r="D14" t="str">
            <v>m2</v>
          </cell>
        </row>
        <row r="15">
          <cell r="B15" t="str">
            <v>P-1.54</v>
          </cell>
          <cell r="C15" t="str">
            <v>SUMINISTRO, TRANSPORTE E INSTALACION SEÑAL PREVENTIVA, REGLAMENTARIA E INFORMATIVA</v>
          </cell>
          <cell r="D15" t="str">
            <v>und</v>
          </cell>
        </row>
        <row r="16">
          <cell r="B16" t="str">
            <v>P-1.52</v>
          </cell>
          <cell r="C16" t="str">
            <v>SUMINISTRO, TRANSPORTE E INSTALACION VALLA INFORMATIVA GENERAL DEL PROYECTO</v>
          </cell>
          <cell r="D16" t="str">
            <v>m2</v>
          </cell>
        </row>
        <row r="17">
          <cell r="B17" t="str">
            <v>P-1.44</v>
          </cell>
          <cell r="C17" t="str">
            <v xml:space="preserve">DESCAPOTE MANUAL e=0.20 m. </v>
          </cell>
          <cell r="D17" t="str">
            <v>m2</v>
          </cell>
        </row>
        <row r="18">
          <cell r="B18" t="str">
            <v>DE-29.7</v>
          </cell>
          <cell r="C18" t="str">
            <v>DEMOLICIÓN DE ANDENES Y SARDINELES EN CONCRETO HIDRÁULICO</v>
          </cell>
          <cell r="D18" t="str">
            <v>m3</v>
          </cell>
        </row>
        <row r="19">
          <cell r="B19" t="str">
            <v>P-1.74</v>
          </cell>
          <cell r="C19" t="str">
            <v>EVACUACION ESCOMBROS Y SOBRANTES EN VEHICULO AUTOMOTOR MEDIDO EN BANCO</v>
          </cell>
          <cell r="D19" t="str">
            <v>m3</v>
          </cell>
        </row>
        <row r="20">
          <cell r="B20" t="str">
            <v>P-1.49</v>
          </cell>
          <cell r="C20" t="str">
            <v>SUMINISTRO, TRANSPORTE E INSTALACIÓN CERRAMIENTO EN YUTE H= 2 M</v>
          </cell>
          <cell r="D20" t="str">
            <v>ml</v>
          </cell>
        </row>
        <row r="21">
          <cell r="B21" t="str">
            <v>P-1.61</v>
          </cell>
          <cell r="C21" t="str">
            <v xml:space="preserve">SUMINISTRO, TRANSPORTE E INSTALACION CORDÓN PARA CONTROL DE AGUAS LLUVIAS                                 </v>
          </cell>
          <cell r="D21" t="str">
            <v>ml</v>
          </cell>
        </row>
        <row r="22">
          <cell r="B22" t="str">
            <v>P-1.42</v>
          </cell>
          <cell r="C22" t="str">
            <v>LOCALIZACION Y REPLANTEO REDES INCLUYE PLANO RECORD</v>
          </cell>
          <cell r="D22" t="str">
            <v>Día</v>
          </cell>
        </row>
        <row r="23">
          <cell r="C23" t="str">
            <v>Total  PRELIMINARES</v>
          </cell>
        </row>
        <row r="24">
          <cell r="B24" t="str">
            <v>MT-2</v>
          </cell>
          <cell r="C24" t="str">
            <v>MOVIMIENTO DE TIERRAS</v>
          </cell>
        </row>
        <row r="25">
          <cell r="B25" t="str">
            <v>MT-2.1</v>
          </cell>
          <cell r="C25" t="str">
            <v xml:space="preserve">EXCAVACIÓN EN ZANJA - MATERIAL COMÚN - 0.0 A 2.0 M                                                     </v>
          </cell>
          <cell r="D25" t="str">
            <v>m3</v>
          </cell>
        </row>
        <row r="26">
          <cell r="B26" t="str">
            <v>MT-2.39</v>
          </cell>
          <cell r="C26" t="str">
            <v xml:space="preserve">EXCAVACION MECANICA EN MATERIAL COMUN </v>
          </cell>
          <cell r="D26" t="str">
            <v>m3</v>
          </cell>
        </row>
        <row r="27">
          <cell r="B27" t="str">
            <v>MT-2.67</v>
          </cell>
          <cell r="C27" t="str">
            <v>EXCAVACION PARA CAISSONS EN TIERRA 0-4 m CONDICIONES HUMEDAS</v>
          </cell>
          <cell r="D27" t="str">
            <v>m3</v>
          </cell>
        </row>
        <row r="28">
          <cell r="B28" t="str">
            <v>MT-2.68</v>
          </cell>
          <cell r="C28" t="str">
            <v>EXCAVACION PARA CAISSONS EN TIERRA 4-8 m CONDICIONES HUMEDAS</v>
          </cell>
          <cell r="D28" t="str">
            <v>m3</v>
          </cell>
        </row>
        <row r="29">
          <cell r="B29" t="str">
            <v>MT-2.71</v>
          </cell>
          <cell r="C29" t="str">
            <v>EXCAVACION PARA CAISSONS EN TIERRA 8-12m CONDICIONES HUMEDAS</v>
          </cell>
          <cell r="D29" t="str">
            <v>m3</v>
          </cell>
        </row>
        <row r="30">
          <cell r="B30" t="str">
            <v>MT-2.72</v>
          </cell>
          <cell r="C30" t="str">
            <v>EXCAVACION PARA CAISSONS EN TIERRA 12-16 MTS , CONDICIONES HUMEDAS</v>
          </cell>
          <cell r="D30" t="str">
            <v>m3</v>
          </cell>
        </row>
        <row r="31">
          <cell r="B31" t="str">
            <v>MT-2.10</v>
          </cell>
          <cell r="C31" t="str">
            <v>EXCAVACIÓN PARA ESTRUCTURAS - MATERIAL COMÚN - 0.0 A 2.0 M</v>
          </cell>
          <cell r="D31" t="str">
            <v>m3</v>
          </cell>
        </row>
        <row r="32">
          <cell r="B32" t="str">
            <v>MT-2.30</v>
          </cell>
          <cell r="C32" t="str">
            <v>EXCAVACION PARA PILOTES D=40 cm</v>
          </cell>
          <cell r="D32" t="str">
            <v>m3</v>
          </cell>
        </row>
        <row r="33">
          <cell r="B33" t="str">
            <v>MT-2.53</v>
          </cell>
          <cell r="C33" t="str">
            <v xml:space="preserve">SUMINISTRO, TRANSPORTE E INSTALACIÓN RELLENO COMPACTADO CON MATERIAL DE PRESTAMO </v>
          </cell>
          <cell r="D33" t="str">
            <v>m3</v>
          </cell>
        </row>
        <row r="34">
          <cell r="B34" t="str">
            <v>MT-2.52</v>
          </cell>
          <cell r="C34" t="str">
            <v>FILTRO EN PIEDRA</v>
          </cell>
          <cell r="D34" t="str">
            <v>m3</v>
          </cell>
        </row>
        <row r="35">
          <cell r="B35" t="str">
            <v>MT-2.55</v>
          </cell>
          <cell r="C35" t="str">
            <v>RETIRO DE MATERIAL SOBRANTE EN VOLQUETA, CARGUE MECANICO</v>
          </cell>
          <cell r="D35" t="str">
            <v>m3</v>
          </cell>
        </row>
        <row r="36">
          <cell r="C36" t="str">
            <v>Total  MOVIMIENTO DE TIERRAS</v>
          </cell>
        </row>
        <row r="37">
          <cell r="B37" t="str">
            <v>C-2</v>
          </cell>
          <cell r="C37" t="str">
            <v>CIMIENTOS</v>
          </cell>
        </row>
        <row r="38">
          <cell r="B38" t="str">
            <v>C-2.3</v>
          </cell>
          <cell r="C38" t="str">
            <v>SUMINISTRO, TRANSPORTE E INSTALACION SOLADO DE LIMPIEZA 2.000 PSI  E = 5 cm</v>
          </cell>
          <cell r="D38" t="str">
            <v>m2</v>
          </cell>
        </row>
        <row r="39">
          <cell r="B39" t="str">
            <v>C-2.15</v>
          </cell>
          <cell r="C39" t="str">
            <v>SUMINISTRO, TRANSPORTE E INSTALACION CAISSONS 3000 PSI</v>
          </cell>
          <cell r="D39" t="str">
            <v>m3</v>
          </cell>
        </row>
        <row r="40">
          <cell r="B40" t="str">
            <v>C-2.21</v>
          </cell>
          <cell r="C40" t="str">
            <v>SUMINISTRO, TRANSPORTE E INSTALACION SOBRE CIMIENTO h=0,20  m REVOQUE IMPERMEABILIZADO 2 CARAS</v>
          </cell>
          <cell r="D40" t="str">
            <v>m2</v>
          </cell>
        </row>
        <row r="41">
          <cell r="B41" t="str">
            <v>C-2.5</v>
          </cell>
          <cell r="C41" t="str">
            <v xml:space="preserve">SUMINISTRO, TRANSPORTE E INSTALACION VIGA CIMENTACION CONCRETO 3000 PSI  </v>
          </cell>
          <cell r="D41" t="str">
            <v>m3</v>
          </cell>
        </row>
        <row r="42">
          <cell r="B42" t="str">
            <v>C-2.8</v>
          </cell>
          <cell r="C42" t="str">
            <v>SUMINISTRO, TRANSPORTE E INSTALACION ZARPA PARA MURO DE CONTENCION CONCRETO 3000 PSI</v>
          </cell>
          <cell r="D42" t="str">
            <v>m3</v>
          </cell>
        </row>
        <row r="43">
          <cell r="B43" t="str">
            <v>C-2.23</v>
          </cell>
          <cell r="C43" t="str">
            <v>SUMINISTRO, TRANSPORTE E INSTALACION CAPITEL DE CAISSON EN CONCRETO 3000 PSI</v>
          </cell>
          <cell r="D43" t="str">
            <v>m3</v>
          </cell>
        </row>
        <row r="44">
          <cell r="B44" t="str">
            <v>C-2.24</v>
          </cell>
          <cell r="C44" t="str">
            <v>SUMINISTRO, TRANSPORTE E INSTALACION DE ANILLO DE PROTECCIÓN PARA CAISSON CONCRETO CAISSONS 3000 PSI</v>
          </cell>
          <cell r="D44" t="str">
            <v>m3</v>
          </cell>
        </row>
        <row r="45">
          <cell r="C45" t="str">
            <v>Total  CIMIENTOS</v>
          </cell>
        </row>
        <row r="46">
          <cell r="B46" t="str">
            <v>S-3</v>
          </cell>
          <cell r="C46" t="str">
            <v>DESAGUES E INSTALACIONES SANITARIAS</v>
          </cell>
        </row>
        <row r="47">
          <cell r="B47" t="str">
            <v>S-3.12</v>
          </cell>
          <cell r="C47" t="str">
            <v>SUMINISTRO, TRANSPORTE E INSTALACION BAJANTE AGUAS LLUVIAS  PVC   6"   (INCLUYE CODO, UNION Y ACCESORIOS DE FIJACION)</v>
          </cell>
          <cell r="D47" t="str">
            <v>ml</v>
          </cell>
        </row>
        <row r="48">
          <cell r="B48" t="str">
            <v>S-3.9</v>
          </cell>
          <cell r="C48" t="str">
            <v>SUMINISTRO, TRANSPORTE E INSTALACION BAJANTE AGUAS NEGRAS  PVC   6"   (INCLUYE CODO, UNION Y ACCESORIOS DE FIJACION)</v>
          </cell>
          <cell r="D48" t="str">
            <v>ml</v>
          </cell>
        </row>
        <row r="49">
          <cell r="B49" t="str">
            <v>S-3.8</v>
          </cell>
          <cell r="C49" t="str">
            <v>SUMINISTRO, TRANSPORTE E INSTALACION BAJANTE AGUAS NEGRAS  PVC   4"   (INCLUYE CODO, UNION Y ACCESORIOS DE FIJACION)</v>
          </cell>
          <cell r="D49" t="str">
            <v>ml</v>
          </cell>
        </row>
        <row r="50">
          <cell r="B50" t="str">
            <v>S-3.4</v>
          </cell>
          <cell r="C50" t="str">
            <v>SUMINISTRO, TRANSPORTE E INSTALACION CAJA DE INSPECCION  0.80*0.80*1 m.  (Incluye, ladrillo común, marco en angulo 2 1/2 x 2 1/2 * 3/16" y tapa reforzada en platina de 3 * 3/16" con parrilla en varilla 3/8 cada 10 cm.).</v>
          </cell>
          <cell r="D50" t="str">
            <v>und</v>
          </cell>
        </row>
        <row r="51">
          <cell r="B51" t="str">
            <v>S-3.2</v>
          </cell>
          <cell r="C51" t="str">
            <v>SUMINISTRO, TRANSPORTE E INSTALACION CAJA DE INSPECCION 0.40*0.40*0.40 m.(INCLUYE, LADRILLO COMÚN, MARCO EN ANGULO 1 1/2 X 1 1/2 * 1/8" Y TAPA REFORZADA EN PLATINA DE 2 * 1/8" CON PARRILLA EN VARILLA 3/8 CADA 10 CM.)</v>
          </cell>
          <cell r="D51" t="str">
            <v>und</v>
          </cell>
        </row>
        <row r="52">
          <cell r="B52" t="str">
            <v>S-3.65</v>
          </cell>
          <cell r="C52" t="str">
            <v>SUMINISTRO, TRANSPORTE E INSTALACION CARCAMO  A=0.20 m.  H=0.20 m. CON REJILLA EN FUNDICION DE HIERRO (Incluye rejilla fundición de hierro gris ref. CAR -30x50 cm.)</v>
          </cell>
          <cell r="D52" t="str">
            <v>ml</v>
          </cell>
        </row>
        <row r="53">
          <cell r="B53" t="str">
            <v>S-3.63</v>
          </cell>
          <cell r="C53" t="str">
            <v>SUMINISTRO, TRANSPORTE E INSTALACION CARCAMO  A=0.30 m.  H=0.20 m. CON REJILLA PREFABRICADA (Incluye rejilla prefabricada concreto)</v>
          </cell>
          <cell r="D53" t="str">
            <v>ml</v>
          </cell>
        </row>
        <row r="54">
          <cell r="B54" t="str">
            <v>S-3.13</v>
          </cell>
          <cell r="C54" t="str">
            <v>SUMINISTRO, TRANSPORTE E INSTALACION PUNTO DESAGUE PVC   2" Aparatos sanitarios y desagues  (INCLUYE CODO, YEE Y ACCESORIOS)</v>
          </cell>
          <cell r="D54" t="str">
            <v>und</v>
          </cell>
        </row>
        <row r="55">
          <cell r="B55" t="str">
            <v>S-3.15</v>
          </cell>
          <cell r="C55" t="str">
            <v>SUMINISTRO, TRANSPORTE E INSTALACION PUNTO DESAGUE PVC   4" Aparatos sanitarios (INCLUYE CODO, YEE Y ACCESORIOS)</v>
          </cell>
          <cell r="D55" t="str">
            <v>und</v>
          </cell>
        </row>
        <row r="56">
          <cell r="B56" t="str">
            <v>S-3.18</v>
          </cell>
          <cell r="C56" t="str">
            <v>SUMINISTRO, TRANSPORTE E INSTALACION PUNTO REVENTILACION PVC   2" (Incluye accesorios de  conexión unión y yee ).</v>
          </cell>
          <cell r="D56" t="str">
            <v>und</v>
          </cell>
        </row>
        <row r="57">
          <cell r="B57" t="str">
            <v>S-3.66</v>
          </cell>
          <cell r="C57" t="str">
            <v xml:space="preserve">SUMINISTRO, TRANSPORTE E INSTALACION REJILLA  Aluminio  3" x 2"  con Sosco Tradicional  - Ref. T-3"x2"  </v>
          </cell>
          <cell r="D57" t="str">
            <v>und</v>
          </cell>
        </row>
        <row r="58">
          <cell r="B58" t="str">
            <v>S-3.22</v>
          </cell>
          <cell r="C58" t="str">
            <v>SUMINISTRO, TRANSPORTE E INSTALACION TUBERIA PVC-S 1 1/2" (VENTILACION Y AGUAS LLUVIAS, INCLUYE ACCESORIOS)</v>
          </cell>
          <cell r="D58" t="str">
            <v>ml</v>
          </cell>
        </row>
        <row r="59">
          <cell r="B59" t="str">
            <v>S-3.31</v>
          </cell>
          <cell r="C59" t="str">
            <v>SUMINISTRO, TRANSPORTE E INSTALACION TUBERIA PVC-S 2" (RED SANITARIA DESCOLGADA, INCLUYE ACCESORIOS)</v>
          </cell>
          <cell r="D59" t="str">
            <v>ml</v>
          </cell>
        </row>
        <row r="60">
          <cell r="B60" t="str">
            <v>S-3.23</v>
          </cell>
          <cell r="C60" t="str">
            <v>SUMINISTRO, TRANSPORTE E INSTALACION TUBERIA PVC-S 2" (VENTILACION Y AGUAS LLUVIAS, INCLUYE ACCESORIOS)</v>
          </cell>
          <cell r="D60" t="str">
            <v>ml</v>
          </cell>
        </row>
        <row r="61">
          <cell r="B61" t="str">
            <v>S-3.33</v>
          </cell>
          <cell r="C61" t="str">
            <v>SUMINISTRO, TRANSPORTE E INSTALACION TUBERIA PVC-S 4" (RED SANITARIA DESCOLGADA, INCLUYE ACCESORIOS)</v>
          </cell>
          <cell r="D61" t="str">
            <v>ml</v>
          </cell>
        </row>
        <row r="62">
          <cell r="B62" t="str">
            <v>S-3.34</v>
          </cell>
          <cell r="C62" t="str">
            <v>SUMINISTRO, TRANSPORTE E INSTALACION TUBERIA PVC-S 6" (RED SANITARIA DESCOLGADA, INCLUYE ACCESORIOS)</v>
          </cell>
          <cell r="D62" t="str">
            <v>ml</v>
          </cell>
        </row>
        <row r="63">
          <cell r="C63" t="str">
            <v xml:space="preserve">Total  DESAGUES E INSTALACIONES SANITARIAS </v>
          </cell>
        </row>
        <row r="64">
          <cell r="B64" t="str">
            <v>PB-4</v>
          </cell>
          <cell r="C64" t="str">
            <v>PISOS-BASES-RELLENOS</v>
          </cell>
        </row>
        <row r="65">
          <cell r="B65" t="str">
            <v>PB-4.3</v>
          </cell>
          <cell r="C65" t="str">
            <v>SUMINISTRO, TRANSPORTE E INSTALACION POLIETILENO CAL. 6 (Impermeabilización piso)</v>
          </cell>
          <cell r="D65" t="str">
            <v>m2</v>
          </cell>
        </row>
        <row r="66">
          <cell r="B66" t="str">
            <v>PB-4.2</v>
          </cell>
          <cell r="C66" t="str">
            <v>SUMINISTRO, TRANSPORTE E INSTALACION RELLENO CON BASE GRANULAR B-400 COMPACTADO AL 100% DEL PROCTOR</v>
          </cell>
          <cell r="D66" t="str">
            <v>m3</v>
          </cell>
        </row>
        <row r="67">
          <cell r="B67" t="str">
            <v>PB-4.13</v>
          </cell>
          <cell r="C67" t="str">
            <v>SUMINISTRO, TRANSPORTE E INSTALACION AFIRMADO COMPACTADO PARA ESTRUCTURAS</v>
          </cell>
          <cell r="D67" t="str">
            <v>m3</v>
          </cell>
        </row>
        <row r="68">
          <cell r="C68" t="str">
            <v>Total  PISOS - BASES - RELLENOS</v>
          </cell>
        </row>
        <row r="69">
          <cell r="B69" t="str">
            <v>EC-5</v>
          </cell>
          <cell r="C69" t="str">
            <v>ESTRUCTURAS EN CONCRETO, METALICAS Y DE MADERA</v>
          </cell>
        </row>
        <row r="70">
          <cell r="B70" t="str">
            <v>EC-5.1</v>
          </cell>
          <cell r="C70" t="str">
            <v>ACERO 60.000 PSI (Incluye alambre negro y figuración )</v>
          </cell>
          <cell r="D70" t="str">
            <v>kg</v>
          </cell>
        </row>
        <row r="71">
          <cell r="B71" t="str">
            <v>EC-5.77</v>
          </cell>
          <cell r="C71" t="str">
            <v>SUMINISTRO, TRANSPORTE E INSTALACION ACERO 60.000 psi para Templetes o tirantillos  y cortavientos ( Incluye soldadura, anticorrosivo y esmalte )</v>
          </cell>
          <cell r="D71" t="str">
            <v>kg</v>
          </cell>
        </row>
        <row r="72">
          <cell r="B72" t="str">
            <v>EC-5.47</v>
          </cell>
          <cell r="C72" t="str">
            <v>SUMINISTRO, TRANSPORTE E INSTALACION ALBARDILLAS PROTECCION MUROS  EN CONCRETO DE 3000 PSI</v>
          </cell>
          <cell r="D72" t="str">
            <v>ml</v>
          </cell>
        </row>
        <row r="73">
          <cell r="B73" t="str">
            <v>EC-5.62</v>
          </cell>
          <cell r="C73" t="str">
            <v xml:space="preserve">SUMINISTRO, TRANSPORTE E INSTALACION COLUMNAS CONCRETO 4000 PSI  A LA VISTA </v>
          </cell>
          <cell r="D73" t="str">
            <v>m3</v>
          </cell>
        </row>
        <row r="74">
          <cell r="B74" t="str">
            <v>EC-5.38</v>
          </cell>
          <cell r="C74" t="str">
            <v>SUMINISTRO, TRANSPORTE E INSTALACION COLUMNETA CONFINAMIENTO CONCRETO 3000 PSI  0.20 x 0.12 m.</v>
          </cell>
          <cell r="D74" t="str">
            <v>ml</v>
          </cell>
        </row>
        <row r="75">
          <cell r="B75" t="str">
            <v>EC-5.73</v>
          </cell>
          <cell r="C75" t="str">
            <v>SUMINISTRO, TRANSPORTE E INSTALACION ESTRUCTURA Perfil Lámina Delgada PHR ASTM A500 Grado 50. Calibre según diseño (Incluye vigas, cerchas, correas, anticorrosivo y esmalte)</v>
          </cell>
          <cell r="D75" t="str">
            <v>kg</v>
          </cell>
        </row>
        <row r="76">
          <cell r="B76" t="str">
            <v>EC-5.56</v>
          </cell>
          <cell r="C76" t="str">
            <v>SUMINISTRO, TRANSPORTE E INSTALACION JUNTA DE DILATACION PARA PLACA CONTRAPISO (Inlcuye sellante)</v>
          </cell>
          <cell r="D76" t="str">
            <v>ml</v>
          </cell>
        </row>
        <row r="77">
          <cell r="B77" t="str">
            <v>EC-5.17</v>
          </cell>
          <cell r="C77" t="str">
            <v xml:space="preserve">SUMINISTRO, TRANSPORTE E INSTALACION LOSA DE ENTREPISO ALIGERADA CON CASETON DE GUADUA h= 0.35 m. Torta superior 5cm. e inferior de 3 cm. Concreto 4000 PSI.   </v>
          </cell>
          <cell r="D77" t="str">
            <v>m2</v>
          </cell>
        </row>
        <row r="78">
          <cell r="B78" t="str">
            <v>EC-5.7</v>
          </cell>
          <cell r="C78" t="str">
            <v>SUMINISTRO, TRANSPORTE E INSTALACION MALLA ELECTROSOLDADA M-159 Q-4 Φ 5.5mm c/.15m en ambos sentidos (Incluye alambre negro, colocación y traslapo).</v>
          </cell>
          <cell r="D78" t="str">
            <v>kg</v>
          </cell>
        </row>
        <row r="79">
          <cell r="B79" t="str">
            <v>EC-5.48</v>
          </cell>
          <cell r="C79" t="str">
            <v>SUMINISTRO, TRANSPORTE E INSTALACION MESON EN CONCRETO 3000 psi a=0.60 m e=0.08 m.</v>
          </cell>
          <cell r="D79" t="str">
            <v>ml</v>
          </cell>
        </row>
        <row r="80">
          <cell r="B80" t="str">
            <v>EC-5.75</v>
          </cell>
          <cell r="C80" t="str">
            <v>SUMINISTRO, TRANSPORTE E INSTALACION PERFILES IPE A-36  ( Incluye soldadura, anticorrosivo y esmalte + proteccion antifuego e instalacion)</v>
          </cell>
          <cell r="D80" t="str">
            <v>kg</v>
          </cell>
        </row>
        <row r="81">
          <cell r="B81" t="str">
            <v>EC-5.13</v>
          </cell>
          <cell r="C81" t="str">
            <v xml:space="preserve">SUMINISTRO, TRANSPORTE E INSTALACION PLACA CONTRAPISO CONCRETO 3000 PSI  </v>
          </cell>
          <cell r="D81" t="str">
            <v>m3</v>
          </cell>
        </row>
        <row r="82">
          <cell r="B82" t="str">
            <v>EC-5.33</v>
          </cell>
          <cell r="C82" t="str">
            <v xml:space="preserve">SUMINISTRO, TRANSPORTE E INSTALACION PLACA FOSO ASCENSOR CONCRETO 3000 PSI </v>
          </cell>
          <cell r="D82" t="str">
            <v>m3</v>
          </cell>
        </row>
        <row r="83">
          <cell r="B83" t="str">
            <v>EC-5.78</v>
          </cell>
          <cell r="C83" t="str">
            <v>SUMINISTRO, TRANSPORTE E INSTALACION PLATINAS Y ANGULOS DE UNION ACERO A-36  ( Incluye soldadura, anticorrosivo y esmalte + proteccion antifuego e instalacion)</v>
          </cell>
          <cell r="D83" t="str">
            <v>kg</v>
          </cell>
        </row>
        <row r="84">
          <cell r="B84" t="str">
            <v>EC-5.57</v>
          </cell>
          <cell r="C84" t="str">
            <v>SUMINISTRO, TRANSPORTE E INSTALACION POCETA EN CONCRETO 3000 psi  Dimensión: 1.12 * 0.70 * 0.15 m.</v>
          </cell>
          <cell r="D84" t="str">
            <v>und</v>
          </cell>
        </row>
        <row r="85">
          <cell r="B85" t="str">
            <v>EC-5.63</v>
          </cell>
          <cell r="C85" t="str">
            <v>SUMINISTRO, TRANSPORTE E INSTALACION VIGA AEREA CONCRETO 4000 PSI  A LA VISTA .</v>
          </cell>
          <cell r="D85" t="str">
            <v>m3</v>
          </cell>
        </row>
        <row r="86">
          <cell r="B86" t="str">
            <v>EC-5.36</v>
          </cell>
          <cell r="C86" t="str">
            <v>SUMINISTRO, TRANSPORTE E INSTALACION VIGUETA CONFINAMIENTO CONCRETO 3000 PSI 0.20 x 0.12 m.</v>
          </cell>
          <cell r="D86" t="str">
            <v>ml</v>
          </cell>
        </row>
        <row r="87">
          <cell r="B87" t="str">
            <v>EC-5.80</v>
          </cell>
          <cell r="C87" t="str">
            <v>SUMINISTRO, TRANSPORTE E INSTALACION CINTA SIKA PVC V - 22 para Juntas</v>
          </cell>
          <cell r="D87" t="str">
            <v>ml</v>
          </cell>
        </row>
        <row r="88">
          <cell r="B88" t="str">
            <v>ADI-32.10</v>
          </cell>
          <cell r="C88" t="str">
            <v>SUMINISTRO, TRANSPORTE E INSTALACION VIGA CANALES CONCRETO 3000 PSI 0,35M3/ML</v>
          </cell>
          <cell r="D88" t="str">
            <v>ml</v>
          </cell>
        </row>
        <row r="89">
          <cell r="C89" t="str">
            <v>Total  ESTRUCTURAS EN CONCRETO Y METALICAS</v>
          </cell>
        </row>
        <row r="90">
          <cell r="B90" t="str">
            <v>M-6</v>
          </cell>
          <cell r="C90" t="str">
            <v>MAMPOSTERIA</v>
          </cell>
        </row>
        <row r="91">
          <cell r="B91" t="str">
            <v>M-6.18</v>
          </cell>
          <cell r="C91" t="str">
            <v>SUMINISTRO, TRANSPORTE E INSTALACION DINTEL EN DRYWALL TRES TAPAS (perfileria cal. 26)  Incluye tres (3) manos de pintura</v>
          </cell>
          <cell r="D91" t="str">
            <v>ml</v>
          </cell>
        </row>
        <row r="92">
          <cell r="B92" t="str">
            <v>M-6.3</v>
          </cell>
          <cell r="C92" t="str">
            <v>SUMINISTRO, TRANSPORTE E INSTALACION MURO EN BLOQUE Nº5  Arcilla 33*23*11.5 cm.</v>
          </cell>
          <cell r="D92" t="str">
            <v>m2</v>
          </cell>
        </row>
        <row r="93">
          <cell r="B93" t="str">
            <v>M-6.15</v>
          </cell>
          <cell r="C93" t="str">
            <v>SUMINISTRO, TRANSPORTE E INSTALACION MURO EN DRYWALL DOS CARAS (Perfileria Cal. 26)  Incluye tres (3) manos de pintura</v>
          </cell>
          <cell r="D93" t="str">
            <v>m2</v>
          </cell>
        </row>
        <row r="94">
          <cell r="B94" t="str">
            <v>M-6.19</v>
          </cell>
          <cell r="C94" t="str">
            <v>SUMINISTRO, TRANSPORTE E INSTALACION MURO SUPERBOARD 8 mm. DOS CARAS ( Perfileria Cal. 26 cada 60 cm.)  Incluye tres (3) manos de pintura</v>
          </cell>
          <cell r="D94" t="str">
            <v>m2</v>
          </cell>
        </row>
        <row r="95">
          <cell r="B95" t="str">
            <v>M-6.21</v>
          </cell>
          <cell r="C95" t="str">
            <v>SUMINISTRO, TRANSPORTE E INSTALACION RECUBRIMIENTO BAJANTES AGUAS LLUVIAS EN MURO SUPERBOARD 8 mm. ( Perfileria cal. 26 cada 60 cm.)  Incluye tres (3) manos de pintura</v>
          </cell>
          <cell r="D95" t="str">
            <v>ml</v>
          </cell>
        </row>
        <row r="96">
          <cell r="C96" t="str">
            <v>Total  MAMPOSTERIA</v>
          </cell>
        </row>
        <row r="97">
          <cell r="B97" t="str">
            <v>H-7</v>
          </cell>
          <cell r="C97" t="str">
            <v>INSTALACIONES HIDRAULICAS</v>
          </cell>
        </row>
        <row r="98">
          <cell r="B98" t="str">
            <v>H-7.79</v>
          </cell>
          <cell r="C98" t="str">
            <v>SUMINISTRO, TRANSPORTE E INSTALACION ACOMETIDA  AGUA PRESION  PVC 2 ".  Incluye accesorios.</v>
          </cell>
          <cell r="D98" t="str">
            <v>ml</v>
          </cell>
        </row>
        <row r="99">
          <cell r="B99" t="str">
            <v>H-7.13</v>
          </cell>
          <cell r="C99" t="str">
            <v>SUMINISTRO, TRANSPORTE E INSTALACION CHEQUE Roscado Red White 2"  (Incluye Universal).</v>
          </cell>
          <cell r="D99" t="str">
            <v>und</v>
          </cell>
        </row>
        <row r="100">
          <cell r="B100" t="str">
            <v>H-7.77</v>
          </cell>
          <cell r="C100" t="str">
            <v xml:space="preserve">SUMINISTRO, TRANSPORTE E INSTALACION MEDIDORES AGUA  1 1/2"  (Incluye caja de 60*60*14) </v>
          </cell>
          <cell r="D100" t="str">
            <v>und</v>
          </cell>
        </row>
        <row r="101">
          <cell r="B101" t="str">
            <v>H-7.19</v>
          </cell>
          <cell r="C101" t="str">
            <v>SUMINISTRO, TRANSPORTE E INSTALACION PUNTO  AGUA FRIA  1" PVC-P ( Incluye accesorios de instalación )</v>
          </cell>
          <cell r="D101" t="str">
            <v>und</v>
          </cell>
        </row>
        <row r="102">
          <cell r="B102" t="str">
            <v>H-7.33</v>
          </cell>
          <cell r="C102" t="str">
            <v>SUMINISTRO, TRANSPORTE E INSTALACION TUBERIA PVC-P  RDE 21  1 1/4"  Agua Fria  (Red de suministro Descolgada) Incluye instalación y accesorios.</v>
          </cell>
          <cell r="D102" t="str">
            <v>ml</v>
          </cell>
        </row>
        <row r="103">
          <cell r="B103" t="str">
            <v>H-7.35</v>
          </cell>
          <cell r="C103" t="str">
            <v>SUMINISTRO, TRANSPORTE E INSTALACION TUBERIA PVC-P  RDE 21  2" Agua Fria  (Red de suministro Descolgada) Incluye instalación y accesorios.</v>
          </cell>
          <cell r="D103" t="str">
            <v>ml</v>
          </cell>
        </row>
        <row r="104">
          <cell r="B104" t="str">
            <v>H-7.85</v>
          </cell>
          <cell r="C104" t="str">
            <v>SUMINISTRO, TRANSPORTE E INSTALACION VALVULA BETA COMPUERTA ELASTICA 2" ( Hierro ductil ASTM A-536 Clase 65-48-18 ). Incluye bridas y llave de operar.</v>
          </cell>
          <cell r="D104" t="str">
            <v>und</v>
          </cell>
        </row>
        <row r="105">
          <cell r="B105" t="str">
            <v>H-7.107</v>
          </cell>
          <cell r="C105" t="str">
            <v>SUMINISTRO, TRANSPORTE E INSTALACION CAJAS REGISTROS 15*15 ( Incluye marco y tapa Ladrillo Tolete )</v>
          </cell>
          <cell r="D105" t="str">
            <v>und</v>
          </cell>
        </row>
        <row r="106">
          <cell r="C106" t="str">
            <v>Total  INSTALACIONES HIDRAULICAS</v>
          </cell>
        </row>
        <row r="107">
          <cell r="B107" t="str">
            <v>IE-8B</v>
          </cell>
          <cell r="C107" t="str">
            <v>INSTALACIONES ELECTRICAS - REDES INTERNAS</v>
          </cell>
        </row>
        <row r="108">
          <cell r="B108" t="str">
            <v>IE-8B.8</v>
          </cell>
          <cell r="C108" t="str">
            <v>SUMINISTRO, TRANSPORTE E INSTALACION ACOMETIDA 3F4H Cu THHN/THWN EN CABLE 3X8AWG + 8AWG (N). NO INCLUYE CONDULINADO.</v>
          </cell>
          <cell r="D108" t="str">
            <v>ml</v>
          </cell>
        </row>
        <row r="109">
          <cell r="B109" t="str">
            <v>IE-8B.44</v>
          </cell>
          <cell r="C109" t="str">
            <v xml:space="preserve">SUMINISTRO E INSTALACION DE TUBERIA CONDUIT EMT 3/4". </v>
          </cell>
          <cell r="D109" t="str">
            <v>ml</v>
          </cell>
        </row>
        <row r="110">
          <cell r="B110" t="str">
            <v>IE-8B.51</v>
          </cell>
          <cell r="C110" t="str">
            <v xml:space="preserve">SUMINISTRO E INSTALACION DE TUBERIA CONDUIT IMC ó RIDGID 1". </v>
          </cell>
          <cell r="D110" t="str">
            <v>ml</v>
          </cell>
        </row>
        <row r="111">
          <cell r="B111" t="str">
            <v>IE-8B.102</v>
          </cell>
          <cell r="C111" t="str">
            <v>SUMINISTRO E INSTALACION DE TABLERO DE 18 CIRCUITOS 3F5H, CON PUERTA Y ESPACIO PARA TOTALIZADOR, BARRAJE PARA 200A BARRA NEUTRO Y BARRA TIERRA  Calidad Legrand, Siemens, SqareD o superior de marca reconocida y homologada por el CIDET</v>
          </cell>
          <cell r="D111" t="str">
            <v>und</v>
          </cell>
        </row>
        <row r="112">
          <cell r="B112" t="str">
            <v>IE-8B.112</v>
          </cell>
          <cell r="C112" t="str">
            <v>SUMINISTRO E INSTALACION DE TABLERO DE 8 CIRCUITOS 2F4H, CON PUERTA. BARRAJE PARA 200A BARRA NEUTRO Y BARRA TIERRA  Calidad Legrand, Siemens, SqareD o superior de marca reconocida y homologada por el CIDET</v>
          </cell>
          <cell r="D112" t="str">
            <v>und</v>
          </cell>
        </row>
        <row r="113">
          <cell r="B113" t="str">
            <v>IE-8B.173</v>
          </cell>
          <cell r="C113" t="str">
            <v xml:space="preserve">SUMINISTRO, TRANSPORTE E INSTALACION SALIDA ILUMINACION EN TUBERIA CONDUIT EMT 3/4", ALAMBRE No 12 AWG </v>
          </cell>
          <cell r="D113" t="str">
            <v>und</v>
          </cell>
        </row>
        <row r="114">
          <cell r="B114" t="str">
            <v>IE-8B.179</v>
          </cell>
          <cell r="C114" t="str">
            <v xml:space="preserve">SUMINISTRO, TRANSPORTE E INSTALACION SALIDA TOMACORRIENTE GFCI DOBLE EN TUBERIA CONDUIT EMT 3/4", ALAMBRE No 12 AWG </v>
          </cell>
          <cell r="D114" t="str">
            <v>und</v>
          </cell>
        </row>
        <row r="115">
          <cell r="B115" t="str">
            <v>IE-8B.194</v>
          </cell>
          <cell r="C115" t="str">
            <v>SUMINISTRO, TRANSPORTE E INSTALACION SALIDA TOMACORRIENTE 3F5H EN TUBERIA CONDUIT EMT 3/4", ALAMBRE No 10 AWG. SIN APARATO</v>
          </cell>
          <cell r="D115" t="str">
            <v>und</v>
          </cell>
        </row>
        <row r="116">
          <cell r="B116" t="str">
            <v>IE-8B.197</v>
          </cell>
          <cell r="C116" t="str">
            <v xml:space="preserve">SUMINISTRO, TRANSPORTE E INSTALACION SALIDA INTERRUPTOR SENCILLO EN TUBERIA CONDUIT EMT 3/4", ALAMBRE No 12 AWG. </v>
          </cell>
          <cell r="D116" t="str">
            <v>und</v>
          </cell>
        </row>
        <row r="117">
          <cell r="B117" t="str">
            <v>IE-8B.203</v>
          </cell>
          <cell r="C117" t="str">
            <v xml:space="preserve">SUMINISTRO, TRANSPORTE E INSTALACION SALIDA INTERRUPTOR DOBLE EN TUBERIA CONDUIT EMT 3/4", ALAMBRE No 12 AWG. </v>
          </cell>
          <cell r="D117" t="str">
            <v>und</v>
          </cell>
        </row>
        <row r="118">
          <cell r="B118" t="str">
            <v>IE-8B.200</v>
          </cell>
          <cell r="C118" t="str">
            <v xml:space="preserve">SUMINISTRO, TRANSPORTE E INSTALACION SALIDA INTERRUPTOR SENCILLO CONMUTABLE EN TUBERIA CONDUIT EMT 3/4", ALAMBRE No 12 AWG. </v>
          </cell>
          <cell r="D118" t="str">
            <v>und</v>
          </cell>
        </row>
        <row r="119">
          <cell r="B119" t="str">
            <v>IE-8B.206</v>
          </cell>
          <cell r="C119" t="str">
            <v xml:space="preserve">SUMINISTRO, TRANSPORTE E INSTALACION SALIDA INTERRUPTOR DOBLE CONMUTABLE EN TUBERIA CONDUIT EMT 3/4", ALAMBRE No 12 AWG. </v>
          </cell>
          <cell r="D119" t="str">
            <v>und</v>
          </cell>
        </row>
        <row r="120">
          <cell r="B120" t="str">
            <v>IE-8B.247</v>
          </cell>
          <cell r="C120" t="str">
            <v xml:space="preserve">SUMINISTRO, TRANSPORTE E INSTALACION SUMINISTRO E INSTALACIÓN DE LUMINARIA DE EMPOTRAR TIPO BALA PANEL LED REDONDO, 14W BLANCO OPAL. 1200lm . INCLUYE DRIVER SC
</v>
          </cell>
          <cell r="D120" t="str">
            <v>und</v>
          </cell>
        </row>
        <row r="121">
          <cell r="B121" t="str">
            <v>IE-8B.249</v>
          </cell>
          <cell r="C121" t="str">
            <v xml:space="preserve">SUMINISTRO E INSTALACION DE CAJA METALICA INCRUSTAR TIPO LEGRAND CP-15X15 CON PUERTA Y CHAPA  </v>
          </cell>
          <cell r="D121" t="str">
            <v>und</v>
          </cell>
        </row>
        <row r="122">
          <cell r="B122" t="str">
            <v>IE-8B.257-A</v>
          </cell>
          <cell r="C122" t="str">
            <v>SUMINISTRO, TRANSPORTE E INSTALACION PLAFON LOZA BLANCO.</v>
          </cell>
          <cell r="D122" t="str">
            <v>und</v>
          </cell>
        </row>
        <row r="123">
          <cell r="B123" t="str">
            <v>IE-8B.258</v>
          </cell>
          <cell r="C123" t="str">
            <v>SUMINISTRO, TRANSPORTE E INSTALACION APLIQUE EXTERIOR TIPO DUBLIN PHILIPS. BOMBILLO AHORRADOR 26W E27.</v>
          </cell>
          <cell r="D123" t="str">
            <v>und</v>
          </cell>
        </row>
        <row r="124">
          <cell r="B124" t="str">
            <v>IE-8B.264</v>
          </cell>
          <cell r="C124" t="str">
            <v xml:space="preserve">CERTIFICACIÓN RETIE DE LA INSTALACIÓN </v>
          </cell>
          <cell r="D124" t="str">
            <v>m2</v>
          </cell>
        </row>
        <row r="125">
          <cell r="C125" t="str">
            <v xml:space="preserve">TOTAL INSTALACIONES ELECTRICAS </v>
          </cell>
        </row>
        <row r="126">
          <cell r="C126" t="str">
            <v>REVOQUES</v>
          </cell>
        </row>
        <row r="127">
          <cell r="B127" t="str">
            <v>PR-9.1</v>
          </cell>
          <cell r="C127" t="str">
            <v>SUMINISTRO,TRANSPORTE E INSTALACION REVOQUE LISO MUROS   1:3  INTERIOR  ( INCLUYE FILOS Y DILATACIONES )</v>
          </cell>
          <cell r="D127" t="str">
            <v>m2</v>
          </cell>
        </row>
        <row r="128">
          <cell r="B128" t="str">
            <v>PR-9.5</v>
          </cell>
          <cell r="C128" t="str">
            <v>SUMINISTRO,TRANSPORTE E INSTALACION REVOQUE LISO MUROS 1:3  IMPERMEABILIZADO (INCLUYE FILOS Y DILATACIONES)</v>
          </cell>
          <cell r="D128" t="str">
            <v>m2</v>
          </cell>
        </row>
        <row r="129">
          <cell r="B129" t="str">
            <v>PR-9.15</v>
          </cell>
          <cell r="C129" t="str">
            <v>SUMINISTRO,TRANSPORTE E INSTALACION REVOQUE LISO MUROS 1:3  EXTERIOR CON DILATACIONES 5 CM. CADA 62.5 CM. (INCLUYE FILOS Y DILATACIONES HASTA ALTURA 3 M.)</v>
          </cell>
          <cell r="D129" t="str">
            <v>m2</v>
          </cell>
        </row>
        <row r="130">
          <cell r="C130" t="str">
            <v>TOTAL REVOQUES</v>
          </cell>
        </row>
        <row r="131">
          <cell r="B131" t="str">
            <v>CB-10</v>
          </cell>
          <cell r="C131" t="str">
            <v>CUBIERTAS</v>
          </cell>
        </row>
        <row r="132">
          <cell r="B132" t="str">
            <v>CB-10.23</v>
          </cell>
          <cell r="C132" t="str">
            <v>SUMINISTRO, TRANSPORTE E INSTALACION FLANCHE EN LAMINA GALVANIZADA Cal .20 d/ 1.00 m. (Suministro e instalación con wash primer + esmalte + anclaje a muro + silicona)</v>
          </cell>
          <cell r="D132" t="str">
            <v>ml</v>
          </cell>
        </row>
        <row r="133">
          <cell r="B133" t="str">
            <v>CB-10.10</v>
          </cell>
          <cell r="C133" t="str">
            <v>SUMINISTRO, TRANSPORTE E INSTALACION TEJA CINDURIB a=0.88 m. o similar según diseño. (Incluye instalación, ganchos de fijación y el suministro de todos los accesorios requeridos para el correcto montaje.)</v>
          </cell>
          <cell r="D133" t="str">
            <v>m2</v>
          </cell>
        </row>
        <row r="134">
          <cell r="B134" t="str">
            <v>ADI-32.37</v>
          </cell>
          <cell r="C134" t="str">
            <v>SUMINISTRO, TRANSPORTE E INSTALACION CUBIERTA POLICARBONATO ALVEOLAR 6MM</v>
          </cell>
          <cell r="D134" t="str">
            <v>m2</v>
          </cell>
        </row>
        <row r="135">
          <cell r="C135" t="str">
            <v>Total  CUBIERTAS</v>
          </cell>
        </row>
        <row r="136">
          <cell r="B136" t="str">
            <v>CR-11</v>
          </cell>
          <cell r="C136" t="str">
            <v>CIELO RASOS</v>
          </cell>
        </row>
        <row r="137">
          <cell r="B137" t="str">
            <v>CR-11.3</v>
          </cell>
          <cell r="C137" t="str">
            <v>SUMINISTRO, TRANSPORTE E INSTALACION CIELO RASO 8 mm. SUPERBOARD SUSPENDIDO JUNTA PERDIDA (Perfileria Cal. 24) Incluye masillado total  y tres (3) manos de pintura.</v>
          </cell>
          <cell r="D137" t="str">
            <v>m2</v>
          </cell>
        </row>
        <row r="138">
          <cell r="C138" t="str">
            <v xml:space="preserve">Total  CIELOS RASOS </v>
          </cell>
        </row>
        <row r="139">
          <cell r="B139" t="str">
            <v>PA-12</v>
          </cell>
          <cell r="C139" t="str">
            <v>PISOS - ACABADOS</v>
          </cell>
        </row>
        <row r="140">
          <cell r="B140" t="str">
            <v>PA-12.1</v>
          </cell>
          <cell r="C140" t="str">
            <v>SUMINISTRO, TRANSPORTE E INSTALACION  ALISTADO PISOS Mortero 1:4  e= 0.03 mts</v>
          </cell>
          <cell r="D140" t="str">
            <v>m2</v>
          </cell>
        </row>
        <row r="141">
          <cell r="B141" t="str">
            <v>PA-12.2</v>
          </cell>
          <cell r="C141" t="str">
            <v>SUMINISTRO, TRANSPORTE E INSTALACION  ALISTADO PISOS Mortero 1:4  Impermeabilizado e= 0.03 mts</v>
          </cell>
          <cell r="D141" t="str">
            <v>m2</v>
          </cell>
        </row>
        <row r="142">
          <cell r="B142" t="str">
            <v>PA-12.4</v>
          </cell>
          <cell r="C142" t="str">
            <v>SUMINISTRO, TRANSPORTE E INSTALACION  ALISTADO PISOS Mortero 1:4  Impermeabilizado e= 0.04 mts</v>
          </cell>
          <cell r="D142" t="str">
            <v>m2</v>
          </cell>
        </row>
        <row r="143">
          <cell r="B143" t="str">
            <v>PA-12.52</v>
          </cell>
          <cell r="C143" t="str">
            <v xml:space="preserve">SUMINISTRO, TRANSPORTE E INSTALACION BOCAPUERTA Gravilla lavada Nº2  (Incluye dilatación en bronce) </v>
          </cell>
          <cell r="D143" t="str">
            <v>ml</v>
          </cell>
        </row>
        <row r="144">
          <cell r="B144" t="str">
            <v>PA-12.5</v>
          </cell>
          <cell r="C144" t="str">
            <v>SUMINISTRO, TRANSPORTE E INSTALACION ENDURECEDOR Color. Losa en concreto (Tipo rocktop de toxement o similar.)acabado con allanadora mecanica</v>
          </cell>
          <cell r="D144" t="str">
            <v>m2</v>
          </cell>
        </row>
        <row r="145">
          <cell r="B145" t="str">
            <v>PA-12.31</v>
          </cell>
          <cell r="C145" t="str">
            <v>SUMINISTRO, TRANSPORTE E INSTALACION GUARDAESCOBA Ceramica Tipo Antique h = 10 cm. Tipo Alfa o Similar. Color Beige o Blanco según diseño (Incluye boquilla.)</v>
          </cell>
          <cell r="D145" t="str">
            <v>ml</v>
          </cell>
        </row>
        <row r="146">
          <cell r="B146" t="str">
            <v>PA-12.19</v>
          </cell>
          <cell r="C146" t="str">
            <v>SUMINISTRO, TRANSPORTE E INSTALACION PORCELANATTO BRILLANTE Lisboa  50 x 50 cm. Tipo Alfa o Similar. Color Beige con betas (Incluye boquilla.)</v>
          </cell>
          <cell r="D146" t="str">
            <v>m2</v>
          </cell>
        </row>
        <row r="147">
          <cell r="C147" t="str">
            <v>Total  PISOS - ACABADOS</v>
          </cell>
        </row>
        <row r="148">
          <cell r="B148" t="str">
            <v>E-13</v>
          </cell>
          <cell r="C148" t="str">
            <v>ENCHAPES Y ACCESORIOS</v>
          </cell>
        </row>
        <row r="149">
          <cell r="B149" t="str">
            <v>E-13.48</v>
          </cell>
          <cell r="C149" t="str">
            <v>SUMINISTRO, TRANSPORTE E INSTALACION BARRA DE SEGURIDAD DE PARED A PISO EN ACERO INOXIDABLE SATINADO CON TORNILLOS ESCONDIDOS PARA INSTALAR DERECHA A IZQUIERDA MARCA A &amp;A REF. 8-AA-506</v>
          </cell>
          <cell r="D149" t="str">
            <v>und</v>
          </cell>
        </row>
        <row r="150">
          <cell r="B150" t="str">
            <v>E-13.49</v>
          </cell>
          <cell r="C150" t="str">
            <v>SUMINISTRO, TRANSPORTE E INSTALACION BARRA DE SEGURIDAD EN ACERO INOXIDABLE SATINADO CON TORNILLOS ESCONDIDOS PARA INSTALAR EN SANITARIO SIN TANQUE MARCA A&amp;A REF 8-AA-808</v>
          </cell>
          <cell r="D150" t="str">
            <v>und</v>
          </cell>
        </row>
        <row r="151">
          <cell r="B151" t="str">
            <v>E-13.54</v>
          </cell>
          <cell r="C151" t="str">
            <v>SUMINISTRO, TRANSPORTE E INSTALACION CERAMICA PARED  EGEO BLANCO 30x60 Tipo cm. Tipo Corona o Similar. Color Blanco  (Incluye boquilla.)</v>
          </cell>
          <cell r="D151" t="str">
            <v>m2</v>
          </cell>
        </row>
        <row r="152">
          <cell r="B152" t="str">
            <v>E-13.43</v>
          </cell>
          <cell r="C152" t="str">
            <v>SUMINISTRO, TRANSPORTE E INSTALACION DISPENSADOR PARA JABON LIQUIDO MARCA A&amp;A CUERPO EN ACERO INOXIDABLE CAPACIDAD 1.2 LITROS. REF 8-AA-600</v>
          </cell>
          <cell r="D152" t="str">
            <v>und</v>
          </cell>
        </row>
        <row r="153">
          <cell r="B153" t="str">
            <v>E-13.31</v>
          </cell>
          <cell r="C153" t="str">
            <v>SUMINISTRO, TRANSPORTE E INSTALACION INCRUSTACIONES Porcelana - GANCHOS ESPACIO Ref. 04270100-1 Tipo Corona o Similar.</v>
          </cell>
          <cell r="D153" t="str">
            <v>und</v>
          </cell>
        </row>
        <row r="154">
          <cell r="B154" t="str">
            <v>E-13.34</v>
          </cell>
          <cell r="C154" t="str">
            <v>SUMINISTRO, TRANSPORTE E INSTALACION INCRUSTACIONES Porcelana - JABONERA DUCHA ESPACIO Ref. 04210100-1 Tipo Corona o Similar.</v>
          </cell>
          <cell r="D154" t="str">
            <v>und</v>
          </cell>
        </row>
        <row r="155">
          <cell r="B155" t="str">
            <v>E-13.24</v>
          </cell>
          <cell r="C155" t="str">
            <v>SUMINISTRO, TRANSPORTE E INSTALACION INCRUSTACIONES Porcelana - JABONERA LAVAMANOS ELITE Ref. 06130100-1 Tipo Corona o Similar.</v>
          </cell>
          <cell r="D155" t="str">
            <v>und</v>
          </cell>
        </row>
        <row r="156">
          <cell r="B156" t="str">
            <v>E-13.23</v>
          </cell>
          <cell r="C156" t="str">
            <v>SUMINISTRO, TRANSPORTE E INSTALACION INCRUSTACIONES Porcelana - PAPELERA Ref. -1 Tipo Corona o Similar.</v>
          </cell>
          <cell r="D156" t="str">
            <v>und</v>
          </cell>
        </row>
        <row r="157">
          <cell r="B157" t="str">
            <v>E-13.10</v>
          </cell>
          <cell r="C157" t="str">
            <v>SUMINISTRO, TRANSPORTE E INSTALACION MESON EN MARMOL CAFE PINTO Ancho:0.60 m.  Instalado sobre MUEBLE BAÑO  pulido y brillado).</v>
          </cell>
          <cell r="D157" t="str">
            <v>ml</v>
          </cell>
        </row>
        <row r="158">
          <cell r="B158" t="str">
            <v>E-13.19</v>
          </cell>
          <cell r="C158" t="str">
            <v>SUMINISTRO, TRANSPORTE E INSTALACION PIRLAN DUCHA MAMPOSTERIA h=22 x 10 cm. Enchapado Ceramica Stone (Incluye ceramica, win y alfacolor)</v>
          </cell>
          <cell r="D158" t="str">
            <v>ml</v>
          </cell>
        </row>
        <row r="159">
          <cell r="B159" t="str">
            <v>PA-12.19-1</v>
          </cell>
          <cell r="C159" t="str">
            <v>SUMINISTRO, TRANSPORTE E INSTALACION CERAMICA SPADA CREMA   60 x 60 cm. Tipo ceramica italia o Similar.(Incluye boquilla.)</v>
          </cell>
          <cell r="D159" t="str">
            <v>m2</v>
          </cell>
        </row>
        <row r="160">
          <cell r="C160" t="str">
            <v>Total  ENCHAPES Y ACCESORIOS</v>
          </cell>
        </row>
        <row r="161">
          <cell r="B161" t="str">
            <v>V-14</v>
          </cell>
          <cell r="C161" t="str">
            <v>VIDRIOS Y ESPEJOS</v>
          </cell>
        </row>
        <row r="162">
          <cell r="B162" t="str">
            <v>V-14.1</v>
          </cell>
          <cell r="C162" t="str">
            <v>SUMINISTRO, TRANSPORTE E INSTALACION  ESPEJO  4 MM. FLOTADO BISELADO Y SIN MARCO. (INCLUYE LOS ELEMENTOS DE FIJACIÓN AL MURO).</v>
          </cell>
          <cell r="D162" t="str">
            <v>m2</v>
          </cell>
        </row>
        <row r="164">
          <cell r="B164" t="str">
            <v>AS-15</v>
          </cell>
          <cell r="C164" t="str">
            <v>APARATOS SANITARIOS</v>
          </cell>
        </row>
        <row r="165">
          <cell r="B165" t="str">
            <v>AS-15.24</v>
          </cell>
          <cell r="C165" t="str">
            <v>SUMINISTRO, TRANSPORTE E INSTALACION DUCHA antivandálica con regadera tubular ref: 754000001 corona o similar</v>
          </cell>
          <cell r="D165" t="str">
            <v>und</v>
          </cell>
        </row>
        <row r="166">
          <cell r="B166" t="str">
            <v>AS-15.21</v>
          </cell>
          <cell r="C166" t="str">
            <v>SUMINISTRO, TRANSPORTE E INSTALACION GRIFERÍA LAVAMANOS antivandálico con piso expuesto Ref:701310001 Corona o similar</v>
          </cell>
          <cell r="D166" t="str">
            <v>und</v>
          </cell>
        </row>
        <row r="167">
          <cell r="B167" t="str">
            <v>AS-15.20</v>
          </cell>
          <cell r="C167" t="str">
            <v>SUMINISTRO, TRANSPORTE E INSTALACION LAVAMANOS SPACE Tipo push color blanco Corona  o Similar. (Incluye desagüe automatico, sifón botella, grapas 2 und, acople).</v>
          </cell>
          <cell r="D167" t="str">
            <v>und</v>
          </cell>
        </row>
        <row r="168">
          <cell r="B168" t="str">
            <v>AS-15.11</v>
          </cell>
          <cell r="C168" t="str">
            <v>SUMINISTRO, TRANSPORTE E INSTALACION ORINAL MEDIANO DE COLGAR con descarga y sifón en porcelana Color Blanco Linea Polo importado  Ref. 27 AA 590101 Tipo Accesorios &amp; Acabados o Similar con válvula antivándalica.</v>
          </cell>
          <cell r="D168" t="str">
            <v>und</v>
          </cell>
        </row>
        <row r="169">
          <cell r="B169" t="str">
            <v>AS-15.9</v>
          </cell>
          <cell r="C169" t="str">
            <v>SUMINISTRO, TRANSPORTE E INSTALACION SANITARIO PARA DISCAPACITADO ELONGADO Color Blanco linea Adriática Tipo Corona o Similar  de conexión por encima Ref. 21 AA 1318 con válvula antivandálica de descarga con palanca para MINUSVALIDO + escudo antivandálico</v>
          </cell>
          <cell r="D169" t="str">
            <v>und</v>
          </cell>
        </row>
        <row r="170">
          <cell r="B170" t="str">
            <v>AS-15.6</v>
          </cell>
          <cell r="C170" t="str">
            <v>SUMINISTRO, TRANSPORTE E INSTALACION SANITARIO Tipo Institucional Bajo Consumo 1.6 litros por descarga, color blanco para conexión por detrás, MANCESA Y/O SIMILAR REF 21-AA-41 (Incluye asiento sanitario comodor Blanco, Marca Grival+ VALVULA Y BOTON ANTIVA</v>
          </cell>
          <cell r="D170" t="str">
            <v>und</v>
          </cell>
        </row>
        <row r="171">
          <cell r="C171" t="str">
            <v>Total  APARATOS SANITARIOS</v>
          </cell>
        </row>
        <row r="172">
          <cell r="B172" t="str">
            <v>MA-16</v>
          </cell>
          <cell r="C172" t="str">
            <v>CARPINTERIA EN MADERA</v>
          </cell>
        </row>
        <row r="173">
          <cell r="B173" t="str">
            <v>MA-16.14</v>
          </cell>
          <cell r="C173" t="str">
            <v>SUMINISTRO, TRANSPORTE E INSTALACION MARCO EN MADECOR SENCILLO - KIT DE MARKO MADECOR TIPO PIZANO O SIMILAR. (2 LARGUEROS DE 2,40 M Y UN CABEZAL DE 1,20 M.) ANCHO MURO: 10 A 18 CM.  ACABADO: SEGÚN PINTA SELECCIONADA DE CARTA COLORES MADECOR</v>
          </cell>
          <cell r="D173" t="str">
            <v>und</v>
          </cell>
        </row>
        <row r="174">
          <cell r="B174" t="str">
            <v>MA-16.8</v>
          </cell>
          <cell r="C174" t="str">
            <v>SUMINISTRO, TRANSPORTE E INSTALACION PUERTA ENTAMBORADA EN MADEFONDO - TIPO PIZANO ARQUITECÓNICA O SIMILAR. ANCHO: 0,76 A 1,10 M. ALTO: 1,80 A 2,40 M. HOJA LISA CON 4 RANURAS HORIZONTALES PINTADAS Y CON MARQUETE EN CANTO DECORATIVO. ACABADO: SEGÚN PINTA S</v>
          </cell>
          <cell r="D174" t="str">
            <v>und</v>
          </cell>
        </row>
        <row r="175">
          <cell r="B175" t="str">
            <v>MA-16.5</v>
          </cell>
          <cell r="C175" t="str">
            <v>SUMINISTRO, TRANSPORTE E INSTALACION PUERTA ENTAMBORADA EN MADEFONDO - TIPO PIZANO ARQUITECTÓNICA O SIMILAR. ANCHO: 0,51 A 0,75 M. ALTO: 1,80 A 2,40 M. HOJA LISA CON MARQUETE EN CANTO DECORATIVO. ACABADO: SEGÚN PINTA SELECCIONADA DE CARTA COLORES MADECOR.</v>
          </cell>
          <cell r="D175" t="str">
            <v>und</v>
          </cell>
        </row>
        <row r="176">
          <cell r="B176" t="str">
            <v>ADI-34-A</v>
          </cell>
          <cell r="C176" t="str">
            <v>SUMINISTRO, TRANSPORTE E INSTALACIÓN FACHADA EN MADERA DE TECA, SEGÚN DISEÑO PRESENTADO, LA MADERA SERÁ INSTALADA DE CANTO Y EN FORMA VERTICAL.</v>
          </cell>
          <cell r="D176" t="str">
            <v>glb</v>
          </cell>
        </row>
        <row r="177">
          <cell r="C177" t="str">
            <v>Total  CARPINTERIA EN MADERA</v>
          </cell>
        </row>
        <row r="178">
          <cell r="B178" t="str">
            <v>ME-17</v>
          </cell>
          <cell r="C178" t="str">
            <v>CARPINTERIA METALICA</v>
          </cell>
        </row>
        <row r="179">
          <cell r="B179" t="str">
            <v>ME-17.25</v>
          </cell>
          <cell r="C179" t="str">
            <v>SUMINISTRO, TRANSPORTE E INSTALACION BARANDA PARA BALCONES  T PASAMANOS EN TUBERIA AGUAS NEGRAS EN 2",  3  VARILLA REDONDA DE 5/8,   LAMINA  PARA POSTES SEGUN DETALLE CALIBRE 1/4"X 2" CON ANTICORROSIVO Y  PINTURA ELECTROSTATICA  COLOR SEGÚN DISEÑO</v>
          </cell>
          <cell r="D179" t="str">
            <v>ml</v>
          </cell>
        </row>
        <row r="180">
          <cell r="B180" t="str">
            <v>ME-17.88</v>
          </cell>
          <cell r="C180" t="str">
            <v>SUMINISTRO, TRANSPORTE E INSTALACION CABINAS ORINALES 1.20*0,45 ACERO INOXIDABLE CAL. 20. SEGÚN DETALLE. INCLUYE SUMINISTRO E INSTALACIÓN, SEGÚN DETALLE.</v>
          </cell>
          <cell r="D180" t="str">
            <v>und</v>
          </cell>
        </row>
        <row r="181">
          <cell r="B181" t="str">
            <v>ME-17.59</v>
          </cell>
          <cell r="C181" t="str">
            <v>SUMINISTRO, TRANSPORTE E INSTALACION CABINAS SANITARIAS SISTEMA CANTILIVER EN LÁMINA GALVANIZADA CAL. 18 ENTAMBORADA. TIPO GRIJALBA O SIMILAR. INCLUYE PINTURA ELECTROSTATICA COLOR GRIS PLATA, SUMINISTRO, INSTALACIÓN, MARCO, CHAPETAS, PASADOR DE CIERRE Y P</v>
          </cell>
          <cell r="D181" t="str">
            <v>m2</v>
          </cell>
        </row>
        <row r="182">
          <cell r="B182" t="str">
            <v>ME-17.69</v>
          </cell>
          <cell r="C182" t="str">
            <v>SUMINISTRO, TRANSPORTE E INSTALACION ESCALERA DE GATO EN TUBERIA AGUA NEGRA 3/4" TIPO COLMENA EN "C" DE 6 PASOS. SUMINISTRO E INSTALACIÒN A TODO COSTO.</v>
          </cell>
          <cell r="D182" t="str">
            <v>und</v>
          </cell>
        </row>
        <row r="183">
          <cell r="B183" t="str">
            <v>ME-17.16</v>
          </cell>
          <cell r="C183" t="str">
            <v>SUMINISTRO, TRANSPORTE E INSTALACION MARCO METALICO PUERTAS E= 12 CM SENCILLO EN LÁMINA COLD ROLLED CAL. 18 PARA PUERTA CON ANCHO 0.76 A 1.10 M. Y ALTURA 2.11 A 2.40 M. ACABADO CON ANTICORROSIVO Y ESMALTE. INCLUYE EL SUMINISTRO DE TODOS LOS ACCESORIOS REQ</v>
          </cell>
          <cell r="D183" t="str">
            <v>und</v>
          </cell>
        </row>
        <row r="184">
          <cell r="B184" t="str">
            <v>ME-17.61</v>
          </cell>
          <cell r="C184" t="str">
            <v>SUMINISTRO, TRANSPORTE E INSTALACION PUERTA CABINAS SANITARIAS SISTEMA CANTILIVER EN ACERO INOXIDABLE CAL. 18.  SEGÚN DETALLE. INCLUYE SUMINISTRO, INSTALACIÓN, PASADOR DE CIERRE.</v>
          </cell>
          <cell r="D184" t="str">
            <v>m2</v>
          </cell>
        </row>
        <row r="185">
          <cell r="B185" t="str">
            <v>ME-17.40</v>
          </cell>
          <cell r="C185" t="str">
            <v xml:space="preserve">SUMINISTRO, TRANSPORTE E INSTALACION PUERTA DOBLE VIDRIO TEMPLADO 10 MM CON ZOCALO EN ALUMINIO CON BISAGRAS DE PISO NEUMATICAS, CON CERRADURAS Y MANIJAS. INCLUYE EL SUMINISTRO DE TODOS LOS ACCESORIOS REQUERIDOS PARA EL CORRECTO MONTAJE. SEGUN DETALLE. </v>
          </cell>
          <cell r="D185" t="str">
            <v>m2</v>
          </cell>
        </row>
        <row r="186">
          <cell r="B186" t="str">
            <v>ME-17.51</v>
          </cell>
          <cell r="C186" t="str">
            <v>SUMINISTRO, TRANSPORTE E INSTALACION PUERTA METALICA LÁMINA COLD ROLLED CAL. 18 TIPO REJILLA CON MARCO SENCILLO ( INCLUYE ANTICORROSIVO + PINTURA ELECTROSTATICA + MARCO COLD ROLLED CAL. 18 CARGADOS EN CONCRETO). INCLUYE EL SUMINISTRO DE TODOS LOS ACCESORI</v>
          </cell>
          <cell r="D186" t="str">
            <v>m2</v>
          </cell>
        </row>
        <row r="187">
          <cell r="B187" t="str">
            <v>ME-17.58</v>
          </cell>
          <cell r="C187" t="str">
            <v>SUMINISTRO, TRANSPORTE E INSTALACION PUERTA METALICA VAIVEN LÁMINA COLD ROLLED CAL.18 PIVOTE (INCLUYE PINTURA ELECTROSTATICA, ANTICORROSIVO Y MARCO COLD ROLLED CAL. 18 CARGADO EN CONCRETO) INCLUYE EL SUMINISTRO DE TODOS LOS ACCESORIOS REQUERIDOS PARA EL C</v>
          </cell>
          <cell r="D187" t="str">
            <v>m2</v>
          </cell>
        </row>
        <row r="188">
          <cell r="B188" t="str">
            <v>ME-17.70-A</v>
          </cell>
          <cell r="C188" t="str">
            <v>SUMINISTRO, TRANSPORTE E INSTALACION PUERTA EN ALUMINIO.</v>
          </cell>
          <cell r="D188" t="str">
            <v>m2</v>
          </cell>
        </row>
        <row r="189">
          <cell r="B189" t="str">
            <v>ME-17.27</v>
          </cell>
          <cell r="C189" t="str">
            <v xml:space="preserve">SUMINISTRO, TRANSPORTE E INSTALACION VENTANA CORREDIZA FIJA EN ALUMINIO  ANODIZADO VIDRIO 4 MM (INCLUYE MARCO EN PERFILERIA  PB 3831 O SIMILAR Y VIDRIO CRISTAL DE 4 MM. ). INCLUYE EL SUMINISTRO DE TODOS LOS ACCESORIOS REQUERIDOS PARA EL CORRECTO MONTAJE, </v>
          </cell>
          <cell r="D189" t="str">
            <v>m2</v>
          </cell>
        </row>
        <row r="190">
          <cell r="B190" t="str">
            <v>ME-17.84</v>
          </cell>
          <cell r="C190" t="str">
            <v>SUMINISTRO, TRANSPORTE E INSTALACION VENTANERIA APOYADA EN PERFILERIA DE ALUMINIO ANODIZADO MATE COLOR BLANCO, VIDRIO TEMPLADO DE 8MM INCOLORO CON UNIONES A TOPE +REJILLA SUPERIOR</v>
          </cell>
          <cell r="D190" t="str">
            <v>m2</v>
          </cell>
        </row>
        <row r="191">
          <cell r="B191" t="str">
            <v>ME-17.89</v>
          </cell>
          <cell r="C191" t="str">
            <v>SUMINISTRO, TRANSPORTE E INSTALACION BARANDA EN TUBERIA GALVANIZADA 2 HILOS DE 2", ENTRE 0,9 Y 1MTS, PARALES VERTICALES CADA 2 MTS, RELLENA DE CONCRETO, INCLUYE WASH PRIMER, PINTURA, ANCLAJES Y RETIRO DE SOBRANTES.</v>
          </cell>
          <cell r="D191" t="str">
            <v>ml</v>
          </cell>
        </row>
        <row r="192">
          <cell r="C192" t="str">
            <v xml:space="preserve">TOTAL CARPINTERIA METALICA </v>
          </cell>
        </row>
        <row r="193">
          <cell r="B193" t="str">
            <v>CE-18</v>
          </cell>
          <cell r="C193" t="str">
            <v>CERRAJERIA</v>
          </cell>
        </row>
        <row r="194">
          <cell r="B194" t="str">
            <v>CE-18.9</v>
          </cell>
          <cell r="C194" t="str">
            <v xml:space="preserve">SUMINISTRO, TRANSPORTE E INSTALACION BARRA ANTIPANICO HORIZONTAL SOLO SALIDA - TIPO AZBE O SIMILAR REF. B0950. CON MANILLA Y CILINDRO EXTERIOR PARA BARRA ANTIPANICO HORIZONTAL - TIPO AZBE REF. 9510M.O SIMILAR   </v>
          </cell>
          <cell r="D194" t="str">
            <v>und</v>
          </cell>
        </row>
        <row r="195">
          <cell r="B195" t="str">
            <v>CE-18.2</v>
          </cell>
          <cell r="C195" t="str">
            <v xml:space="preserve">SUMINISTRO, TRANSPORTE E INSTALACION CERRADURA BELL WOOD POMO MADERA - ALCOBA U OFICINA  REF. A50WS TIPO SCHALAGE O SIMILAR.. ACABADO SEGÚN DISEÑO. </v>
          </cell>
          <cell r="D195" t="str">
            <v>und</v>
          </cell>
        </row>
        <row r="196">
          <cell r="B196" t="str">
            <v>CE-18.1</v>
          </cell>
          <cell r="C196" t="str">
            <v xml:space="preserve">SUMINISTRO, TRANSPORTE E INSTALACION CERRADURA BELL WOOD POMO MADERA - BAÑO  REF. A40S TIPO SCHALAGE O SIMILAR. ACABADO SEGÚN DISEÑO.  </v>
          </cell>
          <cell r="D196" t="str">
            <v>und</v>
          </cell>
        </row>
        <row r="197">
          <cell r="B197" t="str">
            <v>CE-18.7</v>
          </cell>
          <cell r="C197" t="str">
            <v xml:space="preserve">SUMINISTRO, TRANSPORTE E INSTALACION CERRADURA CERROJO DOBLE LLAVE - REF. B362PX TIPO SCHALAGE O SIMILAR. ACABADO SEGÚN DISEÑO.  </v>
          </cell>
          <cell r="D197" t="str">
            <v>und</v>
          </cell>
        </row>
        <row r="198">
          <cell r="B198" t="str">
            <v>CE-18.10</v>
          </cell>
          <cell r="C198" t="str">
            <v xml:space="preserve">SUMINISTRO, TRANSPORTE E INSTALACION CERRADURA ENTRADA PRINCIPAL - REF. H387 . TIPO SCHLAGE O SIMILAR. ACABADO SEGÚN DISEÑO.   </v>
          </cell>
          <cell r="D198" t="str">
            <v>und</v>
          </cell>
        </row>
        <row r="199">
          <cell r="C199" t="str">
            <v>Total  CERRAJERÍA</v>
          </cell>
        </row>
        <row r="200">
          <cell r="B200" t="str">
            <v>PI-19</v>
          </cell>
          <cell r="C200" t="str">
            <v>PINTURA</v>
          </cell>
        </row>
        <row r="201">
          <cell r="B201" t="str">
            <v>PI-19.1</v>
          </cell>
          <cell r="C201" t="str">
            <v>SUMINISTRO, TRANSPORTE E INSTALACION ESTUCO Y VINILO 3 MANOS SOBRE MURO INTERIOR (INCLUYE ESTUCO, 1 MANO EN PINTURA TIPO 2  Y DOS MANOS EN PINTURA TIPO 1, FILOS Y DILATACIONES). COLOR SEGÚN DISEÑO POR M2</v>
          </cell>
          <cell r="D201" t="str">
            <v>m2</v>
          </cell>
        </row>
        <row r="202">
          <cell r="C202" t="str">
            <v>Total  PINTURA</v>
          </cell>
        </row>
        <row r="203">
          <cell r="B203" t="str">
            <v>EE-20</v>
          </cell>
          <cell r="C203" t="str">
            <v>EQUIPOS ESPECIALES</v>
          </cell>
        </row>
        <row r="204">
          <cell r="B204" t="str">
            <v>EE-20.1</v>
          </cell>
          <cell r="C204" t="str">
            <v>SUMINISTRO, TRANSPORTE E INSTALACIÓN DE ASCENSOR TIPO PASAJEROS, PARA 8 PERSONAS O 630 KILOGRAMOS, 3 PARADAS MAQUINA LATERAL 1.10 * 1.40 * 2.43; RECORRIDO 7.53m, A TODO COSTO</v>
          </cell>
          <cell r="D204" t="str">
            <v>und</v>
          </cell>
        </row>
        <row r="205">
          <cell r="C205" t="str">
            <v xml:space="preserve">Total  EQUIPOS ESPECIALES </v>
          </cell>
        </row>
        <row r="206">
          <cell r="B206" t="str">
            <v>OE-21</v>
          </cell>
          <cell r="C206" t="str">
            <v>OBRAS EXTERIORES</v>
          </cell>
        </row>
        <row r="207">
          <cell r="B207" t="str">
            <v>OE-21.3</v>
          </cell>
          <cell r="C207" t="str">
            <v>SUMINISTRO, TRANSPORTE E INSTALACION ANDEN CONCRETO 3000 PSI  REFORZADO  E= 0.10M.  ACABADO: ADOQUIN DE 24 X 6 X 8 CM. Y PIEZA ESPECIAL EN L DE 26 X 6 CM. + ESCOBIADO.</v>
          </cell>
          <cell r="D207" t="str">
            <v>m2</v>
          </cell>
        </row>
        <row r="208">
          <cell r="B208" t="str">
            <v>OE-21.34</v>
          </cell>
          <cell r="C208" t="str">
            <v>SUMINISTRO, TRANSPORTE E INSTALACION ESCALAS CONCRETO 3000 PSI E= 0.10M.  SOBRE TIERRA ACABADO ESCOBIADO</v>
          </cell>
          <cell r="D208" t="str">
            <v>m2</v>
          </cell>
        </row>
        <row r="209">
          <cell r="B209" t="str">
            <v>OE-21.38</v>
          </cell>
          <cell r="C209" t="str">
            <v>CORTE MECANIZADO DE ANDEN EN CONCRETO 0.03 M</v>
          </cell>
          <cell r="D209" t="str">
            <v>ml</v>
          </cell>
        </row>
        <row r="210">
          <cell r="B210" t="str">
            <v>ADI-33.122</v>
          </cell>
          <cell r="C210" t="str">
            <v>SUMINISTRO, TRANSPORTE E INSTALACION ANDEN Y RAMPA PEATONAL CONCRETO PRODUCIDO EN OBRA 3000 PSI ACABADO:  ESCOBIADO</v>
          </cell>
          <cell r="D210" t="str">
            <v>m3</v>
          </cell>
        </row>
        <row r="211">
          <cell r="B211" t="str">
            <v>ADI-32.17</v>
          </cell>
          <cell r="C211" t="str">
            <v>SUMINISTRO, TRANSPORTE E INSTALACION SARDINEL ANCHO = 20 CM H = ENTRE  15 Y 20 CM  EN CONCRETO 3000 PSI, CHAFLANADO</v>
          </cell>
          <cell r="D211" t="str">
            <v>ml</v>
          </cell>
        </row>
        <row r="212">
          <cell r="C212" t="str">
            <v>Total  OBRAS EXTERIORES</v>
          </cell>
        </row>
        <row r="213">
          <cell r="B213" t="str">
            <v>AG-22</v>
          </cell>
          <cell r="C213" t="str">
            <v>ASEO GENERAL Y LIMPIEZA</v>
          </cell>
        </row>
        <row r="214">
          <cell r="B214" t="str">
            <v>AG-22.1</v>
          </cell>
          <cell r="C214" t="str">
            <v>ASEO GENERAL</v>
          </cell>
          <cell r="D214" t="str">
            <v>m2</v>
          </cell>
        </row>
        <row r="215">
          <cell r="C215" t="str">
            <v>Total  ASEO GENERAL Y LIMPIEZA</v>
          </cell>
        </row>
        <row r="216">
          <cell r="B216" t="str">
            <v>AL-24</v>
          </cell>
          <cell r="C216" t="str">
            <v>ALCALTARILLADO</v>
          </cell>
        </row>
        <row r="217">
          <cell r="B217" t="str">
            <v>AL-24.2</v>
          </cell>
          <cell r="C217" t="str">
            <v xml:space="preserve">SUMINISTRO, TRANSPORTE E INSTALACION TUBERÍA PVC CORRUGADA 160 M.M. (6") PARA ALCANTARILLADO                                        </v>
          </cell>
          <cell r="D217" t="str">
            <v>ml</v>
          </cell>
        </row>
        <row r="218">
          <cell r="B218" t="str">
            <v>AL-24.100</v>
          </cell>
          <cell r="C218" t="str">
            <v xml:space="preserve">SUMINISTRO, TRANSPORTE E INSTALACION CAJA DE INSPECCIÓN TIPO II (0,80X0,80 M) EN CONCRETO CLASE II                                                                                                                      </v>
          </cell>
          <cell r="D218" t="str">
            <v>ml</v>
          </cell>
        </row>
        <row r="219">
          <cell r="B219" t="str">
            <v>AL-24.106</v>
          </cell>
          <cell r="C219" t="str">
            <v xml:space="preserve">SUMINISTRO, TRANSPORTE E INSTALACION TAPA P/CAJA DE INSPECCIÓN TIPO II (0,9X0,9X0,1 M) CONCRETO CLASE II                                       </v>
          </cell>
          <cell r="D219" t="str">
            <v>und</v>
          </cell>
        </row>
        <row r="220">
          <cell r="B220" t="str">
            <v>AL-24.120</v>
          </cell>
          <cell r="C220" t="str">
            <v xml:space="preserve">SUMINISTRO, TRANSPORTE E INSTALACION EMPALME A CÁMARAS DE INSPECCIÓN CONCRETO CLASE II                                       </v>
          </cell>
          <cell r="D220" t="str">
            <v>und</v>
          </cell>
        </row>
        <row r="221">
          <cell r="C221" t="str">
            <v>Total  ALCANTARILLADO</v>
          </cell>
        </row>
        <row r="222">
          <cell r="B222" t="str">
            <v>ET-27</v>
          </cell>
          <cell r="C222" t="str">
            <v>ESTABILIDAD DE TALUDES</v>
          </cell>
        </row>
        <row r="223">
          <cell r="B223" t="str">
            <v>ET-27.1</v>
          </cell>
          <cell r="C223" t="str">
            <v>SUMINISTRO, TRANSPORTE E INSTALACION MUROS Y PANTALLAS DE CONTENCION CONCRETO REFORZADO de 3000 PSI  .</v>
          </cell>
          <cell r="D223" t="str">
            <v>m3</v>
          </cell>
        </row>
        <row r="224">
          <cell r="B224" t="str">
            <v>ADI-33.126</v>
          </cell>
          <cell r="C224" t="str">
            <v>SUMINISTRO, TRANSPORTE E INSTALACION PERFORACION PARA ANCLAJE EN TIERRA CON EQUIPO MANUAL LONGITUD &lt; DE 10 METROS, Tuberia 2"-4"</v>
          </cell>
          <cell r="D224" t="str">
            <v>ml</v>
          </cell>
        </row>
        <row r="225">
          <cell r="B225" t="str">
            <v>ET-27.6</v>
          </cell>
          <cell r="C225" t="str">
            <v>SUMINISTRO, TRANSPORTE E INSTALACION INYECCION MORTERO 1:2 PARA ANCLAJE PANTALLA PASIVA</v>
          </cell>
          <cell r="D225" t="str">
            <v>ml</v>
          </cell>
        </row>
        <row r="226">
          <cell r="B226" t="str">
            <v>C-2.19-A</v>
          </cell>
          <cell r="C226" t="str">
            <v>SUMINISTRO, TRANSPORTE E INSTALACION PILOTES EN CONCRETO 4500 PSI D= 0.40 m</v>
          </cell>
          <cell r="D226" t="str">
            <v>m3</v>
          </cell>
        </row>
        <row r="227">
          <cell r="B227" t="str">
            <v>ET-27.19</v>
          </cell>
          <cell r="C227" t="str">
            <v>SUMINISTRO, TRANSPORTE E INSTALACION TUBERIA Ø 3" ALL PERFORADA PARA DRENES</v>
          </cell>
          <cell r="D227" t="str">
            <v>ml</v>
          </cell>
        </row>
        <row r="228">
          <cell r="B228" t="str">
            <v>ET-27.22</v>
          </cell>
          <cell r="C228" t="str">
            <v>SUMINISTRO, TRANSPORTE E INSTALACION PERFORACION PARA DREN HORIZONTAL EN TIERRA CON EQUIPO MECANICO</v>
          </cell>
          <cell r="D228" t="str">
            <v>ml</v>
          </cell>
        </row>
        <row r="229">
          <cell r="B229" t="str">
            <v>ADI-33.98</v>
          </cell>
          <cell r="C229" t="str">
            <v>SUMINISTRO, TRANSPORTE E INSTALACION FILTRO DRENAJE (0.30 x 1,7 m) Tubo Drenaje Corrugado de 4" con filtro. Incluye relleno piedra filtro, Geotextil NT 3000</v>
          </cell>
          <cell r="D229" t="str">
            <v>ml</v>
          </cell>
        </row>
        <row r="230">
          <cell r="C230" t="str">
            <v>Total  ESTABILIDAD DE TALUDES</v>
          </cell>
        </row>
      </sheetData>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4">
          <cell r="H4">
            <v>0.1</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G5">
            <v>15000</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G9">
            <v>0.05</v>
          </cell>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N95"/>
  <sheetViews>
    <sheetView tabSelected="1" view="pageBreakPreview" zoomScale="60" zoomScaleNormal="100" workbookViewId="0">
      <selection activeCell="B88" sqref="B88"/>
    </sheetView>
  </sheetViews>
  <sheetFormatPr baseColWidth="10" defaultRowHeight="15.75" x14ac:dyDescent="0.25"/>
  <cols>
    <col min="1" max="1" width="8.5703125" style="99" customWidth="1"/>
    <col min="2" max="2" width="74.140625" style="4" customWidth="1"/>
    <col min="3" max="3" width="11.42578125" style="4"/>
    <col min="4" max="4" width="15.85546875" style="4" bestFit="1" customWidth="1"/>
    <col min="5" max="5" width="21.28515625" style="4" customWidth="1"/>
    <col min="6" max="6" width="19.140625" style="4" customWidth="1"/>
    <col min="7" max="7" width="21.42578125" style="4" customWidth="1"/>
    <col min="8" max="8" width="33.28515625" style="102" customWidth="1"/>
    <col min="9" max="9" width="16.85546875" style="4" hidden="1" customWidth="1"/>
    <col min="10" max="10" width="35.5703125" style="4" hidden="1" customWidth="1"/>
    <col min="11" max="11" width="19.28515625" style="4" customWidth="1"/>
    <col min="12" max="12" width="20" style="4" hidden="1" customWidth="1"/>
    <col min="13" max="13" width="18.140625" style="104" hidden="1" customWidth="1"/>
    <col min="14" max="14" width="12.5703125" style="104" hidden="1" customWidth="1"/>
    <col min="15" max="16384" width="11.42578125" style="4"/>
  </cols>
  <sheetData>
    <row r="1" spans="1:14" x14ac:dyDescent="0.25">
      <c r="A1" s="1"/>
      <c r="B1" s="2"/>
      <c r="C1" s="2"/>
      <c r="D1" s="2"/>
      <c r="E1" s="2"/>
      <c r="F1" s="2"/>
      <c r="G1" s="2"/>
      <c r="H1" s="2"/>
      <c r="I1" s="2"/>
      <c r="J1" s="2"/>
      <c r="K1" s="3"/>
      <c r="M1" s="5"/>
      <c r="N1" s="4"/>
    </row>
    <row r="2" spans="1:14" x14ac:dyDescent="0.25">
      <c r="A2" s="6" t="s">
        <v>0</v>
      </c>
      <c r="B2" s="7"/>
      <c r="C2" s="7"/>
      <c r="D2" s="7"/>
      <c r="E2" s="7"/>
      <c r="F2" s="7"/>
      <c r="G2" s="7"/>
      <c r="H2" s="7"/>
      <c r="I2" s="7"/>
      <c r="J2" s="7"/>
      <c r="K2" s="8"/>
      <c r="M2" s="5"/>
      <c r="N2" s="4"/>
    </row>
    <row r="3" spans="1:14" x14ac:dyDescent="0.25">
      <c r="A3" s="6" t="s">
        <v>1</v>
      </c>
      <c r="B3" s="7"/>
      <c r="C3" s="7"/>
      <c r="D3" s="7"/>
      <c r="E3" s="7"/>
      <c r="F3" s="7"/>
      <c r="G3" s="7"/>
      <c r="H3" s="7"/>
      <c r="I3" s="7"/>
      <c r="J3" s="7"/>
      <c r="K3" s="8"/>
      <c r="M3" s="5"/>
      <c r="N3" s="4"/>
    </row>
    <row r="4" spans="1:14" x14ac:dyDescent="0.25">
      <c r="A4" s="9"/>
      <c r="B4" s="10"/>
      <c r="C4" s="10"/>
      <c r="D4" s="10"/>
      <c r="E4" s="10"/>
      <c r="F4" s="10"/>
      <c r="G4" s="10"/>
      <c r="H4" s="11"/>
      <c r="I4" s="10"/>
      <c r="J4" s="10"/>
      <c r="K4" s="12"/>
      <c r="M4" s="5"/>
      <c r="N4" s="4"/>
    </row>
    <row r="5" spans="1:14" x14ac:dyDescent="0.25">
      <c r="A5" s="9"/>
      <c r="B5" s="10"/>
      <c r="C5" s="10"/>
      <c r="D5" s="10"/>
      <c r="E5" s="10"/>
      <c r="F5" s="10"/>
      <c r="G5" s="10"/>
      <c r="H5" s="11"/>
      <c r="I5" s="10"/>
      <c r="J5" s="10"/>
      <c r="K5" s="12"/>
      <c r="M5" s="5"/>
      <c r="N5" s="4"/>
    </row>
    <row r="6" spans="1:14" x14ac:dyDescent="0.25">
      <c r="A6" s="9" t="s">
        <v>2</v>
      </c>
      <c r="B6" s="10"/>
      <c r="C6" s="10"/>
      <c r="D6" s="10"/>
      <c r="E6" s="10"/>
      <c r="F6" s="10"/>
      <c r="G6" s="10"/>
      <c r="H6" s="11"/>
      <c r="I6" s="10"/>
      <c r="J6" s="10"/>
      <c r="K6" s="12"/>
      <c r="M6" s="5"/>
      <c r="N6" s="4"/>
    </row>
    <row r="7" spans="1:14" x14ac:dyDescent="0.25">
      <c r="A7" s="9" t="s">
        <v>3</v>
      </c>
      <c r="B7" s="10"/>
      <c r="C7" s="10"/>
      <c r="D7" s="10"/>
      <c r="E7" s="10"/>
      <c r="F7" s="10"/>
      <c r="G7" s="10"/>
      <c r="H7" s="11"/>
      <c r="I7" s="10"/>
      <c r="J7" s="10"/>
      <c r="K7" s="12"/>
      <c r="M7" s="5"/>
      <c r="N7" s="4"/>
    </row>
    <row r="8" spans="1:14" x14ac:dyDescent="0.25">
      <c r="A8" s="9" t="s">
        <v>4</v>
      </c>
      <c r="B8" s="10"/>
      <c r="C8" s="10"/>
      <c r="D8" s="10"/>
      <c r="E8" s="10"/>
      <c r="F8" s="10"/>
      <c r="G8" s="10"/>
      <c r="H8" s="11"/>
      <c r="I8" s="10"/>
      <c r="J8" s="10"/>
      <c r="K8" s="12"/>
      <c r="M8" s="5"/>
      <c r="N8" s="4"/>
    </row>
    <row r="9" spans="1:14" s="16" customFormat="1" ht="15.75" customHeight="1" thickBot="1" x14ac:dyDescent="0.3">
      <c r="A9" s="13" t="s">
        <v>5</v>
      </c>
      <c r="B9" s="14"/>
      <c r="C9" s="14"/>
      <c r="D9" s="14"/>
      <c r="E9" s="14"/>
      <c r="F9" s="14"/>
      <c r="G9" s="14"/>
      <c r="H9" s="14"/>
      <c r="I9" s="14"/>
      <c r="J9" s="14"/>
      <c r="K9" s="15"/>
      <c r="M9" s="17"/>
    </row>
    <row r="10" spans="1:14" s="16" customFormat="1" x14ac:dyDescent="0.25">
      <c r="A10" s="18" t="s">
        <v>6</v>
      </c>
      <c r="B10" s="19" t="s">
        <v>7</v>
      </c>
      <c r="C10" s="20" t="s">
        <v>8</v>
      </c>
      <c r="D10" s="20" t="s">
        <v>9</v>
      </c>
      <c r="E10" s="21" t="s">
        <v>10</v>
      </c>
      <c r="F10" s="21" t="s">
        <v>11</v>
      </c>
      <c r="G10" s="21" t="s">
        <v>12</v>
      </c>
      <c r="H10" s="22" t="s">
        <v>13</v>
      </c>
      <c r="I10" s="23" t="s">
        <v>14</v>
      </c>
      <c r="J10" s="24" t="s">
        <v>15</v>
      </c>
      <c r="K10" s="24" t="s">
        <v>16</v>
      </c>
      <c r="M10" s="17"/>
    </row>
    <row r="11" spans="1:14" s="16" customFormat="1" ht="31.5" customHeight="1" x14ac:dyDescent="0.25">
      <c r="A11" s="25">
        <v>1</v>
      </c>
      <c r="B11" s="26" t="s">
        <v>17</v>
      </c>
      <c r="C11" s="27"/>
      <c r="D11" s="27"/>
      <c r="E11" s="28"/>
      <c r="F11" s="28"/>
      <c r="G11" s="28"/>
      <c r="H11" s="29"/>
      <c r="I11" s="30"/>
      <c r="J11" s="31"/>
      <c r="K11" s="31"/>
      <c r="M11" s="17"/>
    </row>
    <row r="12" spans="1:14" s="16" customFormat="1" ht="16.5" customHeight="1" x14ac:dyDescent="0.25">
      <c r="A12" s="32" t="s">
        <v>18</v>
      </c>
      <c r="B12" s="33" t="str">
        <f>+VLOOKUP(A12,'[1]APU-HE'!$B:$J,2,0)</f>
        <v>Localización y replanteo (Incluye: topografía y plano record)</v>
      </c>
      <c r="C12" s="34" t="str">
        <f>+VLOOKUP(A12,'[1]APU-HE'!$B:$J,3,0)</f>
        <v>ml</v>
      </c>
      <c r="D12" s="35">
        <f>+[1]Cantidades!D14</f>
        <v>6493</v>
      </c>
      <c r="E12" s="36">
        <f>+VLOOKUP(A12,'[1]APU-HE'!$B:$J,6,0)++VLOOKUP(A12,'[1]APU-HE'!$B:$J,8,0)+VLOOKUP(A12,'[1]APU-HE'!$B:$J,9,0)</f>
        <v>1402</v>
      </c>
      <c r="F12" s="36">
        <f>+VLOOKUP(A12,'[1]APU-HE'!$B:$J,7,0)</f>
        <v>0</v>
      </c>
      <c r="G12" s="37">
        <f>+VLOOKUP(A12,'[1]APU-HE'!$B:$J,4,0)</f>
        <v>1402</v>
      </c>
      <c r="H12" s="38">
        <f t="shared" ref="H12" si="0">ROUND(D12*G12,0)</f>
        <v>9103186</v>
      </c>
      <c r="I12" s="39">
        <f>+H12/$H$80</f>
        <v>8.8286957142989248E-3</v>
      </c>
      <c r="J12" s="40" t="s">
        <v>19</v>
      </c>
      <c r="K12" s="41">
        <f>+H12/$H$80</f>
        <v>8.8286957142989248E-3</v>
      </c>
      <c r="M12" s="17"/>
    </row>
    <row r="13" spans="1:14" s="16" customFormat="1" ht="18" x14ac:dyDescent="0.25">
      <c r="A13" s="32" t="s">
        <v>20</v>
      </c>
      <c r="B13" s="33" t="str">
        <f>+VLOOKUP(A13,'[1]APU-HE'!$B:$J,2,0)</f>
        <v>Rocería y Limpieza (Incluye transporte hasta vehículo de transporte distancia &lt; 80m)</v>
      </c>
      <c r="C13" s="34" t="str">
        <f>+VLOOKUP(A13,'[1]APU-HE'!$B:$J,3,0)</f>
        <v>m2</v>
      </c>
      <c r="D13" s="35">
        <f>+[1]Cantidades!D22</f>
        <v>1545</v>
      </c>
      <c r="E13" s="36">
        <f>+VLOOKUP(A13,'[1]APU-HE'!$B:$J,6,0)++VLOOKUP(A13,'[1]APU-HE'!$B:$J,8,0)+VLOOKUP(A13,'[1]APU-HE'!$B:$J,9,0)</f>
        <v>2373</v>
      </c>
      <c r="F13" s="36">
        <f>+VLOOKUP(A13,'[1]APU-HE'!$B:$J,7,0)</f>
        <v>0</v>
      </c>
      <c r="G13" s="37">
        <f>+VLOOKUP(A13,'[1]APU-HE'!$B:$J,4,0)</f>
        <v>2373</v>
      </c>
      <c r="H13" s="38">
        <f>ROUND(D13*G13,0)</f>
        <v>3666285</v>
      </c>
      <c r="I13" s="39">
        <f>+H13/$H$80</f>
        <v>3.5557347358274823E-3</v>
      </c>
      <c r="J13" s="40" t="s">
        <v>21</v>
      </c>
      <c r="K13" s="41">
        <f>+H13/$H$80</f>
        <v>3.5557347358274823E-3</v>
      </c>
      <c r="M13" s="17"/>
    </row>
    <row r="14" spans="1:14" s="16" customFormat="1" ht="18" x14ac:dyDescent="0.25">
      <c r="A14" s="32" t="s">
        <v>22</v>
      </c>
      <c r="B14" s="33" t="str">
        <f>+VLOOKUP(A14,'[1]APU-HE'!$B:$J,2,0)</f>
        <v>Suministro, transporte e instalacion señal preventiva, reglamentaria e informativa</v>
      </c>
      <c r="C14" s="34" t="str">
        <f>+VLOOKUP(A14,'[1]APU-HE'!$B:$J,3,0)</f>
        <v>un</v>
      </c>
      <c r="D14" s="35">
        <f>+[1]Cantidades!D30</f>
        <v>2</v>
      </c>
      <c r="E14" s="36">
        <f>+VLOOKUP(A14,'[1]APU-HE'!$B:$J,6,0)++VLOOKUP(A14,'[1]APU-HE'!$B:$J,8,0)+VLOOKUP(A14,'[1]APU-HE'!$B:$J,9,0)</f>
        <v>9518.4</v>
      </c>
      <c r="F14" s="36">
        <f>+VLOOKUP(A14,'[1]APU-HE'!$B:$J,7,0)</f>
        <v>240095.89881643062</v>
      </c>
      <c r="G14" s="37">
        <f>+VLOOKUP(A14,'[1]APU-HE'!$B:$J,4,0)</f>
        <v>249614.29881643062</v>
      </c>
      <c r="H14" s="38">
        <f t="shared" ref="H14:H15" si="1">ROUND(D14*G14,0)</f>
        <v>499229</v>
      </c>
      <c r="I14" s="39">
        <f>+H14/$H$80</f>
        <v>4.8417564276438359E-4</v>
      </c>
      <c r="J14" s="40" t="s">
        <v>23</v>
      </c>
      <c r="K14" s="41">
        <f>+H14/$H$80</f>
        <v>4.8417564276438359E-4</v>
      </c>
      <c r="M14" s="17"/>
    </row>
    <row r="15" spans="1:14" s="16" customFormat="1" ht="18" x14ac:dyDescent="0.25">
      <c r="A15" s="32" t="s">
        <v>24</v>
      </c>
      <c r="B15" s="33" t="str">
        <f>+VLOOKUP(A15,'[1]APU-HE'!$B:$J,2,0)</f>
        <v xml:space="preserve">Suministro, transporte e instalacion Bombones y Cinta a lo largo de la obra reutilizable </v>
      </c>
      <c r="C15" s="34" t="str">
        <f>+VLOOKUP(A15,'[1]APU-HE'!$B:$J,3,0)</f>
        <v>ml</v>
      </c>
      <c r="D15" s="35">
        <f>+[1]Cantidades!D37</f>
        <v>2800</v>
      </c>
      <c r="E15" s="36">
        <f>+VLOOKUP(A15,'[1]APU-HE'!$B:$J,6,0)++VLOOKUP(A15,'[1]APU-HE'!$B:$J,8,0)+VLOOKUP(A15,'[1]APU-HE'!$B:$J,9,0)</f>
        <v>1106.8499999999999</v>
      </c>
      <c r="F15" s="36">
        <f>+VLOOKUP(A15,'[1]APU-HE'!$B:$J,7,0)</f>
        <v>5736.4215814285717</v>
      </c>
      <c r="G15" s="37">
        <f>+VLOOKUP(A15,'[1]APU-HE'!$B:$J,4,0)</f>
        <v>6843.2715814285721</v>
      </c>
      <c r="H15" s="38">
        <f t="shared" si="1"/>
        <v>19161160</v>
      </c>
      <c r="I15" s="39">
        <f>+H15/$H$80</f>
        <v>1.8583389504838854E-2</v>
      </c>
      <c r="J15" s="40" t="s">
        <v>25</v>
      </c>
      <c r="K15" s="41">
        <f>+H15/$H$80</f>
        <v>1.8583389504838854E-2</v>
      </c>
      <c r="M15" s="17"/>
    </row>
    <row r="16" spans="1:14" s="16" customFormat="1" ht="18" x14ac:dyDescent="0.25">
      <c r="A16" s="42">
        <v>2</v>
      </c>
      <c r="B16" s="43" t="s">
        <v>26</v>
      </c>
      <c r="C16" s="44"/>
      <c r="D16" s="45"/>
      <c r="E16" s="45"/>
      <c r="F16" s="45"/>
      <c r="G16" s="45"/>
      <c r="H16" s="46"/>
      <c r="I16" s="47"/>
      <c r="J16" s="48"/>
      <c r="K16" s="49"/>
      <c r="L16" s="50">
        <f>+SUM(H12:H15)</f>
        <v>32429860</v>
      </c>
      <c r="M16" s="51">
        <f>+L16*(1+SUM($E$82:$E$84)+(0.05*0.19))</f>
        <v>42677695.760000005</v>
      </c>
      <c r="N16" s="52">
        <v>42677695.760000005</v>
      </c>
    </row>
    <row r="17" spans="1:14" s="16" customFormat="1" ht="18" x14ac:dyDescent="0.25">
      <c r="A17" s="32" t="s">
        <v>27</v>
      </c>
      <c r="B17" s="33" t="str">
        <f>+VLOOKUP(A17,'[1]APU-HE'!$B:$J,2,0)</f>
        <v xml:space="preserve"> Demolición en concreto hidráulico (pavimento y cunetas)</v>
      </c>
      <c r="C17" s="34" t="str">
        <f>+VLOOKUP(A17,'[1]APU-HE'!$B:$J,3,0)</f>
        <v>m3</v>
      </c>
      <c r="D17" s="35">
        <f>+[1]Cantidades!D52</f>
        <v>344.6</v>
      </c>
      <c r="E17" s="36">
        <f>+VLOOKUP(A17,'[1]APU-HE'!$B:$J,6,0)++VLOOKUP(A17,'[1]APU-HE'!$B:$J,8,0)+VLOOKUP(A17,'[1]APU-HE'!$B:$J,9,0)</f>
        <v>90250.967260000005</v>
      </c>
      <c r="F17" s="36">
        <f>+VLOOKUP(A17,'[1]APU-HE'!$B:$J,7,0)</f>
        <v>0</v>
      </c>
      <c r="G17" s="37">
        <f>+VLOOKUP(A17,'[1]APU-HE'!$B:$J,4,0)</f>
        <v>90250.967260000005</v>
      </c>
      <c r="H17" s="38">
        <f t="shared" ref="H17" si="2">ROUND(D17*G17,0)</f>
        <v>31100483</v>
      </c>
      <c r="I17" s="39">
        <f>+H17/$H$80</f>
        <v>3.0162703582539845E-2</v>
      </c>
      <c r="J17" s="40" t="s">
        <v>28</v>
      </c>
      <c r="K17" s="41">
        <f>+H17/$H$80</f>
        <v>3.0162703582539845E-2</v>
      </c>
      <c r="M17" s="17"/>
      <c r="N17" s="52"/>
    </row>
    <row r="18" spans="1:14" s="16" customFormat="1" ht="18" x14ac:dyDescent="0.25">
      <c r="A18" s="25">
        <v>3</v>
      </c>
      <c r="B18" s="43" t="s">
        <v>29</v>
      </c>
      <c r="C18" s="44"/>
      <c r="D18" s="45"/>
      <c r="E18" s="45"/>
      <c r="F18" s="45"/>
      <c r="G18" s="45"/>
      <c r="H18" s="46"/>
      <c r="I18" s="47"/>
      <c r="J18" s="48"/>
      <c r="K18" s="49"/>
      <c r="L18" s="50">
        <f>+H17</f>
        <v>31100483</v>
      </c>
      <c r="M18" s="51">
        <f>+L18*(1+SUM($E$82:$E$84)+(0.05*0.19))</f>
        <v>40928235.627999999</v>
      </c>
      <c r="N18" s="52">
        <v>40928235.627999999</v>
      </c>
    </row>
    <row r="19" spans="1:14" s="16" customFormat="1" ht="18" x14ac:dyDescent="0.25">
      <c r="A19" s="32" t="s">
        <v>30</v>
      </c>
      <c r="B19" s="33" t="str">
        <f>+VLOOKUP(A19,'[1]APU-HE'!$B:$J,2,0)</f>
        <v xml:space="preserve"> Excavación manual - Material Común de 0 - 2 m</v>
      </c>
      <c r="C19" s="34" t="str">
        <f>+VLOOKUP(A19,'[1]APU-HE'!$B:$J,3,0)</f>
        <v>m3</v>
      </c>
      <c r="D19" s="35">
        <f>+[1]Cantidades!D88</f>
        <v>2340.9609999999993</v>
      </c>
      <c r="E19" s="36">
        <f>+VLOOKUP(A19,'[1]APU-HE'!$B:$J,6,0)++VLOOKUP(A19,'[1]APU-HE'!$B:$J,8,0)+VLOOKUP(A19,'[1]APU-HE'!$B:$J,9,0)</f>
        <v>22599</v>
      </c>
      <c r="F19" s="36">
        <f>+VLOOKUP(A19,'[1]APU-HE'!$B:$J,7,0)</f>
        <v>0</v>
      </c>
      <c r="G19" s="37">
        <f>+VLOOKUP(A19,'[1]APU-HE'!$B:$J,4,0)</f>
        <v>22599</v>
      </c>
      <c r="H19" s="38">
        <f t="shared" ref="H19:H20" si="3">ROUND(D19*G19,0)</f>
        <v>52903378</v>
      </c>
      <c r="I19" s="39">
        <f>+H19/$H$80</f>
        <v>5.130817129525158E-2</v>
      </c>
      <c r="J19" s="40" t="s">
        <v>31</v>
      </c>
      <c r="K19" s="41">
        <f>+H19/$H$80</f>
        <v>5.130817129525158E-2</v>
      </c>
      <c r="M19" s="52"/>
      <c r="N19" s="52"/>
    </row>
    <row r="20" spans="1:14" s="16" customFormat="1" ht="18" x14ac:dyDescent="0.25">
      <c r="A20" s="32" t="s">
        <v>32</v>
      </c>
      <c r="B20" s="33" t="str">
        <f>+VLOOKUP(A20,'[1]APU-HE'!$B:$J,2,0)</f>
        <v xml:space="preserve"> Excavación manual - Material Conglomerado de 0 - 2 m</v>
      </c>
      <c r="C20" s="34" t="str">
        <f>+VLOOKUP(A20,'[1]APU-HE'!$B:$J,3,0)</f>
        <v>m3</v>
      </c>
      <c r="D20" s="35">
        <f>+[1]Cantidades!D93</f>
        <v>1560.6440000000002</v>
      </c>
      <c r="E20" s="36">
        <f>+VLOOKUP(A20,'[1]APU-HE'!$B:$J,6,0)++VLOOKUP(A20,'[1]APU-HE'!$B:$J,8,0)+VLOOKUP(A20,'[1]APU-HE'!$B:$J,9,0)</f>
        <v>24696</v>
      </c>
      <c r="F20" s="36">
        <f>+VLOOKUP(A20,'[1]APU-HE'!$B:$J,7,0)</f>
        <v>0</v>
      </c>
      <c r="G20" s="37">
        <f>+VLOOKUP(A20,'[1]APU-HE'!$B:$J,4,0)</f>
        <v>24696</v>
      </c>
      <c r="H20" s="38">
        <f t="shared" si="3"/>
        <v>38541664</v>
      </c>
      <c r="I20" s="39">
        <f>+H20/$H$80</f>
        <v>3.7379509083825063E-2</v>
      </c>
      <c r="J20" s="40" t="s">
        <v>33</v>
      </c>
      <c r="K20" s="41">
        <f>+H20/$H$80</f>
        <v>3.7379509083825063E-2</v>
      </c>
      <c r="M20" s="52"/>
      <c r="N20" s="52"/>
    </row>
    <row r="21" spans="1:14" s="16" customFormat="1" ht="18" x14ac:dyDescent="0.25">
      <c r="A21" s="25">
        <v>4</v>
      </c>
      <c r="B21" s="43" t="s">
        <v>34</v>
      </c>
      <c r="C21" s="44"/>
      <c r="D21" s="45"/>
      <c r="E21" s="45"/>
      <c r="F21" s="45"/>
      <c r="G21" s="45"/>
      <c r="H21" s="46"/>
      <c r="I21" s="47"/>
      <c r="J21" s="48"/>
      <c r="K21" s="49"/>
      <c r="L21" s="50">
        <f>+SUM(H19:H20)</f>
        <v>91445042</v>
      </c>
      <c r="M21" s="51">
        <f>+L21*(1+SUM($E$82:$E$84)+(0.05*0.19))</f>
        <v>120341675.272</v>
      </c>
      <c r="N21" s="52">
        <v>120341675.272</v>
      </c>
    </row>
    <row r="22" spans="1:14" s="16" customFormat="1" ht="31.5" x14ac:dyDescent="0.25">
      <c r="A22" s="53" t="s">
        <v>35</v>
      </c>
      <c r="B22" s="33" t="str">
        <f>+VLOOKUP(A22,'[1]APU-HE'!$B:$J,2,0)</f>
        <v xml:space="preserve">Manejo-Movilización, retiro y disposicion escombros/Sobrantes y material de excavación en Vehículo Automotor hasta una distancia de 10 Km </v>
      </c>
      <c r="C22" s="34" t="str">
        <f>+VLOOKUP(A22,'[1]APU-HE'!$B:$J,3,0)</f>
        <v>m3</v>
      </c>
      <c r="D22" s="35">
        <f>+[1]Cantidades!D105</f>
        <v>1155.4250000000002</v>
      </c>
      <c r="E22" s="36">
        <f>+VLOOKUP(A22,'[1]APU-HE'!$B:$J,6,0)++VLOOKUP(A22,'[1]APU-HE'!$B:$J,8,0)+VLOOKUP(A22,'[1]APU-HE'!$B:$J,9,0)</f>
        <v>20511</v>
      </c>
      <c r="F22" s="36">
        <f>+VLOOKUP(A22,'[1]APU-HE'!$B:$J,7,0)</f>
        <v>0</v>
      </c>
      <c r="G22" s="37">
        <f>+VLOOKUP(A22,'[1]APU-HE'!$B:$J,4,0)</f>
        <v>20511</v>
      </c>
      <c r="H22" s="38">
        <f t="shared" ref="H22" si="4">ROUND(D22*G22,0)</f>
        <v>23698922</v>
      </c>
      <c r="I22" s="39">
        <f>+H22/$H$80</f>
        <v>2.2984323411045816E-2</v>
      </c>
      <c r="J22" s="40" t="s">
        <v>36</v>
      </c>
      <c r="K22" s="41">
        <f>+H22/$H$80</f>
        <v>2.2984323411045816E-2</v>
      </c>
      <c r="M22" s="52"/>
      <c r="N22" s="52"/>
    </row>
    <row r="23" spans="1:14" s="16" customFormat="1" ht="18" x14ac:dyDescent="0.25">
      <c r="A23" s="25">
        <v>5</v>
      </c>
      <c r="B23" s="43" t="s">
        <v>37</v>
      </c>
      <c r="C23" s="44"/>
      <c r="D23" s="45"/>
      <c r="E23" s="45"/>
      <c r="F23" s="45"/>
      <c r="G23" s="45"/>
      <c r="H23" s="46"/>
      <c r="I23" s="47"/>
      <c r="J23" s="48"/>
      <c r="K23" s="49"/>
      <c r="L23" s="50">
        <f>+SUM(H22)</f>
        <v>23698922</v>
      </c>
      <c r="M23" s="51">
        <f>+L23*(1+SUM($E$82:$E$84)+(0.05*0.19))</f>
        <v>31187781.352000002</v>
      </c>
      <c r="N23" s="52">
        <v>31187781.352000002</v>
      </c>
    </row>
    <row r="24" spans="1:14" s="16" customFormat="1" ht="31.5" x14ac:dyDescent="0.25">
      <c r="A24" s="53" t="s">
        <v>38</v>
      </c>
      <c r="B24" s="33" t="str">
        <f>+VLOOKUP(A24,'[1]APU-HE'!$B:$J,2,0)</f>
        <v xml:space="preserve">Relleno, Conformacion y Compactacion con Material seleccionado proveniente de la excavacion, incluye cargue y descargue            </v>
      </c>
      <c r="C24" s="34" t="str">
        <f>+VLOOKUP(A24,'[1]APU-HE'!$B:$J,3,0)</f>
        <v>m3</v>
      </c>
      <c r="D24" s="35">
        <f>+[1]Cantidades!D113</f>
        <v>3063.3749999999995</v>
      </c>
      <c r="E24" s="36">
        <f>+VLOOKUP(A24,'[1]APU-HE'!$B:$J,6,0)++VLOOKUP(A24,'[1]APU-HE'!$B:$J,8,0)+VLOOKUP(A24,'[1]APU-HE'!$B:$J,9,0)</f>
        <v>20545</v>
      </c>
      <c r="F24" s="36">
        <f>+VLOOKUP(A24,'[1]APU-HE'!$B:$J,7,0)</f>
        <v>0</v>
      </c>
      <c r="G24" s="37">
        <f>+VLOOKUP(A24,'[1]APU-HE'!$B:$J,4,0)</f>
        <v>20545</v>
      </c>
      <c r="H24" s="38">
        <f t="shared" ref="H24:H25" si="5">ROUND(D24*G24,0)</f>
        <v>62937039</v>
      </c>
      <c r="I24" s="39">
        <f>+H24/$H$80</f>
        <v>6.1039285200803796E-2</v>
      </c>
      <c r="J24" s="40" t="s">
        <v>39</v>
      </c>
      <c r="K24" s="41">
        <f>+H24/$H$80</f>
        <v>6.1039285200803796E-2</v>
      </c>
      <c r="M24" s="51"/>
      <c r="N24" s="52"/>
    </row>
    <row r="25" spans="1:14" s="16" customFormat="1" ht="31.5" x14ac:dyDescent="0.25">
      <c r="A25" s="53" t="s">
        <v>40</v>
      </c>
      <c r="B25" s="33" t="str">
        <f>+VLOOKUP(A25,'[1]APU-HE'!$B:$J,2,0)</f>
        <v>Suministro, Transporte e Instalación Arena Gruesa para el atraque de tuberías incluye sobreacarreo distancia &gt; 10 km</v>
      </c>
      <c r="C25" s="34" t="str">
        <f>+VLOOKUP(A25,'[1]APU-HE'!$B:$J,3,0)</f>
        <v>m3</v>
      </c>
      <c r="D25" s="35">
        <f>+[1]Cantidades!D123</f>
        <v>162.32500000000002</v>
      </c>
      <c r="E25" s="36">
        <f>+VLOOKUP(A25,'[1]APU-HE'!$B:$J,6,0)++VLOOKUP(A25,'[1]APU-HE'!$B:$J,8,0)+VLOOKUP(A25,'[1]APU-HE'!$B:$J,9,0)</f>
        <v>42474.967259999998</v>
      </c>
      <c r="F25" s="36">
        <f>+VLOOKUP(A25,'[1]APU-HE'!$B:$J,7,0)</f>
        <v>120000</v>
      </c>
      <c r="G25" s="37">
        <f>+VLOOKUP(A25,'[1]APU-HE'!$B:$J,4,0)</f>
        <v>162474.96726</v>
      </c>
      <c r="H25" s="38">
        <f t="shared" si="5"/>
        <v>26373749</v>
      </c>
      <c r="I25" s="39">
        <f>+H25/$H$80</f>
        <v>2.5578495788869476E-2</v>
      </c>
      <c r="J25" s="40" t="s">
        <v>41</v>
      </c>
      <c r="K25" s="41">
        <f>+H25/$H$80</f>
        <v>2.5578495788869476E-2</v>
      </c>
      <c r="M25" s="52"/>
      <c r="N25" s="52"/>
    </row>
    <row r="26" spans="1:14" s="16" customFormat="1" ht="18" x14ac:dyDescent="0.25">
      <c r="A26" s="25">
        <v>6</v>
      </c>
      <c r="B26" s="43" t="s">
        <v>42</v>
      </c>
      <c r="C26" s="44"/>
      <c r="D26" s="54"/>
      <c r="E26" s="45"/>
      <c r="F26" s="45"/>
      <c r="G26" s="45"/>
      <c r="H26" s="46"/>
      <c r="I26" s="47"/>
      <c r="J26" s="48"/>
      <c r="K26" s="49"/>
      <c r="L26" s="50">
        <f>+SUM(H24:H25)</f>
        <v>89310788</v>
      </c>
      <c r="M26" s="51">
        <f>+L26*(1+SUM($E$82:$E$84)+(0.05*0.19))</f>
        <v>117532997.008</v>
      </c>
      <c r="N26" s="52">
        <v>117532997.008</v>
      </c>
    </row>
    <row r="27" spans="1:14" s="16" customFormat="1" ht="31.5" x14ac:dyDescent="0.25">
      <c r="A27" s="53" t="s">
        <v>43</v>
      </c>
      <c r="B27" s="33" t="str">
        <f>+VLOOKUP(A27,'[1]APU-HE'!$B:$J,2,0)</f>
        <v>Suministro transporte e instalacion Tuberia Polietileno Diam. Nominal 110 mm (4") PEAD PE 100 - PN 16 (incluye termofusión)</v>
      </c>
      <c r="C27" s="34" t="str">
        <f>+VLOOKUP(A27,'[1]APU-HE'!$B:$J,3,0)</f>
        <v>ml</v>
      </c>
      <c r="D27" s="35">
        <f>+[1]Cantidades!D133</f>
        <v>6937</v>
      </c>
      <c r="E27" s="36">
        <f>+VLOOKUP(A27,'[1]APU-HE'!$B:$J,6,0)++VLOOKUP(A27,'[1]APU-HE'!$B:$J,8,0)+VLOOKUP(A27,'[1]APU-HE'!$B:$J,9,0)</f>
        <v>8691.2967260000005</v>
      </c>
      <c r="F27" s="36">
        <f>+VLOOKUP(A27,'[1]APU-HE'!$B:$J,7,0)</f>
        <v>36418</v>
      </c>
      <c r="G27" s="37">
        <f>+SUM(E27:F27)</f>
        <v>45109.296726</v>
      </c>
      <c r="H27" s="38">
        <f t="shared" ref="H27:H35" si="6">ROUND(D27*G27,0)</f>
        <v>312923191</v>
      </c>
      <c r="I27" s="39">
        <f t="shared" ref="I27:I35" si="7">+H27/$H$80</f>
        <v>0.30348755208192429</v>
      </c>
      <c r="J27" s="40" t="s">
        <v>44</v>
      </c>
      <c r="K27" s="41">
        <f t="shared" ref="K27:K35" si="8">+H27/$H$80</f>
        <v>0.30348755208192429</v>
      </c>
      <c r="M27" s="52"/>
      <c r="N27" s="52"/>
    </row>
    <row r="28" spans="1:14" s="16" customFormat="1" ht="29.25" customHeight="1" x14ac:dyDescent="0.25">
      <c r="A28" s="53" t="s">
        <v>45</v>
      </c>
      <c r="B28" s="33" t="str">
        <f>+VLOOKUP(A28,'[1]APU-HE'!$B:$J,2,0)</f>
        <v>Suministro, transporte e instalación de unión de desmontaje autoportante HD 4"</v>
      </c>
      <c r="C28" s="34" t="str">
        <f>+VLOOKUP(A28,'[1]APU-HE'!$B:$J,3,0)</f>
        <v>un</v>
      </c>
      <c r="D28" s="35">
        <f>+[1]Cantidades!D142</f>
        <v>12</v>
      </c>
      <c r="E28" s="36">
        <f>+VLOOKUP(A28,'[1]APU-HE'!$B:$J,6,0)++VLOOKUP(A28,'[1]APU-HE'!$B:$J,8,0)+VLOOKUP(A28,'[1]APU-HE'!$B:$J,9,0)</f>
        <v>11151.296726</v>
      </c>
      <c r="F28" s="36">
        <f>+VLOOKUP(A28,'[1]APU-HE'!$B:$J,7,0)</f>
        <v>611590</v>
      </c>
      <c r="G28" s="37">
        <f>+VLOOKUP(A28,'[1]APU-HE'!$B:$J,4,0)</f>
        <v>622741.29672600003</v>
      </c>
      <c r="H28" s="38">
        <f t="shared" si="6"/>
        <v>7472896</v>
      </c>
      <c r="I28" s="39">
        <f t="shared" si="7"/>
        <v>7.2475641922071657E-3</v>
      </c>
      <c r="J28" s="40" t="s">
        <v>46</v>
      </c>
      <c r="K28" s="41">
        <f t="shared" si="8"/>
        <v>7.2475641922071657E-3</v>
      </c>
      <c r="M28" s="52"/>
      <c r="N28" s="52"/>
    </row>
    <row r="29" spans="1:14" s="16" customFormat="1" ht="31.5" x14ac:dyDescent="0.25">
      <c r="A29" s="53" t="s">
        <v>47</v>
      </c>
      <c r="B29" s="33" t="str">
        <f>+VLOOKUP(A29,'[1]APU-HE'!$B:$J,2,0)</f>
        <v xml:space="preserve">Suministro, transporte e instalación de válvula ventosa 2" triple acción plástica roscada incluye accesorios de instalación y tapa HF d=0.68 m </v>
      </c>
      <c r="C29" s="34" t="str">
        <f>+VLOOKUP(A29,'[1]APU-HE'!$B:$J,3,0)</f>
        <v>Un</v>
      </c>
      <c r="D29" s="35">
        <f>+[1]Cantidades!D149</f>
        <v>5</v>
      </c>
      <c r="E29" s="36">
        <f>+VLOOKUP(A29,'[1]APU-HE'!$B:$J,6,0)++VLOOKUP(A29,'[1]APU-HE'!$B:$J,8,0)+VLOOKUP(A29,'[1]APU-HE'!$B:$J,9,0)</f>
        <v>57306</v>
      </c>
      <c r="F29" s="36">
        <f>+VLOOKUP(A29,'[1]APU-HE'!$B:$J,7,0)</f>
        <v>1065331</v>
      </c>
      <c r="G29" s="37">
        <f>+VLOOKUP(A29,'[1]APU-HE'!$B:$J,4,0)</f>
        <v>1122637</v>
      </c>
      <c r="H29" s="38">
        <f t="shared" si="6"/>
        <v>5613185</v>
      </c>
      <c r="I29" s="39">
        <f t="shared" si="7"/>
        <v>5.4439294498724962E-3</v>
      </c>
      <c r="J29" s="40" t="s">
        <v>48</v>
      </c>
      <c r="K29" s="41">
        <f t="shared" si="8"/>
        <v>5.4439294498724962E-3</v>
      </c>
      <c r="M29" s="52"/>
      <c r="N29" s="52"/>
    </row>
    <row r="30" spans="1:14" s="16" customFormat="1" ht="31.5" x14ac:dyDescent="0.25">
      <c r="A30" s="53" t="s">
        <v>49</v>
      </c>
      <c r="B30" s="33" t="str">
        <f>+VLOOKUP(A30,'[1]APU-HE'!$B:$J,2,0)</f>
        <v>Construccion caja 1.10 m x 1.10 m x 1.50 m e= 0.20 m para válvula Ventosa  m en concreto 21 Mpa  producido en obra (Incluye acero de refuerzo)</v>
      </c>
      <c r="C30" s="34" t="str">
        <f>+VLOOKUP(A30,'[1]APU-HE'!$B:$J,3,0)</f>
        <v>Un</v>
      </c>
      <c r="D30" s="35">
        <f>+[1]Cantidades!D157</f>
        <v>5</v>
      </c>
      <c r="E30" s="36">
        <f>+VLOOKUP(A30,'[1]APU-HE'!$B:$J,6,0)++VLOOKUP(A30,'[1]APU-HE'!$B:$J,8,0)+VLOOKUP(A30,'[1]APU-HE'!$B:$J,9,0)</f>
        <v>210630.296726</v>
      </c>
      <c r="F30" s="36">
        <f>+VLOOKUP(A30,'[1]APU-HE'!$B:$J,7,0)</f>
        <v>1662369</v>
      </c>
      <c r="G30" s="37">
        <f>+VLOOKUP(A30,'[1]APU-HE'!$B:$J,4,0)</f>
        <v>1872999.296726</v>
      </c>
      <c r="H30" s="38">
        <f t="shared" si="6"/>
        <v>9364996</v>
      </c>
      <c r="I30" s="39">
        <f t="shared" si="7"/>
        <v>9.0826113021997539E-3</v>
      </c>
      <c r="J30" s="40" t="s">
        <v>50</v>
      </c>
      <c r="K30" s="41">
        <f t="shared" si="8"/>
        <v>9.0826113021997539E-3</v>
      </c>
      <c r="M30" s="52"/>
      <c r="N30" s="52"/>
    </row>
    <row r="31" spans="1:14" s="16" customFormat="1" ht="18" x14ac:dyDescent="0.25">
      <c r="A31" s="53" t="s">
        <v>51</v>
      </c>
      <c r="B31" s="33" t="str">
        <f>+VLOOKUP(A31,'[1]APU-HE'!$B:$J,2,0)</f>
        <v>Paso subterraneo de vía con tuberia de 4" polietileno con barreno manual</v>
      </c>
      <c r="C31" s="34" t="str">
        <f>+VLOOKUP(A31,'[1]APU-HE'!$B:$J,3,0)</f>
        <v>ml</v>
      </c>
      <c r="D31" s="35">
        <f>+[1]Cantidades!D165</f>
        <v>16.5</v>
      </c>
      <c r="E31" s="36">
        <f>+VLOOKUP(A31,'[1]APU-HE'!$B:$J,6,0)++VLOOKUP(A31,'[1]APU-HE'!$B:$J,8,0)+VLOOKUP(A31,'[1]APU-HE'!$B:$J,9,0)</f>
        <v>376797</v>
      </c>
      <c r="F31" s="36">
        <f>+VLOOKUP(A31,'[1]APU-HE'!$B:$J,7,0)</f>
        <v>0</v>
      </c>
      <c r="G31" s="37">
        <f>+VLOOKUP(A31,'[1]APU-HE'!$B:$J,4,0)</f>
        <v>376797</v>
      </c>
      <c r="H31" s="38">
        <f t="shared" si="6"/>
        <v>6217151</v>
      </c>
      <c r="I31" s="39">
        <f t="shared" si="7"/>
        <v>6.0296839358054723E-3</v>
      </c>
      <c r="J31" s="40" t="s">
        <v>52</v>
      </c>
      <c r="K31" s="41">
        <f t="shared" si="8"/>
        <v>6.0296839358054723E-3</v>
      </c>
      <c r="M31" s="52"/>
      <c r="N31" s="52"/>
    </row>
    <row r="32" spans="1:14" s="16" customFormat="1" ht="18" x14ac:dyDescent="0.25">
      <c r="A32" s="53" t="s">
        <v>53</v>
      </c>
      <c r="B32" s="33" t="str">
        <f>+VLOOKUP(A32,'[1]APU-HE'!$B:$J,2,0)</f>
        <v>Suministro, transporte e instalación Tee metálica BXJH HD 4"x2" (Incluye juego de tornillos)</v>
      </c>
      <c r="C32" s="34" t="str">
        <f>+VLOOKUP(A32,'[1]APU-HE'!$B:$J,3,0)</f>
        <v>un</v>
      </c>
      <c r="D32" s="35">
        <f>+[1]Cantidades!D173</f>
        <v>5</v>
      </c>
      <c r="E32" s="36">
        <f>+VLOOKUP(A32,'[1]APU-HE'!$B:$J,6,0)++VLOOKUP(A32,'[1]APU-HE'!$B:$J,8,0)+VLOOKUP(A32,'[1]APU-HE'!$B:$J,9,0)</f>
        <v>30406</v>
      </c>
      <c r="F32" s="36">
        <f>+VLOOKUP(A32,'[1]APU-HE'!$B:$J,7,0)</f>
        <v>369860</v>
      </c>
      <c r="G32" s="37">
        <f>+VLOOKUP(A32,'[1]APU-HE'!$B:$J,4,0)</f>
        <v>400266</v>
      </c>
      <c r="H32" s="38">
        <f t="shared" si="6"/>
        <v>2001330</v>
      </c>
      <c r="I32" s="39">
        <f t="shared" si="7"/>
        <v>1.9409834747854068E-3</v>
      </c>
      <c r="J32" s="40" t="s">
        <v>54</v>
      </c>
      <c r="K32" s="41">
        <f t="shared" si="8"/>
        <v>1.9409834747854068E-3</v>
      </c>
      <c r="M32" s="52"/>
      <c r="N32" s="52"/>
    </row>
    <row r="33" spans="1:14" s="16" customFormat="1" ht="21.75" customHeight="1" x14ac:dyDescent="0.25">
      <c r="A33" s="53" t="s">
        <v>55</v>
      </c>
      <c r="B33" s="33" t="str">
        <f>+VLOOKUP(A33,'[1]APU-HE'!$B:$J,2,0)</f>
        <v>Suministro, transporte e instalación Codo 45° PEAD  PE 100 PN 16 4" Termofusionado</v>
      </c>
      <c r="C33" s="34" t="str">
        <f>+VLOOKUP(A33,'[1]APU-HE'!$B:$J,3,0)</f>
        <v>un</v>
      </c>
      <c r="D33" s="35">
        <f>+[1]Cantidades!D182</f>
        <v>2</v>
      </c>
      <c r="E33" s="36">
        <f>+VLOOKUP(A33,'[1]APU-HE'!$B:$J,6,0)++VLOOKUP(A33,'[1]APU-HE'!$B:$J,8,0)+VLOOKUP(A33,'[1]APU-HE'!$B:$J,9,0)</f>
        <v>191136</v>
      </c>
      <c r="F33" s="36">
        <f>+VLOOKUP(A33,'[1]APU-HE'!$B:$J,7,0)</f>
        <v>117819</v>
      </c>
      <c r="G33" s="37">
        <f>+VLOOKUP(A33,'[1]APU-HE'!$B:$J,4,0)</f>
        <v>308955</v>
      </c>
      <c r="H33" s="38">
        <f t="shared" si="6"/>
        <v>617910</v>
      </c>
      <c r="I33" s="39">
        <f t="shared" si="7"/>
        <v>5.9927802956266619E-4</v>
      </c>
      <c r="J33" s="40" t="s">
        <v>56</v>
      </c>
      <c r="K33" s="41">
        <f t="shared" si="8"/>
        <v>5.9927802956266619E-4</v>
      </c>
      <c r="M33" s="52"/>
      <c r="N33" s="52"/>
    </row>
    <row r="34" spans="1:14" s="16" customFormat="1" ht="31.5" x14ac:dyDescent="0.25">
      <c r="A34" s="53" t="s">
        <v>57</v>
      </c>
      <c r="B34" s="33" t="str">
        <f>+VLOOKUP(A34,'[1]APU-HE'!$B:$J,2,0)</f>
        <v>Suministro, transporte e instalación de abrazadera metálica  para anclaje de tubería sobre muros de contención de la vía</v>
      </c>
      <c r="C34" s="34" t="str">
        <f>+VLOOKUP(A34,'[1]APU-HE'!$B:$J,3,0)</f>
        <v>ml</v>
      </c>
      <c r="D34" s="35">
        <f>+[1]Cantidades!D188</f>
        <v>60</v>
      </c>
      <c r="E34" s="36">
        <f>+VLOOKUP(A34,'[1]APU-HE'!$B:$J,6,0)++VLOOKUP(A34,'[1]APU-HE'!$B:$J,8,0)+VLOOKUP(A34,'[1]APU-HE'!$B:$J,9,0)</f>
        <v>2487</v>
      </c>
      <c r="F34" s="36">
        <f>+VLOOKUP(A34,'[1]APU-HE'!$B:$J,7,0)</f>
        <v>18493</v>
      </c>
      <c r="G34" s="37">
        <f>+VLOOKUP(A34,'[1]APU-HE'!$B:$J,4,0)</f>
        <v>20980</v>
      </c>
      <c r="H34" s="38">
        <f t="shared" si="6"/>
        <v>1258800</v>
      </c>
      <c r="I34" s="39">
        <f t="shared" si="7"/>
        <v>1.220843138342937E-3</v>
      </c>
      <c r="J34" s="40" t="s">
        <v>58</v>
      </c>
      <c r="K34" s="41">
        <f t="shared" si="8"/>
        <v>1.220843138342937E-3</v>
      </c>
      <c r="M34" s="52"/>
      <c r="N34" s="52"/>
    </row>
    <row r="35" spans="1:14" s="16" customFormat="1" ht="18" x14ac:dyDescent="0.25">
      <c r="A35" s="53" t="s">
        <v>59</v>
      </c>
      <c r="B35" s="33" t="str">
        <f>+VLOOKUP(A35,'[1]APU-HE'!$B:$J,2,0)</f>
        <v>Suministro, Transporte e Instalación de Anclaje de accesorios Tub. HG 1 1/2" y Concreto 21Mpa 3000PSI.</v>
      </c>
      <c r="C35" s="34" t="str">
        <f>+VLOOKUP(A35,'[1]APU-HE'!$B:$J,3,0)</f>
        <v>un</v>
      </c>
      <c r="D35" s="35">
        <f>+[1]Cantidades!D196</f>
        <v>12</v>
      </c>
      <c r="E35" s="36">
        <f>+VLOOKUP(A35,'[1]APU-HE'!$B:$J,6,0)++VLOOKUP(A35,'[1]APU-HE'!$B:$J,8,0)+VLOOKUP(A35,'[1]APU-HE'!$B:$J,9,0)</f>
        <v>9679</v>
      </c>
      <c r="F35" s="36">
        <f>+VLOOKUP(A35,'[1]APU-HE'!$B:$J,7,0)</f>
        <v>126222</v>
      </c>
      <c r="G35" s="37">
        <f>+VLOOKUP(A35,'[1]APU-HE'!$B:$J,4,0)</f>
        <v>135901</v>
      </c>
      <c r="H35" s="38">
        <f t="shared" si="6"/>
        <v>1630812</v>
      </c>
      <c r="I35" s="39">
        <f t="shared" si="7"/>
        <v>1.5816377821157624E-3</v>
      </c>
      <c r="J35" s="40" t="s">
        <v>60</v>
      </c>
      <c r="K35" s="41">
        <f t="shared" si="8"/>
        <v>1.5816377821157624E-3</v>
      </c>
      <c r="M35" s="52"/>
      <c r="N35" s="52"/>
    </row>
    <row r="36" spans="1:14" s="16" customFormat="1" ht="18" x14ac:dyDescent="0.25">
      <c r="A36" s="25">
        <v>7</v>
      </c>
      <c r="B36" s="43" t="s">
        <v>61</v>
      </c>
      <c r="C36" s="44"/>
      <c r="D36" s="54"/>
      <c r="E36" s="45"/>
      <c r="F36" s="45"/>
      <c r="G36" s="45"/>
      <c r="H36" s="46"/>
      <c r="I36" s="45"/>
      <c r="J36" s="48"/>
      <c r="K36" s="49"/>
      <c r="L36" s="50">
        <f>+SUM(H27:H35)</f>
        <v>347100271</v>
      </c>
      <c r="M36" s="51">
        <f>+L36*(1+SUM($E$82:$E$84)+(0.05*0.19))</f>
        <v>456783956.63600004</v>
      </c>
      <c r="N36" s="52">
        <v>456783956.63600004</v>
      </c>
    </row>
    <row r="37" spans="1:14" s="16" customFormat="1" ht="31.5" x14ac:dyDescent="0.25">
      <c r="A37" s="53" t="s">
        <v>62</v>
      </c>
      <c r="B37" s="33" t="str">
        <f>+VLOOKUP(A37,'[1]APU-HE'!$B:$J,2,0)</f>
        <v>Suministro, transporte e instalación de Valvula reductora de presion bridada Hierro Dúctil  de 4" - según norma ASTM-A536 incluye tornillería</v>
      </c>
      <c r="C37" s="34" t="str">
        <f>+VLOOKUP(A37,'[1]APU-HE'!$B:$J,3,0)</f>
        <v>un</v>
      </c>
      <c r="D37" s="35">
        <f>+[1]Cantidades!D205</f>
        <v>2</v>
      </c>
      <c r="E37" s="36">
        <f>+VLOOKUP(A37,'[1]APU-HE'!$B:$J,6,0)++VLOOKUP(A37,'[1]APU-HE'!$B:$J,8,0)+VLOOKUP(A37,'[1]APU-HE'!$B:$J,9,0)</f>
        <v>193670</v>
      </c>
      <c r="F37" s="36">
        <f>+VLOOKUP(A37,'[1]APU-HE'!$B:$J,7,0)</f>
        <v>5310139</v>
      </c>
      <c r="G37" s="37">
        <f>+VLOOKUP(A37,'[1]APU-HE'!$B:$J,4,0)</f>
        <v>5503809</v>
      </c>
      <c r="H37" s="38">
        <f t="shared" ref="H37:H46" si="9">ROUND(D37*G37,0)</f>
        <v>11007618</v>
      </c>
      <c r="I37" s="39">
        <f t="shared" ref="I37:I57" si="10">+H37/$H$80</f>
        <v>1.0675702974896888E-2</v>
      </c>
      <c r="J37" s="40" t="s">
        <v>63</v>
      </c>
      <c r="K37" s="41">
        <f t="shared" ref="K37:K57" si="11">+H37/$H$80</f>
        <v>1.0675702974896888E-2</v>
      </c>
      <c r="M37" s="52"/>
      <c r="N37" s="52"/>
    </row>
    <row r="38" spans="1:14" s="16" customFormat="1" ht="31.5" x14ac:dyDescent="0.25">
      <c r="A38" s="53" t="s">
        <v>64</v>
      </c>
      <c r="B38" s="33" t="str">
        <f>+VLOOKUP(A38,'[1]APU-HE'!$B:$J,2,0)</f>
        <v xml:space="preserve">Suministro, Transporte e Instalación Tapa Hierro Fundido  D=0.60 m. para Cámara de la válvula reductora de presión - Con sistema de seguridad - Incluye Aro-Tapa      </v>
      </c>
      <c r="C38" s="34" t="str">
        <f>+VLOOKUP(A38,'[1]APU-HE'!$B:$J,3,0)</f>
        <v>un</v>
      </c>
      <c r="D38" s="35">
        <f>+[1]Cantidades!D212</f>
        <v>2</v>
      </c>
      <c r="E38" s="36">
        <f>+VLOOKUP(A38,'[1]APU-HE'!$B:$J,6,0)++VLOOKUP(A38,'[1]APU-HE'!$B:$J,8,0)+VLOOKUP(A38,'[1]APU-HE'!$B:$J,9,0)</f>
        <v>57616</v>
      </c>
      <c r="F38" s="36">
        <f>+VLOOKUP(A38,'[1]APU-HE'!$B:$J,7,0)</f>
        <v>594419</v>
      </c>
      <c r="G38" s="37">
        <f>+VLOOKUP(A38,'[1]APU-HE'!$B:$J,4,0)</f>
        <v>652035</v>
      </c>
      <c r="H38" s="38">
        <f t="shared" si="9"/>
        <v>1304070</v>
      </c>
      <c r="I38" s="39">
        <f t="shared" si="10"/>
        <v>1.2647481024935445E-3</v>
      </c>
      <c r="J38" s="40" t="s">
        <v>65</v>
      </c>
      <c r="K38" s="41">
        <f t="shared" si="11"/>
        <v>1.2647481024935445E-3</v>
      </c>
      <c r="M38" s="52"/>
      <c r="N38" s="52"/>
    </row>
    <row r="39" spans="1:14" s="16" customFormat="1" ht="18" x14ac:dyDescent="0.25">
      <c r="A39" s="53" t="s">
        <v>66</v>
      </c>
      <c r="B39" s="33" t="str">
        <f>+VLOOKUP(A39,'[1]APU-HE'!$B:$J,2,0)</f>
        <v xml:space="preserve">Suministro, transporte e Instalación Collar de derivación en HD de 110 mm (4") x ½"            </v>
      </c>
      <c r="C39" s="34" t="str">
        <f>+VLOOKUP(A39,'[1]APU-HE'!$B:$J,3,0)</f>
        <v>un</v>
      </c>
      <c r="D39" s="35">
        <f>+[1]Cantidades!D220</f>
        <v>8</v>
      </c>
      <c r="E39" s="36">
        <f>+VLOOKUP(A39,'[1]APU-HE'!$B:$J,6,0)++VLOOKUP(A39,'[1]APU-HE'!$B:$J,8,0)+VLOOKUP(A39,'[1]APU-HE'!$B:$J,9,0)</f>
        <v>16801</v>
      </c>
      <c r="F39" s="36">
        <f>+VLOOKUP(A39,'[1]APU-HE'!$B:$J,7,0)</f>
        <v>50805</v>
      </c>
      <c r="G39" s="37">
        <f>+VLOOKUP(A39,'[1]APU-HE'!$B:$J,4,0)</f>
        <v>67606</v>
      </c>
      <c r="H39" s="38">
        <f t="shared" si="9"/>
        <v>540848</v>
      </c>
      <c r="I39" s="39">
        <f t="shared" si="10"/>
        <v>5.2453969628733776E-4</v>
      </c>
      <c r="J39" s="40" t="s">
        <v>67</v>
      </c>
      <c r="K39" s="41">
        <f t="shared" si="11"/>
        <v>5.2453969628733776E-4</v>
      </c>
      <c r="M39" s="52"/>
      <c r="N39" s="52"/>
    </row>
    <row r="40" spans="1:14" s="16" customFormat="1" ht="31.5" x14ac:dyDescent="0.25">
      <c r="A40" s="53" t="s">
        <v>68</v>
      </c>
      <c r="B40" s="33" t="str">
        <f>+VLOOKUP(A40,'[1]APU-HE'!$B:$J,2,0)</f>
        <v>Construccion Cámara 2 m x 1.5 e= 0.25 m para m válvula reductora de presión 4" en concreto 21 Mpa  producido en obra (Incluye acero de refuerzo y tubería de desagüe PVC 4")</v>
      </c>
      <c r="C40" s="34" t="str">
        <f>+VLOOKUP(A40,'[1]APU-HE'!$B:$J,3,0)</f>
        <v>un</v>
      </c>
      <c r="D40" s="35">
        <f>+[1]Cantidades!D228</f>
        <v>2</v>
      </c>
      <c r="E40" s="36">
        <f>+VLOOKUP(A40,'[1]APU-HE'!$B:$J,6,0)++VLOOKUP(A40,'[1]APU-HE'!$B:$J,8,0)+VLOOKUP(A40,'[1]APU-HE'!$B:$J,9,0)</f>
        <v>455939</v>
      </c>
      <c r="F40" s="36">
        <f>+VLOOKUP(A40,'[1]APU-HE'!$B:$J,7,0)</f>
        <v>2651262</v>
      </c>
      <c r="G40" s="37">
        <f>+VLOOKUP(A40,'[1]APU-HE'!$B:$J,4,0)</f>
        <v>3107201</v>
      </c>
      <c r="H40" s="38">
        <f t="shared" si="9"/>
        <v>6214402</v>
      </c>
      <c r="I40" s="39">
        <f t="shared" si="10"/>
        <v>6.0270178269817478E-3</v>
      </c>
      <c r="J40" s="40" t="s">
        <v>69</v>
      </c>
      <c r="K40" s="41">
        <f t="shared" si="11"/>
        <v>6.0270178269817478E-3</v>
      </c>
      <c r="M40" s="52"/>
      <c r="N40" s="52"/>
    </row>
    <row r="41" spans="1:14" s="16" customFormat="1" ht="31.5" x14ac:dyDescent="0.25">
      <c r="A41" s="53" t="s">
        <v>70</v>
      </c>
      <c r="B41" s="33" t="str">
        <f>+VLOOKUP(A41,'[1]APU-HE'!$B:$J,2,0)</f>
        <v xml:space="preserve">Suministro, transporte e instalación de niple tubería PVC sanitaria de 6" X 0.7 m para accionamiento de Válvula - Incluye Tapa tipo Chorote </v>
      </c>
      <c r="C41" s="34" t="str">
        <f>+VLOOKUP(A41,'[1]APU-HE'!$B:$J,3,0)</f>
        <v>un</v>
      </c>
      <c r="D41" s="35">
        <f>+[1]Cantidades!D236</f>
        <v>7</v>
      </c>
      <c r="E41" s="36">
        <f>+VLOOKUP(A41,'[1]APU-HE'!$B:$J,6,0)++VLOOKUP(A41,'[1]APU-HE'!$B:$J,8,0)+VLOOKUP(A41,'[1]APU-HE'!$B:$J,9,0)</f>
        <v>14080</v>
      </c>
      <c r="F41" s="36">
        <f>+VLOOKUP(A41,'[1]APU-HE'!$B:$J,7,0)</f>
        <v>83400</v>
      </c>
      <c r="G41" s="37">
        <f>+VLOOKUP(A41,'[1]APU-HE'!$B:$J,4,0)</f>
        <v>97480</v>
      </c>
      <c r="H41" s="38">
        <f t="shared" si="9"/>
        <v>682360</v>
      </c>
      <c r="I41" s="39">
        <f t="shared" si="10"/>
        <v>6.6178465513162257E-4</v>
      </c>
      <c r="J41" s="40" t="s">
        <v>71</v>
      </c>
      <c r="K41" s="41">
        <f t="shared" si="11"/>
        <v>6.6178465513162257E-4</v>
      </c>
      <c r="M41" s="52"/>
      <c r="N41" s="52"/>
    </row>
    <row r="42" spans="1:14" s="16" customFormat="1" ht="18" x14ac:dyDescent="0.25">
      <c r="A42" s="53" t="s">
        <v>72</v>
      </c>
      <c r="B42" s="33" t="str">
        <f>+VLOOKUP(A42,'[1]APU-HE'!$B:$J,2,0)</f>
        <v>Suministro, transporte e instalación de niple en HD BXB Ø4 " L= 0.65 m (Incluye juego de tornillos)</v>
      </c>
      <c r="C42" s="34" t="str">
        <f>+VLOOKUP(A42,'[1]APU-HE'!$B:$J,3,0)</f>
        <v>un</v>
      </c>
      <c r="D42" s="35">
        <f>+[1]Cantidades!D244</f>
        <v>4</v>
      </c>
      <c r="E42" s="36">
        <f>+VLOOKUP(A42,'[1]APU-HE'!$B:$J,6,0)++VLOOKUP(A42,'[1]APU-HE'!$B:$J,8,0)+VLOOKUP(A42,'[1]APU-HE'!$B:$J,9,0)</f>
        <v>14080</v>
      </c>
      <c r="F42" s="36">
        <f>+VLOOKUP(A42,'[1]APU-HE'!$B:$J,7,0)</f>
        <v>497991</v>
      </c>
      <c r="G42" s="37">
        <f>+VLOOKUP(A42,'[1]APU-HE'!$B:$J,4,0)</f>
        <v>512071</v>
      </c>
      <c r="H42" s="38">
        <f t="shared" si="9"/>
        <v>2048284</v>
      </c>
      <c r="I42" s="39">
        <f t="shared" si="10"/>
        <v>1.986521660929158E-3</v>
      </c>
      <c r="J42" s="55" t="s">
        <v>73</v>
      </c>
      <c r="K42" s="56">
        <f t="shared" si="11"/>
        <v>1.986521660929158E-3</v>
      </c>
      <c r="M42" s="52"/>
      <c r="N42" s="52"/>
    </row>
    <row r="43" spans="1:14" s="16" customFormat="1" ht="18" x14ac:dyDescent="0.25">
      <c r="A43" s="53" t="s">
        <v>74</v>
      </c>
      <c r="B43" s="33" t="str">
        <f>+VLOOKUP(A43,'[1]APU-HE'!$B:$J,2,0)</f>
        <v>Suministro, transporte e instalación de niple en HD BXB Ø 4" L= 1.05 m (Incluye juego de tornillos)</v>
      </c>
      <c r="C43" s="34" t="str">
        <f>+VLOOKUP(A43,'[1]APU-HE'!$B:$J,3,0)</f>
        <v>un</v>
      </c>
      <c r="D43" s="35">
        <f>+[1]Cantidades!D252</f>
        <v>2</v>
      </c>
      <c r="E43" s="36">
        <f>+VLOOKUP(A43,'[1]APU-HE'!$B:$J,6,0)++VLOOKUP(A43,'[1]APU-HE'!$B:$J,8,0)+VLOOKUP(A43,'[1]APU-HE'!$B:$J,9,0)</f>
        <v>14080</v>
      </c>
      <c r="F43" s="36">
        <f>+VLOOKUP(A43,'[1]APU-HE'!$B:$J,7,0)</f>
        <v>515163</v>
      </c>
      <c r="G43" s="37">
        <f>+VLOOKUP(A43,'[1]APU-HE'!$B:$J,4,0)</f>
        <v>529243</v>
      </c>
      <c r="H43" s="38">
        <f t="shared" si="9"/>
        <v>1058486</v>
      </c>
      <c r="I43" s="39">
        <f t="shared" si="10"/>
        <v>1.0265692485955369E-3</v>
      </c>
      <c r="J43" s="55"/>
      <c r="K43" s="56">
        <f t="shared" si="11"/>
        <v>1.0265692485955369E-3</v>
      </c>
      <c r="M43" s="52"/>
      <c r="N43" s="52"/>
    </row>
    <row r="44" spans="1:14" s="16" customFormat="1" ht="18" x14ac:dyDescent="0.25">
      <c r="A44" s="53" t="s">
        <v>75</v>
      </c>
      <c r="B44" s="33" t="str">
        <f>+VLOOKUP(A44,'[1]APU-HE'!$B:$J,2,0)</f>
        <v>Suministro, transporte e instalación de niple en HD BXB Ø 4" L= 0.4 m (Incluye juego de tornillos)</v>
      </c>
      <c r="C44" s="34" t="str">
        <f>+VLOOKUP(A44,'[1]APU-HE'!$B:$J,3,0)</f>
        <v>un</v>
      </c>
      <c r="D44" s="35">
        <f>+[1]Cantidades!D260</f>
        <v>2</v>
      </c>
      <c r="E44" s="36">
        <f>+VLOOKUP(A44,'[1]APU-HE'!$B:$J,6,0)++VLOOKUP(A44,'[1]APU-HE'!$B:$J,8,0)+VLOOKUP(A44,'[1]APU-HE'!$B:$J,9,0)</f>
        <v>14080</v>
      </c>
      <c r="F44" s="36">
        <f>+VLOOKUP(A44,'[1]APU-HE'!$B:$J,7,0)</f>
        <v>418735</v>
      </c>
      <c r="G44" s="37">
        <f>+VLOOKUP(A44,'[1]APU-HE'!$B:$J,4,0)</f>
        <v>432815</v>
      </c>
      <c r="H44" s="38">
        <f t="shared" si="9"/>
        <v>865630</v>
      </c>
      <c r="I44" s="39">
        <f t="shared" si="10"/>
        <v>8.3952847620257106E-4</v>
      </c>
      <c r="J44" s="55"/>
      <c r="K44" s="56">
        <f t="shared" si="11"/>
        <v>8.3952847620257106E-4</v>
      </c>
      <c r="M44" s="52"/>
      <c r="N44" s="52"/>
    </row>
    <row r="45" spans="1:14" s="16" customFormat="1" ht="18" x14ac:dyDescent="0.25">
      <c r="A45" s="53" t="s">
        <v>76</v>
      </c>
      <c r="B45" s="33" t="str">
        <f>+VLOOKUP(A45,'[1]APU-HE'!$B:$J,2,0)</f>
        <v xml:space="preserve">Suministro, transporte e instalación de niple en HG Ø 1/2" L= 0.15 m </v>
      </c>
      <c r="C45" s="34" t="str">
        <f>+VLOOKUP(A45,'[1]APU-HE'!$B:$J,3,0)</f>
        <v>un</v>
      </c>
      <c r="D45" s="35">
        <f>+[1]Cantidades!D268</f>
        <v>16</v>
      </c>
      <c r="E45" s="36">
        <f>+VLOOKUP(A45,'[1]APU-HE'!$B:$J,6,0)++VLOOKUP(A45,'[1]APU-HE'!$B:$J,8,0)+VLOOKUP(A45,'[1]APU-HE'!$B:$J,9,0)</f>
        <v>14080</v>
      </c>
      <c r="F45" s="36">
        <f>+VLOOKUP(A45,'[1]APU-HE'!$B:$J,7,0)</f>
        <v>4623</v>
      </c>
      <c r="G45" s="37">
        <f>+VLOOKUP(A45,'[1]APU-HE'!$B:$J,4,0)</f>
        <v>18703</v>
      </c>
      <c r="H45" s="38">
        <f t="shared" si="9"/>
        <v>299248</v>
      </c>
      <c r="I45" s="39">
        <f t="shared" si="10"/>
        <v>2.9022471199781314E-4</v>
      </c>
      <c r="J45" s="40" t="s">
        <v>77</v>
      </c>
      <c r="K45" s="41">
        <f t="shared" si="11"/>
        <v>2.9022471199781314E-4</v>
      </c>
      <c r="M45" s="52"/>
      <c r="N45" s="52"/>
    </row>
    <row r="46" spans="1:14" s="16" customFormat="1" ht="31.5" x14ac:dyDescent="0.25">
      <c r="A46" s="53" t="s">
        <v>78</v>
      </c>
      <c r="B46" s="33" t="str">
        <f>+VLOOKUP(A46,'[1]APU-HE'!$B:$J,2,0)</f>
        <v>Suministro, transporte e instalación válvula de compuerta elástica BxB con vástago no ascendente Ø 4" (Incluye juego de tornillos)</v>
      </c>
      <c r="C46" s="34" t="str">
        <f>+VLOOKUP(A46,'[1]APU-HE'!$B:$J,3,0)</f>
        <v>un</v>
      </c>
      <c r="D46" s="35">
        <f>+[1]Cantidades!D276</f>
        <v>4</v>
      </c>
      <c r="E46" s="36">
        <f>+VLOOKUP(A46,'[1]APU-HE'!$B:$J,6,0)++VLOOKUP(A46,'[1]APU-HE'!$B:$J,8,0)+VLOOKUP(A46,'[1]APU-HE'!$B:$J,9,0)</f>
        <v>14080</v>
      </c>
      <c r="F46" s="36">
        <f>+VLOOKUP(A46,'[1]APU-HE'!$B:$J,7,0)</f>
        <v>944465</v>
      </c>
      <c r="G46" s="37">
        <f>+VLOOKUP(A46,'[1]APU-HE'!$B:$J,4,0)</f>
        <v>958545</v>
      </c>
      <c r="H46" s="38">
        <f t="shared" si="9"/>
        <v>3834180</v>
      </c>
      <c r="I46" s="39">
        <f t="shared" si="10"/>
        <v>3.718567162513284E-3</v>
      </c>
      <c r="J46" s="40" t="s">
        <v>79</v>
      </c>
      <c r="K46" s="41">
        <f t="shared" si="11"/>
        <v>3.718567162513284E-3</v>
      </c>
      <c r="M46" s="52"/>
      <c r="N46" s="52"/>
    </row>
    <row r="47" spans="1:14" s="16" customFormat="1" ht="31.5" x14ac:dyDescent="0.25">
      <c r="A47" s="53" t="s">
        <v>80</v>
      </c>
      <c r="B47" s="33" t="str">
        <f>+VLOOKUP(A47,'[1]APU-HE'!$B:$J,2,0)</f>
        <v>Suministro, transporte e instalación de Filtro en yee en HD Ø 4" con llave de bola extremos bridados (Incluye juego de tornillos)</v>
      </c>
      <c r="C47" s="34" t="str">
        <f>+VLOOKUP(A47,'[1]APU-HE'!$B:$J,3,0)</f>
        <v>un</v>
      </c>
      <c r="D47" s="35">
        <f>+[1]Cantidades!D285</f>
        <v>4</v>
      </c>
      <c r="E47" s="36">
        <f>+VLOOKUP(A47,'[1]APU-HE'!$B:$J,6,0)++VLOOKUP(A47,'[1]APU-HE'!$B:$J,8,0)+VLOOKUP(A47,'[1]APU-HE'!$B:$J,9,0)</f>
        <v>14080</v>
      </c>
      <c r="F47" s="36">
        <f>+VLOOKUP(A47,'[1]APU-HE'!$B:$J,7,0)</f>
        <v>937860</v>
      </c>
      <c r="G47" s="37">
        <f>+VLOOKUP(A47,'[1]APU-HE'!$B:$J,4,0)</f>
        <v>951940</v>
      </c>
      <c r="H47" s="38">
        <f>ROUND(D47*G47,0)</f>
        <v>3807760</v>
      </c>
      <c r="I47" s="39">
        <f t="shared" si="10"/>
        <v>3.6929438103405635E-3</v>
      </c>
      <c r="J47" s="40" t="s">
        <v>81</v>
      </c>
      <c r="K47" s="41">
        <f t="shared" si="11"/>
        <v>3.6929438103405635E-3</v>
      </c>
      <c r="M47" s="52"/>
      <c r="N47" s="52"/>
    </row>
    <row r="48" spans="1:14" s="16" customFormat="1" ht="18" x14ac:dyDescent="0.25">
      <c r="A48" s="53" t="s">
        <v>82</v>
      </c>
      <c r="B48" s="33" t="str">
        <f>+VLOOKUP(A48,'[1]APU-HE'!$B:$J,2,0)</f>
        <v>Suministro, transporte e instalación de codo en HD 90° B X B 4" (Incluye juego de tornillos)</v>
      </c>
      <c r="C48" s="34" t="str">
        <f>+VLOOKUP(A48,'[1]APU-HE'!$B:$J,3,0)</f>
        <v>un</v>
      </c>
      <c r="D48" s="35">
        <f>+[1]Cantidades!D293</f>
        <v>4</v>
      </c>
      <c r="E48" s="36">
        <f>+VLOOKUP(A48,'[1]APU-HE'!$B:$J,6,0)++VLOOKUP(A48,'[1]APU-HE'!$B:$J,8,0)+VLOOKUP(A48,'[1]APU-HE'!$B:$J,9,0)</f>
        <v>14080</v>
      </c>
      <c r="F48" s="36">
        <f>+VLOOKUP(A48,'[1]APU-HE'!$B:$J,7,0)</f>
        <v>383598</v>
      </c>
      <c r="G48" s="37">
        <f>+VLOOKUP(A48,'[1]APU-HE'!$B:$J,4,0)</f>
        <v>397678</v>
      </c>
      <c r="H48" s="38">
        <f>ROUND(D48*G48,0)</f>
        <v>1590712</v>
      </c>
      <c r="I48" s="39">
        <f t="shared" si="10"/>
        <v>1.5427469258657213E-3</v>
      </c>
      <c r="J48" s="40" t="s">
        <v>83</v>
      </c>
      <c r="K48" s="41">
        <f t="shared" si="11"/>
        <v>1.5427469258657213E-3</v>
      </c>
      <c r="M48" s="52"/>
      <c r="N48" s="52"/>
    </row>
    <row r="49" spans="1:14" s="16" customFormat="1" ht="18" x14ac:dyDescent="0.25">
      <c r="A49" s="53" t="s">
        <v>84</v>
      </c>
      <c r="B49" s="33" t="str">
        <f>+VLOOKUP(A49,'[1]APU-HE'!$B:$J,2,0)</f>
        <v>Suministro, transporte e instalación de válvula ventosa plástica Ø 1/2" roscada</v>
      </c>
      <c r="C49" s="34" t="str">
        <f>+VLOOKUP(A49,'[1]APU-HE'!$B:$J,3,0)</f>
        <v>Un</v>
      </c>
      <c r="D49" s="35">
        <f>+[1]Cantidades!D301</f>
        <v>4</v>
      </c>
      <c r="E49" s="36">
        <f>+VLOOKUP(A49,'[1]APU-HE'!$B:$J,6,0)++VLOOKUP(A49,'[1]APU-HE'!$B:$J,8,0)+VLOOKUP(A49,'[1]APU-HE'!$B:$J,9,0)</f>
        <v>12719</v>
      </c>
      <c r="F49" s="36">
        <f>+VLOOKUP(A49,'[1]APU-HE'!$B:$J,7,0)</f>
        <v>254926</v>
      </c>
      <c r="G49" s="37">
        <f>+VLOOKUP(A49,'[1]APU-HE'!$B:$J,4,0)</f>
        <v>267645</v>
      </c>
      <c r="H49" s="38">
        <f>ROUND(D49*G49,0)</f>
        <v>1070580</v>
      </c>
      <c r="I49" s="39">
        <f t="shared" si="10"/>
        <v>1.0382985756650631E-3</v>
      </c>
      <c r="J49" s="40" t="s">
        <v>85</v>
      </c>
      <c r="K49" s="41">
        <f t="shared" si="11"/>
        <v>1.0382985756650631E-3</v>
      </c>
      <c r="M49" s="52"/>
      <c r="N49" s="52"/>
    </row>
    <row r="50" spans="1:14" s="16" customFormat="1" ht="18" x14ac:dyDescent="0.25">
      <c r="A50" s="53" t="s">
        <v>86</v>
      </c>
      <c r="B50" s="33" t="str">
        <f>+VLOOKUP(A50,'[1]APU-HE'!$B:$J,2,0)</f>
        <v xml:space="preserve">Suministro, transporte e instalación de válvula de bola en acero inoxidable 1/2" </v>
      </c>
      <c r="C50" s="34" t="str">
        <f>+VLOOKUP(A50,'[1]APU-HE'!$B:$J,3,0)</f>
        <v>Un</v>
      </c>
      <c r="D50" s="35">
        <f>+[1]Cantidades!D309</f>
        <v>8</v>
      </c>
      <c r="E50" s="36">
        <f>+VLOOKUP(A50,'[1]APU-HE'!$B:$J,6,0)++VLOOKUP(A50,'[1]APU-HE'!$B:$J,8,0)+VLOOKUP(A50,'[1]APU-HE'!$B:$J,9,0)</f>
        <v>8637</v>
      </c>
      <c r="F50" s="36">
        <f>+VLOOKUP(A50,'[1]APU-HE'!$B:$J,7,0)</f>
        <v>125488</v>
      </c>
      <c r="G50" s="37">
        <f>+VLOOKUP(A50,'[1]APU-HE'!$B:$J,4,0)</f>
        <v>134125</v>
      </c>
      <c r="H50" s="38">
        <f>ROUND(D50*G50,0)</f>
        <v>1073000</v>
      </c>
      <c r="I50" s="39">
        <f t="shared" si="10"/>
        <v>1.0406456048951155E-3</v>
      </c>
      <c r="J50" s="40" t="s">
        <v>87</v>
      </c>
      <c r="K50" s="41">
        <f t="shared" si="11"/>
        <v>1.0406456048951155E-3</v>
      </c>
      <c r="M50" s="52"/>
      <c r="N50" s="52"/>
    </row>
    <row r="51" spans="1:14" s="16" customFormat="1" ht="31.5" x14ac:dyDescent="0.25">
      <c r="A51" s="53" t="s">
        <v>88</v>
      </c>
      <c r="B51" s="33" t="str">
        <f>+VLOOKUP(A51,'[1]APU-HE'!$B:$J,2,0)</f>
        <v>Suministro, transporte e instalación de macromedidor mecánico en HD Ø 4" bridado (Incluye telemetría y juego de tornillos)</v>
      </c>
      <c r="C51" s="34" t="str">
        <f>+VLOOKUP(A51,'[1]APU-HE'!$B:$J,3,0)</f>
        <v>Un</v>
      </c>
      <c r="D51" s="35">
        <f>+[1]Cantidades!D317</f>
        <v>1</v>
      </c>
      <c r="E51" s="36">
        <f>+VLOOKUP(A51,'[1]APU-HE'!$B:$J,6,0)++VLOOKUP(A51,'[1]APU-HE'!$B:$J,8,0)+VLOOKUP(A51,'[1]APU-HE'!$B:$J,9,0)</f>
        <v>84827</v>
      </c>
      <c r="F51" s="36">
        <f>+VLOOKUP(A51,'[1]APU-HE'!$B:$J,7,0)</f>
        <v>11719697</v>
      </c>
      <c r="G51" s="37">
        <f>+VLOOKUP(A51,'[1]APU-HE'!$B:$J,4,0)</f>
        <v>11804524</v>
      </c>
      <c r="H51" s="38">
        <f>ROUND(D51*G51,0)</f>
        <v>11804524</v>
      </c>
      <c r="I51" s="39">
        <f t="shared" si="10"/>
        <v>1.144857970035313E-2</v>
      </c>
      <c r="J51" s="40" t="s">
        <v>89</v>
      </c>
      <c r="K51" s="41">
        <f t="shared" si="11"/>
        <v>1.144857970035313E-2</v>
      </c>
      <c r="M51" s="52"/>
      <c r="N51" s="52"/>
    </row>
    <row r="52" spans="1:14" s="16" customFormat="1" ht="18" x14ac:dyDescent="0.25">
      <c r="A52" s="53" t="s">
        <v>90</v>
      </c>
      <c r="B52" s="33" t="str">
        <f>+VLOOKUP(A52,'[1]APU-HE'!$B:$J,2,0)</f>
        <v>Suministro, transporte e instalación Valvula de globo de 4" en HD, Extremos Bridados, incluye tornillería</v>
      </c>
      <c r="C52" s="34" t="str">
        <f>+VLOOKUP(A52,'[1]APU-HE'!$B:$J,3,0)</f>
        <v>un</v>
      </c>
      <c r="D52" s="35">
        <f>+[1]Cantidades!D324</f>
        <v>1</v>
      </c>
      <c r="E52" s="36">
        <f>+VLOOKUP(A52,'[1]APU-HE'!$B:$J,6,0)++VLOOKUP(A52,'[1]APU-HE'!$B:$J,8,0)+VLOOKUP(A52,'[1]APU-HE'!$B:$J,9,0)</f>
        <v>102143</v>
      </c>
      <c r="F52" s="36">
        <f>+VLOOKUP(A52,'[1]APU-HE'!$B:$J,7,0)</f>
        <v>3451509</v>
      </c>
      <c r="G52" s="37">
        <f>+VLOOKUP(A52,'[1]APU-HE'!$B:$J,4,0)</f>
        <v>3553652</v>
      </c>
      <c r="H52" s="38">
        <f t="shared" ref="H52" si="12">ROUND(D52*G52,0)</f>
        <v>3553652</v>
      </c>
      <c r="I52" s="39">
        <f t="shared" si="10"/>
        <v>3.4464979824107519E-3</v>
      </c>
      <c r="J52" s="40" t="s">
        <v>91</v>
      </c>
      <c r="K52" s="41">
        <f t="shared" si="11"/>
        <v>3.4464979824107519E-3</v>
      </c>
      <c r="M52" s="52"/>
      <c r="N52" s="52"/>
    </row>
    <row r="53" spans="1:14" s="16" customFormat="1" ht="18" x14ac:dyDescent="0.25">
      <c r="A53" s="53" t="s">
        <v>92</v>
      </c>
      <c r="B53" s="33" t="str">
        <f>+VLOOKUP(A53,'[1]APU-HE'!$B:$J,2,0)</f>
        <v>Suministro, transporte e instalación Tee metálica BXB HD 4"x4" (Incluye juego de tornillos)</v>
      </c>
      <c r="C53" s="34" t="str">
        <f>+VLOOKUP(A53,'[1]APU-HE'!$B:$J,3,0)</f>
        <v>un</v>
      </c>
      <c r="D53" s="35">
        <f>+[1]Cantidades!D332</f>
        <v>2</v>
      </c>
      <c r="E53" s="36">
        <f>+VLOOKUP(A53,'[1]APU-HE'!$B:$J,6,0)++VLOOKUP(A53,'[1]APU-HE'!$B:$J,8,0)+VLOOKUP(A53,'[1]APU-HE'!$B:$J,9,0)</f>
        <v>30406</v>
      </c>
      <c r="F53" s="36">
        <f>+VLOOKUP(A53,'[1]APU-HE'!$B:$J,7,0)</f>
        <v>653860</v>
      </c>
      <c r="G53" s="37">
        <f>+VLOOKUP(A53,'[1]APU-HE'!$B:$J,4,0)</f>
        <v>684266</v>
      </c>
      <c r="H53" s="38">
        <f>ROUND(D53*G53,0)</f>
        <v>1368532</v>
      </c>
      <c r="I53" s="39">
        <f t="shared" si="10"/>
        <v>1.3272663662239723E-3</v>
      </c>
      <c r="J53" s="40" t="s">
        <v>93</v>
      </c>
      <c r="K53" s="41">
        <f t="shared" si="11"/>
        <v>1.3272663662239723E-3</v>
      </c>
      <c r="M53" s="52"/>
      <c r="N53" s="52"/>
    </row>
    <row r="54" spans="1:14" s="16" customFormat="1" ht="18" x14ac:dyDescent="0.25">
      <c r="A54" s="53" t="s">
        <v>94</v>
      </c>
      <c r="B54" s="33" t="str">
        <f>+VLOOKUP(A54,'[1]APU-HE'!$B:$J,2,0)</f>
        <v>Suministro, transporte e instalación de niple pasamuro  en HD  Ø 4" Z=0.3  L= 0.8 m (Incluye juego de tornillos)</v>
      </c>
      <c r="C54" s="34" t="str">
        <f>+VLOOKUP(A54,'[1]APU-HE'!$B:$J,3,0)</f>
        <v>un</v>
      </c>
      <c r="D54" s="35">
        <f>+[1]Cantidades!D340</f>
        <v>2</v>
      </c>
      <c r="E54" s="36">
        <f>+VLOOKUP(A54,'[1]APU-HE'!$B:$J,6,0)++VLOOKUP(A54,'[1]APU-HE'!$B:$J,8,0)+VLOOKUP(A54,'[1]APU-HE'!$B:$J,9,0)</f>
        <v>14080</v>
      </c>
      <c r="F54" s="36">
        <f>+VLOOKUP(A54,'[1]APU-HE'!$B:$J,7,0)</f>
        <v>515163</v>
      </c>
      <c r="G54" s="37">
        <f>+VLOOKUP(A54,'[1]APU-HE'!$B:$J,4,0)</f>
        <v>529243</v>
      </c>
      <c r="H54" s="38">
        <f>ROUND(D54*G54,0)</f>
        <v>1058486</v>
      </c>
      <c r="I54" s="39">
        <f t="shared" si="10"/>
        <v>1.0265692485955369E-3</v>
      </c>
      <c r="J54" s="40" t="s">
        <v>95</v>
      </c>
      <c r="K54" s="41">
        <f t="shared" si="11"/>
        <v>1.0265692485955369E-3</v>
      </c>
      <c r="M54" s="52"/>
      <c r="N54" s="52"/>
    </row>
    <row r="55" spans="1:14" s="16" customFormat="1" ht="31.5" x14ac:dyDescent="0.25">
      <c r="A55" s="53" t="s">
        <v>96</v>
      </c>
      <c r="B55" s="33" t="str">
        <f>+VLOOKUP(A55,'[1]APU-HE'!$B:$J,2,0)</f>
        <v>Suministro, transporte e instalación de filtro en afirmado (0.8 m x 0.8 m x 1 m) para cámara de válvula reductora de presión incluye vibrocompactador</v>
      </c>
      <c r="C55" s="34" t="str">
        <f>+VLOOKUP(A55,'[1]APU-HE'!$B:$J,3,0)</f>
        <v>Un</v>
      </c>
      <c r="D55" s="35">
        <f>+[1]Cantidades!D348</f>
        <v>1</v>
      </c>
      <c r="E55" s="36">
        <f>+VLOOKUP(A55,'[1]APU-HE'!$B:$J,6,0)++VLOOKUP(A55,'[1]APU-HE'!$B:$J,8,0)+VLOOKUP(A55,'[1]APU-HE'!$B:$J,9,0)</f>
        <v>58690</v>
      </c>
      <c r="F55" s="36">
        <f>+VLOOKUP(A55,'[1]APU-HE'!$B:$J,7,0)</f>
        <v>66047</v>
      </c>
      <c r="G55" s="37">
        <f>+VLOOKUP(A55,'[1]APU-HE'!$B:$J,4,0)</f>
        <v>124737</v>
      </c>
      <c r="H55" s="38">
        <f>ROUND(D55*G55,0)</f>
        <v>124737</v>
      </c>
      <c r="I55" s="39">
        <f t="shared" si="10"/>
        <v>1.2097577895414913E-4</v>
      </c>
      <c r="J55" s="40" t="s">
        <v>97</v>
      </c>
      <c r="K55" s="41">
        <f t="shared" si="11"/>
        <v>1.2097577895414913E-4</v>
      </c>
      <c r="M55" s="52"/>
      <c r="N55" s="52"/>
    </row>
    <row r="56" spans="1:14" s="16" customFormat="1" ht="18" x14ac:dyDescent="0.25">
      <c r="A56" s="53" t="s">
        <v>98</v>
      </c>
      <c r="B56" s="33" t="str">
        <f>+VLOOKUP(A56,'[1]APU-HE'!$B:$J,2,0)</f>
        <v>Suministro, transporte e instalación Portaflanche Polietileno PE 100 PN 16 - 110 mm 4" incluye termofusión</v>
      </c>
      <c r="C56" s="34" t="str">
        <f>+VLOOKUP(A56,'[1]APU-HE'!$B:$J,3,0)</f>
        <v>un</v>
      </c>
      <c r="D56" s="35">
        <f>+[1]Cantidades!D357</f>
        <v>3</v>
      </c>
      <c r="E56" s="36">
        <f>+VLOOKUP(A56,'[1]APU-HE'!$B:$J,6,0)++VLOOKUP(A56,'[1]APU-HE'!$B:$J,8,0)+VLOOKUP(A56,'[1]APU-HE'!$B:$J,9,0)</f>
        <v>163925</v>
      </c>
      <c r="F56" s="36">
        <f>+VLOOKUP(A56,'[1]APU-HE'!$B:$J,7,0)</f>
        <v>48874</v>
      </c>
      <c r="G56" s="37">
        <f>+VLOOKUP(A56,'[1]APU-HE'!$B:$J,4,0)</f>
        <v>212799</v>
      </c>
      <c r="H56" s="38">
        <f t="shared" ref="H56" si="13">ROUND(D56*G56,0)</f>
        <v>638397</v>
      </c>
      <c r="I56" s="39">
        <f t="shared" si="10"/>
        <v>6.1914728073460116E-4</v>
      </c>
      <c r="J56" s="40" t="s">
        <v>99</v>
      </c>
      <c r="K56" s="41">
        <f t="shared" si="11"/>
        <v>6.1914728073460116E-4</v>
      </c>
      <c r="M56" s="52"/>
      <c r="N56" s="52"/>
    </row>
    <row r="57" spans="1:14" s="16" customFormat="1" ht="18" x14ac:dyDescent="0.25">
      <c r="A57" s="53" t="s">
        <v>100</v>
      </c>
      <c r="B57" s="33" t="str">
        <f>+VLOOKUP(A57,'[1]APU-HE'!$B:$J,2,0)</f>
        <v>Suministro, transporte e instalación Brida loca metalica  4" en HD</v>
      </c>
      <c r="C57" s="34" t="str">
        <f>+VLOOKUP(A57,'[1]APU-HE'!$B:$J,3,0)</f>
        <v>un</v>
      </c>
      <c r="D57" s="35">
        <f>+[1]Cantidades!D365</f>
        <v>3</v>
      </c>
      <c r="E57" s="36">
        <f>+VLOOKUP(A57,'[1]APU-HE'!$B:$J,6,0)++VLOOKUP(A57,'[1]APU-HE'!$B:$J,8,0)+VLOOKUP(A57,'[1]APU-HE'!$B:$J,9,0)</f>
        <v>11358</v>
      </c>
      <c r="F57" s="36">
        <f>+VLOOKUP(A57,'[1]APU-HE'!$B:$J,7,0)</f>
        <v>157191</v>
      </c>
      <c r="G57" s="37">
        <f>+VLOOKUP(A57,'[1]APU-HE'!$B:$J,4,0)</f>
        <v>168549</v>
      </c>
      <c r="H57" s="38">
        <f>ROUND(D57*G57,0)</f>
        <v>505647</v>
      </c>
      <c r="I57" s="39">
        <f t="shared" si="10"/>
        <v>4.9040011945796868E-4</v>
      </c>
      <c r="J57" s="40" t="s">
        <v>101</v>
      </c>
      <c r="K57" s="41">
        <f t="shared" si="11"/>
        <v>4.9040011945796868E-4</v>
      </c>
      <c r="M57" s="52"/>
      <c r="N57" s="52"/>
    </row>
    <row r="58" spans="1:14" s="16" customFormat="1" ht="18" x14ac:dyDescent="0.25">
      <c r="A58" s="25">
        <v>8</v>
      </c>
      <c r="B58" s="43" t="s">
        <v>102</v>
      </c>
      <c r="C58" s="44"/>
      <c r="D58" s="54"/>
      <c r="E58" s="45"/>
      <c r="F58" s="45"/>
      <c r="G58" s="45"/>
      <c r="H58" s="46"/>
      <c r="I58" s="47"/>
      <c r="J58" s="48"/>
      <c r="K58" s="49"/>
      <c r="L58" s="50">
        <f>+SUM(H37:H57)</f>
        <v>54451153</v>
      </c>
      <c r="M58" s="51">
        <f>+L58*(1+SUM($E$82:$E$84)+(0.05*0.19))</f>
        <v>71657717.348000005</v>
      </c>
      <c r="N58" s="52">
        <v>71657717.348000005</v>
      </c>
    </row>
    <row r="59" spans="1:14" s="16" customFormat="1" ht="18" x14ac:dyDescent="0.25">
      <c r="A59" s="53" t="s">
        <v>103</v>
      </c>
      <c r="B59" s="33" t="str">
        <f>+VLOOKUP(A59,'[1]APU-HE'!$B:$J,2,0)</f>
        <v>Suministro, transporte e instalación reducción HD 4"x3" bridada (Incluye juego de tornillos)</v>
      </c>
      <c r="C59" s="34" t="str">
        <f>+VLOOKUP(A59,'[1]APU-HE'!$B:$J,3,0)</f>
        <v>un</v>
      </c>
      <c r="D59" s="35">
        <f>+[1]Cantidades!D373</f>
        <v>1</v>
      </c>
      <c r="E59" s="36">
        <f>+VLOOKUP(A59,'[1]APU-HE'!$B:$J,6,0)++VLOOKUP(A59,'[1]APU-HE'!$B:$J,8,0)+VLOOKUP(A59,'[1]APU-HE'!$B:$J,9,0)</f>
        <v>11358</v>
      </c>
      <c r="F59" s="36">
        <f>+VLOOKUP(A59,'[1]APU-HE'!$B:$J,7,0)</f>
        <v>350046</v>
      </c>
      <c r="G59" s="37">
        <f>+VLOOKUP(A59,'[1]APU-HE'!$B:$J,4,0)</f>
        <v>361404</v>
      </c>
      <c r="H59" s="38">
        <f>ROUND(D59*G59,0)</f>
        <v>361404</v>
      </c>
      <c r="I59" s="39">
        <f t="shared" ref="I59:I66" si="14">+H59/$H$80</f>
        <v>3.5050650903216619E-4</v>
      </c>
      <c r="J59" s="40" t="s">
        <v>104</v>
      </c>
      <c r="K59" s="41">
        <f t="shared" ref="K59:K66" si="15">+H59/$H$80</f>
        <v>3.5050650903216619E-4</v>
      </c>
      <c r="M59" s="52"/>
      <c r="N59" s="52"/>
    </row>
    <row r="60" spans="1:14" s="16" customFormat="1" ht="31.5" x14ac:dyDescent="0.25">
      <c r="A60" s="53" t="s">
        <v>105</v>
      </c>
      <c r="B60" s="33" t="str">
        <f>+VLOOKUP(A60,'[1]APU-HE'!$B:$J,2,0)</f>
        <v>Suministro, transporte e instalación válvula de compuerta elástica vástago no ascendente en HD 3" extremos bridados (Incluye juego de tornillos)</v>
      </c>
      <c r="C60" s="34" t="str">
        <f>+VLOOKUP(A60,'[1]APU-HE'!$B:$J,3,0)</f>
        <v>un</v>
      </c>
      <c r="D60" s="35">
        <f>+[1]Cantidades!D380</f>
        <v>1</v>
      </c>
      <c r="E60" s="36">
        <f>+VLOOKUP(A60,'[1]APU-HE'!$B:$J,6,0)++VLOOKUP(A60,'[1]APU-HE'!$B:$J,8,0)+VLOOKUP(A60,'[1]APU-HE'!$B:$J,9,0)</f>
        <v>16801</v>
      </c>
      <c r="F60" s="36">
        <f>+VLOOKUP(A60,'[1]APU-HE'!$B:$J,7,0)</f>
        <v>752930</v>
      </c>
      <c r="G60" s="37">
        <f>+VLOOKUP(A60,'[1]APU-HE'!$B:$J,4,0)</f>
        <v>769731</v>
      </c>
      <c r="H60" s="38">
        <f t="shared" ref="H60:H66" si="16">ROUND(D60*G60,0)</f>
        <v>769731</v>
      </c>
      <c r="I60" s="39">
        <f t="shared" si="14"/>
        <v>7.4652113895761613E-4</v>
      </c>
      <c r="J60" s="40" t="s">
        <v>106</v>
      </c>
      <c r="K60" s="41">
        <f t="shared" si="15"/>
        <v>7.4652113895761613E-4</v>
      </c>
      <c r="M60" s="52"/>
      <c r="N60" s="52"/>
    </row>
    <row r="61" spans="1:14" s="16" customFormat="1" ht="18" x14ac:dyDescent="0.25">
      <c r="A61" s="53" t="s">
        <v>107</v>
      </c>
      <c r="B61" s="33" t="str">
        <f>+VLOOKUP(A61,'[1]APU-HE'!$B:$J,2,0)</f>
        <v>Suministro, transporte e instalación Adaptador HD universal 3" extremos bridados (Incluye juego de tornillos)</v>
      </c>
      <c r="C61" s="34" t="str">
        <f>+VLOOKUP(A61,'[1]APU-HE'!$B:$J,3,0)</f>
        <v>un</v>
      </c>
      <c r="D61" s="35">
        <f>+[1]Cantidades!D387</f>
        <v>1</v>
      </c>
      <c r="E61" s="36">
        <f>+VLOOKUP(A61,'[1]APU-HE'!$B:$J,6,0)++VLOOKUP(A61,'[1]APU-HE'!$B:$J,8,0)+VLOOKUP(A61,'[1]APU-HE'!$B:$J,9,0)</f>
        <v>11358</v>
      </c>
      <c r="F61" s="36">
        <f>+VLOOKUP(A61,'[1]APU-HE'!$B:$J,7,0)</f>
        <v>211349</v>
      </c>
      <c r="G61" s="37">
        <f>+VLOOKUP(A61,'[1]APU-HE'!$B:$J,4,0)</f>
        <v>222707</v>
      </c>
      <c r="H61" s="38">
        <f t="shared" si="16"/>
        <v>222707</v>
      </c>
      <c r="I61" s="39">
        <f t="shared" si="14"/>
        <v>2.159916688996985E-4</v>
      </c>
      <c r="J61" s="40" t="s">
        <v>108</v>
      </c>
      <c r="K61" s="41">
        <f t="shared" si="15"/>
        <v>2.159916688996985E-4</v>
      </c>
      <c r="M61" s="52"/>
      <c r="N61" s="52"/>
    </row>
    <row r="62" spans="1:14" s="16" customFormat="1" ht="18" x14ac:dyDescent="0.25">
      <c r="A62" s="53" t="s">
        <v>109</v>
      </c>
      <c r="B62" s="33" t="str">
        <f>+VLOOKUP(A62,'[1]APU-HE'!$B:$J,2,0)</f>
        <v>Suministro, transporte e instalación Tee 3" HD Junta hidráulica</v>
      </c>
      <c r="C62" s="34" t="str">
        <f>+VLOOKUP(A62,'[1]APU-HE'!$B:$J,3,0)</f>
        <v>un</v>
      </c>
      <c r="D62" s="35">
        <f>+[1]Cantidades!D394</f>
        <v>2</v>
      </c>
      <c r="E62" s="36">
        <f>+VLOOKUP(A62,'[1]APU-HE'!$B:$J,6,0)++VLOOKUP(A62,'[1]APU-HE'!$B:$J,8,0)+VLOOKUP(A62,'[1]APU-HE'!$B:$J,9,0)</f>
        <v>11358</v>
      </c>
      <c r="F62" s="36">
        <f>+VLOOKUP(A62,'[1]APU-HE'!$B:$J,7,0)</f>
        <v>140970</v>
      </c>
      <c r="G62" s="37">
        <f>+VLOOKUP(A62,'[1]APU-HE'!$B:$J,4,0)</f>
        <v>152328</v>
      </c>
      <c r="H62" s="38">
        <f t="shared" si="16"/>
        <v>304656</v>
      </c>
      <c r="I62" s="39">
        <f t="shared" si="14"/>
        <v>2.9546964343422769E-4</v>
      </c>
      <c r="J62" s="40" t="s">
        <v>110</v>
      </c>
      <c r="K62" s="41">
        <f t="shared" si="15"/>
        <v>2.9546964343422769E-4</v>
      </c>
      <c r="M62" s="52"/>
      <c r="N62" s="52"/>
    </row>
    <row r="63" spans="1:14" s="16" customFormat="1" ht="18" x14ac:dyDescent="0.25">
      <c r="A63" s="53" t="s">
        <v>111</v>
      </c>
      <c r="B63" s="33" t="str">
        <f>+VLOOKUP(A63,'[1]APU-HE'!$B:$J,2,0)</f>
        <v>Suministro, transporte e instalación válvula de compuerta elástica  3" HD Junta hidráulica</v>
      </c>
      <c r="C63" s="34" t="str">
        <f>+VLOOKUP(A63,'[1]APU-HE'!$B:$J,3,0)</f>
        <v>un</v>
      </c>
      <c r="D63" s="35">
        <f>+[1]Cantidades!D401</f>
        <v>4</v>
      </c>
      <c r="E63" s="36">
        <f>+VLOOKUP(A63,'[1]APU-HE'!$B:$J,6,0)++VLOOKUP(A63,'[1]APU-HE'!$B:$J,8,0)+VLOOKUP(A63,'[1]APU-HE'!$B:$J,9,0)</f>
        <v>11358</v>
      </c>
      <c r="F63" s="36">
        <f>+VLOOKUP(A63,'[1]APU-HE'!$B:$J,7,0)</f>
        <v>529945</v>
      </c>
      <c r="G63" s="37">
        <f>+VLOOKUP(A63,'[1]APU-HE'!$B:$J,4,0)</f>
        <v>541303</v>
      </c>
      <c r="H63" s="38">
        <f t="shared" si="16"/>
        <v>2165212</v>
      </c>
      <c r="I63" s="39">
        <f t="shared" si="14"/>
        <v>2.0999239063058369E-3</v>
      </c>
      <c r="J63" s="40" t="s">
        <v>112</v>
      </c>
      <c r="K63" s="41">
        <f t="shared" si="15"/>
        <v>2.0999239063058369E-3</v>
      </c>
      <c r="M63" s="52"/>
      <c r="N63" s="52"/>
    </row>
    <row r="64" spans="1:14" s="16" customFormat="1" ht="18" x14ac:dyDescent="0.25">
      <c r="A64" s="53" t="s">
        <v>113</v>
      </c>
      <c r="B64" s="33" t="str">
        <f>+VLOOKUP(A64,'[1]APU-HE'!$B:$J,2,0)</f>
        <v>Suministro, transporte e instalación codo 3" 45° HD Junta hidráulica</v>
      </c>
      <c r="C64" s="34" t="str">
        <f>+VLOOKUP(A64,'[1]APU-HE'!$B:$J,3,0)</f>
        <v>un</v>
      </c>
      <c r="D64" s="35">
        <f>+[1]Cantidades!D408</f>
        <v>3</v>
      </c>
      <c r="E64" s="36">
        <f>+VLOOKUP(A64,'[1]APU-HE'!$B:$J,6,0)++VLOOKUP(A64,'[1]APU-HE'!$B:$J,8,0)+VLOOKUP(A64,'[1]APU-HE'!$B:$J,9,0)</f>
        <v>18780</v>
      </c>
      <c r="F64" s="36">
        <f>+VLOOKUP(A64,'[1]APU-HE'!$B:$J,7,0)</f>
        <v>107260</v>
      </c>
      <c r="G64" s="37">
        <f>+VLOOKUP(A64,'[1]APU-HE'!$B:$J,4,0)</f>
        <v>126040</v>
      </c>
      <c r="H64" s="38">
        <f t="shared" si="16"/>
        <v>378120</v>
      </c>
      <c r="I64" s="39">
        <f t="shared" si="14"/>
        <v>3.6671846796173445E-4</v>
      </c>
      <c r="J64" s="40" t="s">
        <v>114</v>
      </c>
      <c r="K64" s="41">
        <f t="shared" si="15"/>
        <v>3.6671846796173445E-4</v>
      </c>
      <c r="M64" s="52"/>
      <c r="N64" s="52"/>
    </row>
    <row r="65" spans="1:14" s="16" customFormat="1" ht="31.5" x14ac:dyDescent="0.25">
      <c r="A65" s="53" t="s">
        <v>115</v>
      </c>
      <c r="B65" s="33" t="str">
        <f>+VLOOKUP(A65,'[1]APU-HE'!$B:$J,2,0)</f>
        <v xml:space="preserve">Suministro, transporte e instalación tubería PVC-P unión mecánica 3" RDE 21 PSI 200 según norma NTC 382 y NTC 2295 </v>
      </c>
      <c r="C65" s="34" t="str">
        <f>+VLOOKUP(A65,'[1]APU-HE'!$B:$J,3,0)</f>
        <v>ml</v>
      </c>
      <c r="D65" s="35">
        <f>+[1]Cantidades!D415</f>
        <v>216</v>
      </c>
      <c r="E65" s="36">
        <f>+VLOOKUP(A65,'[1]APU-HE'!$B:$J,6,0)++VLOOKUP(A65,'[1]APU-HE'!$B:$J,8,0)+VLOOKUP(A65,'[1]APU-HE'!$B:$J,9,0)</f>
        <v>11358</v>
      </c>
      <c r="F65" s="36">
        <f>+VLOOKUP(A65,'[1]APU-HE'!$B:$J,7,0)</f>
        <v>27922</v>
      </c>
      <c r="G65" s="37">
        <f>+VLOOKUP(A65,'[1]APU-HE'!$B:$J,4,0)</f>
        <v>39280</v>
      </c>
      <c r="H65" s="38">
        <f t="shared" si="16"/>
        <v>8484480</v>
      </c>
      <c r="I65" s="39">
        <f t="shared" si="14"/>
        <v>8.2286456866919929E-3</v>
      </c>
      <c r="J65" s="40" t="s">
        <v>116</v>
      </c>
      <c r="K65" s="41">
        <f t="shared" si="15"/>
        <v>8.2286456866919929E-3</v>
      </c>
      <c r="M65" s="52"/>
      <c r="N65" s="52"/>
    </row>
    <row r="66" spans="1:14" s="16" customFormat="1" ht="31.5" x14ac:dyDescent="0.25">
      <c r="A66" s="53" t="s">
        <v>117</v>
      </c>
      <c r="B66" s="33" t="str">
        <f>+VLOOKUP(A66,'[1]APU-HE'!$B:$J,2,0)</f>
        <v>Construccion Cámara 1 m x 1m x 1.2 e= 0.15 m para accesorios de red de distribución en concreto 21 Mpa  producido en obra (Incluye acero de refuerzo y tubería de desagüe PVC 4")</v>
      </c>
      <c r="C66" s="34" t="str">
        <f>+VLOOKUP(A66,'[1]APU-HE'!$B:$J,3,0)</f>
        <v>un</v>
      </c>
      <c r="D66" s="35">
        <f>+[1]Cantidades!D422</f>
        <v>5</v>
      </c>
      <c r="E66" s="36">
        <f>+VLOOKUP(A66,'[1]APU-HE'!$B:$J,6,0)++VLOOKUP(A66,'[1]APU-HE'!$B:$J,8,0)+VLOOKUP(A66,'[1]APU-HE'!$B:$J,9,0)</f>
        <v>129411</v>
      </c>
      <c r="F66" s="36">
        <f>+VLOOKUP(A66,'[1]APU-HE'!$B:$J,7,0)</f>
        <v>682119</v>
      </c>
      <c r="G66" s="37">
        <f>+VLOOKUP(A66,'[1]APU-HE'!$B:$J,4,0)</f>
        <v>811530</v>
      </c>
      <c r="H66" s="38">
        <f t="shared" si="16"/>
        <v>4057650</v>
      </c>
      <c r="I66" s="39">
        <f t="shared" si="14"/>
        <v>3.9352988245132019E-3</v>
      </c>
      <c r="J66" s="40" t="s">
        <v>118</v>
      </c>
      <c r="K66" s="41">
        <f t="shared" si="15"/>
        <v>3.9352988245132019E-3</v>
      </c>
      <c r="M66" s="52"/>
      <c r="N66" s="52"/>
    </row>
    <row r="67" spans="1:14" s="16" customFormat="1" ht="18" x14ac:dyDescent="0.25">
      <c r="A67" s="25">
        <v>9</v>
      </c>
      <c r="B67" s="43" t="s">
        <v>119</v>
      </c>
      <c r="C67" s="44"/>
      <c r="D67" s="54"/>
      <c r="E67" s="45"/>
      <c r="F67" s="45"/>
      <c r="G67" s="45"/>
      <c r="H67" s="46"/>
      <c r="I67" s="47"/>
      <c r="J67" s="48"/>
      <c r="K67" s="49"/>
      <c r="L67" s="50">
        <f>+SUM(H59:H66)</f>
        <v>16743960</v>
      </c>
      <c r="M67" s="51">
        <f>+L67*(1+SUM($E$82:$E$84)+(0.05*0.19))</f>
        <v>22035051.359999999</v>
      </c>
      <c r="N67" s="52">
        <v>22035051.359999999</v>
      </c>
    </row>
    <row r="68" spans="1:14" s="16" customFormat="1" ht="18" x14ac:dyDescent="0.25">
      <c r="A68" s="53" t="s">
        <v>120</v>
      </c>
      <c r="B68" s="33" t="str">
        <f>+VLOOKUP(A68,'[1]APU-HE'!$B:$J,2,0)</f>
        <v>Suministro, transporte e instalación de concreto hidraulico 21 Mpa para reconstruccion de andenes y cunetas</v>
      </c>
      <c r="C68" s="57" t="str">
        <f>+VLOOKUP(A68,'[1]APU-HE'!$B:$J,3,0)</f>
        <v>m3</v>
      </c>
      <c r="D68" s="35">
        <f>+[1]Cantidades!D434</f>
        <v>378.56000000000006</v>
      </c>
      <c r="E68" s="36">
        <f>+VLOOKUP(A68,'[1]APU-HE'!$B:$J,6,0)++VLOOKUP(A68,'[1]APU-HE'!$B:$J,8,0)+VLOOKUP(A68,'[1]APU-HE'!$B:$J,9,0)</f>
        <v>166242</v>
      </c>
      <c r="F68" s="36">
        <f>+VLOOKUP(A68,'[1]APU-HE'!$B:$J,7,0)</f>
        <v>457834</v>
      </c>
      <c r="G68" s="37">
        <f>+VLOOKUP(A68,'[1]APU-HE'!$B:$J,4,0)</f>
        <v>624076</v>
      </c>
      <c r="H68" s="38">
        <f>ROUND(D68*G68,0)</f>
        <v>236250211</v>
      </c>
      <c r="I68" s="39">
        <f>+H68/$H$80</f>
        <v>0.22912650860456071</v>
      </c>
      <c r="J68" s="40" t="s">
        <v>121</v>
      </c>
      <c r="K68" s="41">
        <f>+H68/$H$80</f>
        <v>0.22912650860456071</v>
      </c>
      <c r="M68" s="52"/>
      <c r="N68" s="52"/>
    </row>
    <row r="69" spans="1:14" s="16" customFormat="1" ht="31.5" x14ac:dyDescent="0.25">
      <c r="A69" s="53" t="s">
        <v>122</v>
      </c>
      <c r="B69" s="33" t="str">
        <f>+VLOOKUP(A69,'[1]APU-HE'!$B:$J,2,0)</f>
        <v>Suministro, transporte e instalación de concreto hidraulico MR 42 kg/cm2 para reconstruccion de pavimento e= 0.2 m</v>
      </c>
      <c r="C69" s="57" t="str">
        <f>+VLOOKUP(A69,'[1]APU-HE'!$B:$J,3,0)</f>
        <v>m3</v>
      </c>
      <c r="D69" s="35">
        <f>+[1]Cantidades!D443</f>
        <v>16</v>
      </c>
      <c r="E69" s="36">
        <f>+VLOOKUP(A69,'[1]APU-HE'!$B:$J,6,0)++VLOOKUP(A69,'[1]APU-HE'!$B:$J,8,0)+VLOOKUP(A69,'[1]APU-HE'!$B:$J,9,0)</f>
        <v>122590</v>
      </c>
      <c r="F69" s="36">
        <f>+VLOOKUP(A69,'[1]APU-HE'!$B:$J,7,0)</f>
        <v>527880</v>
      </c>
      <c r="G69" s="37">
        <f>+VLOOKUP(A69,'[1]APU-HE'!$B:$J,4,0)</f>
        <v>650470</v>
      </c>
      <c r="H69" s="38">
        <f>ROUND(D69*G69,0)</f>
        <v>10407520</v>
      </c>
      <c r="I69" s="39">
        <f>+H69/$H$80</f>
        <v>1.0093699856344838E-2</v>
      </c>
      <c r="J69" s="40" t="s">
        <v>123</v>
      </c>
      <c r="K69" s="41">
        <f>+H69/$H$80</f>
        <v>1.0093699856344838E-2</v>
      </c>
      <c r="M69" s="52"/>
      <c r="N69" s="52"/>
    </row>
    <row r="70" spans="1:14" s="16" customFormat="1" ht="18" x14ac:dyDescent="0.25">
      <c r="A70" s="25">
        <v>10</v>
      </c>
      <c r="B70" s="43" t="s">
        <v>124</v>
      </c>
      <c r="C70" s="44"/>
      <c r="D70" s="54"/>
      <c r="E70" s="45"/>
      <c r="F70" s="45"/>
      <c r="G70" s="45"/>
      <c r="H70" s="46"/>
      <c r="I70" s="47"/>
      <c r="J70" s="48"/>
      <c r="K70" s="49"/>
      <c r="L70" s="50">
        <f>+SUM(H68:H69)</f>
        <v>246657731</v>
      </c>
      <c r="M70" s="51">
        <f>+L70*(1+SUM($E$82:$E$84)+(0.05*0.19))</f>
        <v>324601573.99599999</v>
      </c>
      <c r="N70" s="52">
        <v>324601573.99599999</v>
      </c>
    </row>
    <row r="71" spans="1:14" s="16" customFormat="1" ht="18" x14ac:dyDescent="0.25">
      <c r="A71" s="53" t="s">
        <v>125</v>
      </c>
      <c r="B71" s="33" t="str">
        <f>+VLOOKUP(A71,'[1]APU-HE'!$B:$J,2,0)</f>
        <v>Suministro, transporte e instalación de subbase compactada e=0.20 m</v>
      </c>
      <c r="C71" s="57" t="str">
        <f>+VLOOKUP(A71,'[1]APU-HE'!$B:$J,3,0)</f>
        <v>m3</v>
      </c>
      <c r="D71" s="35">
        <f>+[1]Cantidades!D453</f>
        <v>653.90000000000009</v>
      </c>
      <c r="E71" s="36">
        <f>+VLOOKUP(A71,'[1]APU-HE'!$B:$J,6,0)++VLOOKUP(A71,'[1]APU-HE'!$B:$J,8,0)+VLOOKUP(A71,'[1]APU-HE'!$B:$J,9,0)</f>
        <v>44210</v>
      </c>
      <c r="F71" s="36">
        <f>+VLOOKUP(A71,'[1]APU-HE'!$B:$J,7,0)</f>
        <v>79256</v>
      </c>
      <c r="G71" s="37">
        <f>+VLOOKUP(A71,'[1]APU-HE'!$B:$J,4,0)</f>
        <v>123466</v>
      </c>
      <c r="H71" s="38">
        <f>ROUND(D71*G71,0)</f>
        <v>80734417</v>
      </c>
      <c r="I71" s="39">
        <f>+H71/$H$80</f>
        <v>7.8300015111667745E-2</v>
      </c>
      <c r="J71" s="40" t="s">
        <v>126</v>
      </c>
      <c r="K71" s="41">
        <f>+H71/$H$80</f>
        <v>7.8300015111667745E-2</v>
      </c>
      <c r="M71" s="52"/>
      <c r="N71" s="52"/>
    </row>
    <row r="72" spans="1:14" s="16" customFormat="1" ht="18" x14ac:dyDescent="0.25">
      <c r="A72" s="25">
        <v>11</v>
      </c>
      <c r="B72" s="43" t="s">
        <v>127</v>
      </c>
      <c r="C72" s="44"/>
      <c r="D72" s="54"/>
      <c r="E72" s="45"/>
      <c r="F72" s="45"/>
      <c r="G72" s="45"/>
      <c r="H72" s="46"/>
      <c r="I72" s="47"/>
      <c r="J72" s="48"/>
      <c r="K72" s="49"/>
      <c r="L72" s="50">
        <f>+SUM(H71)</f>
        <v>80734417</v>
      </c>
      <c r="M72" s="51">
        <f>+L72*(1+SUM($E$82:$E$84)+(0.05*0.19))</f>
        <v>106246492.772</v>
      </c>
      <c r="N72" s="52">
        <v>106246492.772</v>
      </c>
    </row>
    <row r="73" spans="1:14" s="62" customFormat="1" ht="31.5" x14ac:dyDescent="0.25">
      <c r="A73" s="58" t="s">
        <v>128</v>
      </c>
      <c r="B73" s="33" t="str">
        <f>+VLOOKUP(A73,'[1]APU-HE'!$B:$J,2,0)</f>
        <v>Suministro, transporte e instalación de purgas, incluye TEE HD 4X2 B*B, válvula de compuerta elástica HD 2" Bridada y demás accesorios</v>
      </c>
      <c r="C73" s="57" t="str">
        <f>+VLOOKUP(A73,'[1]APU-HE'!$B:$J,3,0)</f>
        <v>un</v>
      </c>
      <c r="D73" s="35">
        <f>+[1]Cantidades!D461</f>
        <v>4</v>
      </c>
      <c r="E73" s="36">
        <f>+VLOOKUP(A73,'[1]APU-HE'!$B:$J,6,0)++VLOOKUP(A73,'[1]APU-HE'!$B:$J,8,0)+VLOOKUP(A73,'[1]APU-HE'!$B:$J,9,0)</f>
        <v>11048</v>
      </c>
      <c r="F73" s="36">
        <f>+VLOOKUP(A73,'[1]APU-HE'!$B:$J,7,0)</f>
        <v>1390940</v>
      </c>
      <c r="G73" s="37">
        <f>+VLOOKUP(A73,'[1]APU-HE'!$B:$J,4,0)</f>
        <v>1401988</v>
      </c>
      <c r="H73" s="38">
        <f>ROUND(D73*G73,0)</f>
        <v>5607952</v>
      </c>
      <c r="I73" s="39">
        <f>+H73/$H$80</f>
        <v>5.4388542416242058E-3</v>
      </c>
      <c r="J73" s="59">
        <v>12.1</v>
      </c>
      <c r="K73" s="60">
        <f>+H73/$H$80</f>
        <v>5.4388542416242058E-3</v>
      </c>
      <c r="L73" s="16"/>
      <c r="M73" s="61"/>
      <c r="N73" s="52"/>
    </row>
    <row r="74" spans="1:14" s="62" customFormat="1" ht="32.25" thickBot="1" x14ac:dyDescent="0.3">
      <c r="A74" s="63" t="s">
        <v>129</v>
      </c>
      <c r="B74" s="64" t="str">
        <f>+VLOOKUP(A74,'[1]APU-HE'!$B:$J,2,0)</f>
        <v>Suministro, transporte e instalación caja de Purga en concreto de 21 MPA (1.30x1.30x1.30) Y ESPESOR 0.15m (Incluye acero de refuerzo y tubería de desagüe PVC 4")</v>
      </c>
      <c r="C74" s="65" t="str">
        <f>+VLOOKUP(A74,'[1]APU-HE'!$B:$J,3,0)</f>
        <v>un</v>
      </c>
      <c r="D74" s="35">
        <f>+[1]Cantidades!D467</f>
        <v>4</v>
      </c>
      <c r="E74" s="66">
        <f>+VLOOKUP(A74,'[1]APU-HE'!$B:$J,6,0)++VLOOKUP(A74,'[1]APU-HE'!$B:$J,8,0)+VLOOKUP(A74,'[1]APU-HE'!$B:$J,9,0)</f>
        <v>102200</v>
      </c>
      <c r="F74" s="66">
        <f>+VLOOKUP(A74,'[1]APU-HE'!$B:$J,7,0)</f>
        <v>847949</v>
      </c>
      <c r="G74" s="67">
        <f>+VLOOKUP(A74,'[1]APU-HE'!$B:$J,4,0)</f>
        <v>950149</v>
      </c>
      <c r="H74" s="68">
        <f>ROUND(D74*G74,0)</f>
        <v>3800596</v>
      </c>
      <c r="I74" s="69">
        <f>+H74/$H$80</f>
        <v>3.6859958279421771E-3</v>
      </c>
      <c r="J74" s="70">
        <v>12.2</v>
      </c>
      <c r="K74" s="71">
        <f>+H74/$H$80</f>
        <v>3.6859958279421771E-3</v>
      </c>
      <c r="L74" s="16"/>
      <c r="M74" s="61"/>
      <c r="N74" s="52"/>
    </row>
    <row r="75" spans="1:14" s="62" customFormat="1" ht="18" x14ac:dyDescent="0.25">
      <c r="A75" s="25">
        <v>12</v>
      </c>
      <c r="B75" s="43" t="s">
        <v>130</v>
      </c>
      <c r="C75" s="44"/>
      <c r="D75" s="54"/>
      <c r="E75" s="45"/>
      <c r="F75" s="45"/>
      <c r="G75" s="45"/>
      <c r="H75" s="46"/>
      <c r="I75" s="47"/>
      <c r="J75" s="48"/>
      <c r="K75" s="49"/>
      <c r="L75" s="50">
        <f>+SUM(H73:H74)</f>
        <v>9408548</v>
      </c>
      <c r="M75" s="51">
        <f>+L75*(1+SUM($E$82:$E$84)+(0.05*0.19))</f>
        <v>12381649.168000001</v>
      </c>
      <c r="N75" s="52">
        <v>12381649.168000001</v>
      </c>
    </row>
    <row r="76" spans="1:14" s="62" customFormat="1" ht="18" x14ac:dyDescent="0.25">
      <c r="A76" s="58" t="s">
        <v>131</v>
      </c>
      <c r="B76" s="64" t="str">
        <f>+VLOOKUP(A76,'[1]APU-HE'!$B:$J,2,0)</f>
        <v>Suministro, transporte e instalación Filtro frances 35x35 tubo 65mm  (reposición)</v>
      </c>
      <c r="C76" s="65" t="str">
        <f>+VLOOKUP(A76,'[1]APU-HE'!$B:$J,3,0)</f>
        <v>ml</v>
      </c>
      <c r="D76" s="35">
        <f>+[1]Cantidades!D474</f>
        <v>100</v>
      </c>
      <c r="E76" s="66">
        <f>+VLOOKUP(A76,'[1]APU-HE'!$B:$J,6,0)++VLOOKUP(A76,'[1]APU-HE'!$B:$J,8,0)+VLOOKUP(A76,'[1]APU-HE'!$B:$J,9,0)</f>
        <v>13916</v>
      </c>
      <c r="F76" s="66">
        <f>+VLOOKUP(A76,'[1]APU-HE'!$B:$J,7,0)</f>
        <v>48282</v>
      </c>
      <c r="G76" s="67">
        <f>+VLOOKUP(A76,'[1]APU-HE'!$B:$J,4,0)</f>
        <v>62198</v>
      </c>
      <c r="H76" s="68">
        <f>ROUND(D76*G76,0)</f>
        <v>6219800</v>
      </c>
      <c r="I76" s="72"/>
      <c r="J76" s="73"/>
      <c r="K76" s="71">
        <f>+H76/$H$80</f>
        <v>6.0322530599502691E-3</v>
      </c>
      <c r="L76" s="16"/>
      <c r="M76" s="61"/>
      <c r="N76" s="52"/>
    </row>
    <row r="77" spans="1:14" s="62" customFormat="1" ht="18" x14ac:dyDescent="0.25">
      <c r="A77" s="58" t="s">
        <v>132</v>
      </c>
      <c r="B77" s="64" t="str">
        <f>+VLOOKUP(A77,'[1]APU-HE'!$B:$J,2,0)</f>
        <v>Suministro, transporte e instalación tubería polietileno 1/2" gas (reposición)</v>
      </c>
      <c r="C77" s="65" t="str">
        <f>+VLOOKUP(A77,'[1]APU-HE'!$B:$J,3,0)</f>
        <v>ml</v>
      </c>
      <c r="D77" s="35">
        <f>+[1]Cantidades!D480</f>
        <v>40</v>
      </c>
      <c r="E77" s="66">
        <f>+VLOOKUP(A77,'[1]APU-HE'!$B:$J,6,0)++VLOOKUP(A77,'[1]APU-HE'!$B:$J,8,0)+VLOOKUP(A77,'[1]APU-HE'!$B:$J,9,0)</f>
        <v>4128</v>
      </c>
      <c r="F77" s="66">
        <f>+VLOOKUP(A77,'[1]APU-HE'!$B:$J,7,0)</f>
        <v>2020</v>
      </c>
      <c r="G77" s="67">
        <f>+VLOOKUP(A77,'[1]APU-HE'!$B:$J,4,0)</f>
        <v>6148</v>
      </c>
      <c r="H77" s="68">
        <f>ROUND(D77*G77,0)</f>
        <v>245920</v>
      </c>
      <c r="I77" s="72"/>
      <c r="J77" s="73"/>
      <c r="K77" s="71">
        <f>+H77/$H$80</f>
        <v>2.3850472241920484E-4</v>
      </c>
      <c r="L77" s="16"/>
      <c r="M77" s="61"/>
      <c r="N77" s="52"/>
    </row>
    <row r="78" spans="1:14" s="62" customFormat="1" ht="18" x14ac:dyDescent="0.25">
      <c r="A78" s="58" t="s">
        <v>133</v>
      </c>
      <c r="B78" s="64" t="str">
        <f>+VLOOKUP(A78,'[1]APU-HE'!$B:$J,2,0)</f>
        <v>Rocería y reposición arbol de tallo pequeño al borde de la cuneta</v>
      </c>
      <c r="C78" s="65" t="str">
        <f>+VLOOKUP(A78,'[1]APU-HE'!$B:$J,3,0)</f>
        <v>ml</v>
      </c>
      <c r="D78" s="35">
        <f>+[1]Cantidades!D486</f>
        <v>50</v>
      </c>
      <c r="E78" s="66">
        <f>+VLOOKUP(A78,'[1]APU-HE'!$B:$J,6,0)++VLOOKUP(A78,'[1]APU-HE'!$B:$J,8,0)+VLOOKUP(A78,'[1]APU-HE'!$B:$J,9,0)</f>
        <v>4392</v>
      </c>
      <c r="F78" s="66">
        <f>+VLOOKUP(A78,'[1]APU-HE'!$B:$J,7,0)</f>
        <v>4500</v>
      </c>
      <c r="G78" s="67">
        <f>+VLOOKUP(A78,'[1]APU-HE'!$B:$J,4,0)</f>
        <v>8892</v>
      </c>
      <c r="H78" s="68">
        <f t="shared" ref="H78:H79" si="17">ROUND(D78*G78,0)</f>
        <v>444600</v>
      </c>
      <c r="I78" s="72"/>
      <c r="J78" s="73"/>
      <c r="K78" s="71">
        <f t="shared" ref="K78:K79" si="18">+H78/$H$80</f>
        <v>4.3119388251292484E-4</v>
      </c>
      <c r="L78" s="16"/>
      <c r="M78" s="61"/>
      <c r="N78" s="52"/>
    </row>
    <row r="79" spans="1:14" s="62" customFormat="1" ht="18.75" thickBot="1" x14ac:dyDescent="0.3">
      <c r="A79" s="58" t="s">
        <v>134</v>
      </c>
      <c r="B79" s="64" t="str">
        <f>+VLOOKUP(A79,'[1]APU-HE'!$B:$J,2,0)</f>
        <v>Rocería y reposición planta de café al borde de la cuneta</v>
      </c>
      <c r="C79" s="65" t="str">
        <f>+VLOOKUP(A79,'[1]APU-HE'!$B:$J,3,0)</f>
        <v>ml</v>
      </c>
      <c r="D79" s="35">
        <f>+[1]Cantidades!D492</f>
        <v>100</v>
      </c>
      <c r="E79" s="66">
        <f>+VLOOKUP(A79,'[1]APU-HE'!$B:$J,6,0)++VLOOKUP(A79,'[1]APU-HE'!$B:$J,8,0)+VLOOKUP(A79,'[1]APU-HE'!$B:$J,9,0)</f>
        <v>4392</v>
      </c>
      <c r="F79" s="66">
        <f>+VLOOKUP(A79,'[1]APU-HE'!$B:$J,7,0)</f>
        <v>6600</v>
      </c>
      <c r="G79" s="67">
        <f>+VLOOKUP(A79,'[1]APU-HE'!$B:$J,4,0)</f>
        <v>10992</v>
      </c>
      <c r="H79" s="68">
        <f t="shared" si="17"/>
        <v>1099200</v>
      </c>
      <c r="I79" s="72"/>
      <c r="J79" s="73"/>
      <c r="K79" s="71">
        <f t="shared" si="18"/>
        <v>1.0660555907741948E-3</v>
      </c>
      <c r="L79" s="16"/>
      <c r="M79" s="61"/>
      <c r="N79" s="52"/>
    </row>
    <row r="80" spans="1:14" s="62" customFormat="1" ht="18" x14ac:dyDescent="0.25">
      <c r="A80" s="74"/>
      <c r="B80" s="75" t="s">
        <v>135</v>
      </c>
      <c r="C80" s="75"/>
      <c r="D80" s="75"/>
      <c r="E80" s="75"/>
      <c r="F80" s="75"/>
      <c r="G80" s="75"/>
      <c r="H80" s="76">
        <f>SUM(H12:H79)</f>
        <v>1031090695</v>
      </c>
      <c r="I80" s="77"/>
      <c r="J80" s="78"/>
      <c r="K80" s="79">
        <f>+SUM(K12:K79)</f>
        <v>1</v>
      </c>
      <c r="L80" s="50">
        <f>+SUM(H76:H79)</f>
        <v>8009520</v>
      </c>
      <c r="M80" s="51">
        <f>+L80*(1+SUM($E$82:$E$84)+(0.05*0.19))</f>
        <v>10540528.32</v>
      </c>
      <c r="N80" s="52">
        <v>10540528.32</v>
      </c>
    </row>
    <row r="81" spans="1:14" s="16" customFormat="1" x14ac:dyDescent="0.25">
      <c r="A81" s="80"/>
      <c r="B81" s="81"/>
      <c r="C81" s="81"/>
      <c r="D81" s="81"/>
      <c r="E81" s="81"/>
      <c r="F81" s="81"/>
      <c r="G81" s="81"/>
      <c r="H81" s="82"/>
      <c r="I81" s="83">
        <f>SUM(I12:I74)</f>
        <v>0.99223199274434348</v>
      </c>
      <c r="J81" s="84"/>
      <c r="K81" s="85"/>
      <c r="M81" s="52"/>
      <c r="N81" s="52"/>
    </row>
    <row r="82" spans="1:14" s="16" customFormat="1" ht="18" customHeight="1" x14ac:dyDescent="0.25">
      <c r="A82" s="86"/>
      <c r="B82" s="87" t="s">
        <v>136</v>
      </c>
      <c r="C82" s="87"/>
      <c r="D82" s="88" t="s">
        <v>137</v>
      </c>
      <c r="E82" s="89">
        <f>+'[1]A.I.U para obra civil'!G58+'[1]PGIO OBRA CIVIL'!F13</f>
        <v>0.2465</v>
      </c>
      <c r="F82" s="90"/>
      <c r="G82" s="90"/>
      <c r="H82" s="91">
        <f>ROUND(($H$80*E82),0)</f>
        <v>254163856</v>
      </c>
      <c r="I82" s="83"/>
      <c r="J82" s="84"/>
      <c r="K82" s="85"/>
      <c r="L82" s="16">
        <f>+SUM(L11:L80)</f>
        <v>1031090695</v>
      </c>
      <c r="M82" s="51">
        <f>+SUM(M1:M80)</f>
        <v>1356915354.6200001</v>
      </c>
      <c r="N82" s="52">
        <v>1356915354.6200001</v>
      </c>
    </row>
    <row r="83" spans="1:14" s="16" customFormat="1" ht="18" customHeight="1" x14ac:dyDescent="0.25">
      <c r="A83" s="86"/>
      <c r="B83" s="87" t="s">
        <v>138</v>
      </c>
      <c r="C83" s="87"/>
      <c r="D83" s="88" t="s">
        <v>137</v>
      </c>
      <c r="E83" s="89">
        <f>+'[1]A.I.U para obra civil'!G60</f>
        <v>0.01</v>
      </c>
      <c r="F83" s="92"/>
      <c r="G83" s="92"/>
      <c r="H83" s="91">
        <f>ROUND(($H$80*E83),0)</f>
        <v>10310907</v>
      </c>
      <c r="I83" s="83"/>
      <c r="J83" s="84"/>
      <c r="K83" s="85"/>
      <c r="M83" s="93"/>
      <c r="N83" s="52"/>
    </row>
    <row r="84" spans="1:14" s="16" customFormat="1" ht="18" customHeight="1" x14ac:dyDescent="0.25">
      <c r="A84" s="86"/>
      <c r="B84" s="87" t="s">
        <v>139</v>
      </c>
      <c r="C84" s="87"/>
      <c r="D84" s="88" t="s">
        <v>137</v>
      </c>
      <c r="E84" s="92">
        <f>+'[1]A.I.U para obra civil'!G61</f>
        <v>0.05</v>
      </c>
      <c r="F84" s="92"/>
      <c r="G84" s="92"/>
      <c r="H84" s="91">
        <f>ROUND(($H$80*E84),0)</f>
        <v>51554535</v>
      </c>
      <c r="I84" s="83"/>
      <c r="J84" s="84"/>
      <c r="K84" s="85"/>
      <c r="M84" s="93"/>
      <c r="N84" s="52"/>
    </row>
    <row r="85" spans="1:14" s="16" customFormat="1" ht="18" customHeight="1" x14ac:dyDescent="0.25">
      <c r="A85" s="86"/>
      <c r="B85" s="94" t="s">
        <v>140</v>
      </c>
      <c r="C85" s="87"/>
      <c r="D85" s="88" t="s">
        <v>137</v>
      </c>
      <c r="E85" s="92">
        <v>0.19</v>
      </c>
      <c r="F85" s="88"/>
      <c r="G85" s="88"/>
      <c r="H85" s="91">
        <f>ROUND(H84*E85,0)</f>
        <v>9795362</v>
      </c>
      <c r="I85" s="83"/>
      <c r="J85" s="84"/>
      <c r="K85" s="85"/>
      <c r="M85" s="93"/>
      <c r="N85" s="52"/>
    </row>
    <row r="86" spans="1:14" s="16" customFormat="1" ht="16.5" customHeight="1" x14ac:dyDescent="0.25">
      <c r="A86" s="80"/>
      <c r="B86" s="95" t="s">
        <v>141</v>
      </c>
      <c r="C86" s="95"/>
      <c r="D86" s="96"/>
      <c r="E86" s="97"/>
      <c r="F86" s="97"/>
      <c r="G86" s="97"/>
      <c r="H86" s="98">
        <f>+SUM(H80:H85)</f>
        <v>1356915355</v>
      </c>
      <c r="I86" s="83"/>
      <c r="J86" s="84"/>
      <c r="K86" s="85"/>
      <c r="M86" s="93"/>
      <c r="N86" s="52"/>
    </row>
    <row r="87" spans="1:14" x14ac:dyDescent="0.25">
      <c r="B87" s="100"/>
      <c r="C87" s="100"/>
      <c r="D87" s="100"/>
      <c r="E87" s="100"/>
      <c r="F87" s="100"/>
      <c r="G87" s="101"/>
      <c r="I87" s="103"/>
      <c r="J87" s="16"/>
      <c r="K87" s="16"/>
    </row>
    <row r="88" spans="1:14" x14ac:dyDescent="0.25">
      <c r="B88" s="105"/>
      <c r="C88" s="106"/>
      <c r="D88" s="100"/>
      <c r="E88" s="100"/>
      <c r="F88" s="107"/>
      <c r="G88" s="100"/>
      <c r="H88" s="108"/>
      <c r="J88" s="16"/>
      <c r="K88" s="16"/>
    </row>
    <row r="89" spans="1:14" x14ac:dyDescent="0.25">
      <c r="B89" s="109"/>
      <c r="C89" s="106"/>
      <c r="D89" s="100"/>
      <c r="E89" s="100"/>
      <c r="F89" s="100"/>
      <c r="G89" s="100"/>
      <c r="H89" s="108"/>
      <c r="J89" s="16"/>
      <c r="K89" s="16"/>
    </row>
    <row r="90" spans="1:14" x14ac:dyDescent="0.25">
      <c r="B90" s="109"/>
      <c r="C90" s="106"/>
      <c r="D90" s="100"/>
      <c r="E90" s="100"/>
      <c r="F90" s="100"/>
      <c r="G90" s="106"/>
      <c r="H90" s="108"/>
    </row>
    <row r="91" spans="1:14" x14ac:dyDescent="0.25">
      <c r="B91" s="110"/>
      <c r="C91" s="110"/>
      <c r="D91" s="106"/>
      <c r="E91" s="100"/>
      <c r="F91" s="100"/>
      <c r="G91" s="111"/>
      <c r="H91" s="108"/>
    </row>
    <row r="92" spans="1:14" x14ac:dyDescent="0.25">
      <c r="B92" s="110"/>
      <c r="C92" s="110"/>
      <c r="D92" s="106"/>
      <c r="E92" s="100"/>
      <c r="F92" s="100"/>
      <c r="G92" s="111"/>
      <c r="H92" s="108"/>
    </row>
    <row r="93" spans="1:14" x14ac:dyDescent="0.25">
      <c r="B93" s="111"/>
      <c r="C93" s="111"/>
      <c r="D93" s="106"/>
      <c r="E93" s="100"/>
      <c r="F93" s="100"/>
      <c r="G93" s="111"/>
      <c r="H93" s="108"/>
    </row>
    <row r="94" spans="1:14" x14ac:dyDescent="0.25">
      <c r="B94" s="112"/>
      <c r="C94" s="113"/>
      <c r="D94" s="106"/>
      <c r="E94" s="100"/>
      <c r="F94" s="100"/>
      <c r="G94" s="100"/>
      <c r="H94" s="108"/>
    </row>
    <row r="95" spans="1:14" s="102" customFormat="1" x14ac:dyDescent="0.25">
      <c r="A95" s="99"/>
      <c r="B95" s="114"/>
      <c r="C95" s="100"/>
      <c r="D95" s="100"/>
      <c r="E95" s="100"/>
      <c r="F95" s="100"/>
      <c r="G95" s="100"/>
      <c r="I95" s="4"/>
      <c r="J95" s="4"/>
      <c r="K95" s="4"/>
      <c r="L95" s="4"/>
      <c r="M95" s="104"/>
      <c r="N95" s="104"/>
    </row>
  </sheetData>
  <mergeCells count="25">
    <mergeCell ref="G80:G81"/>
    <mergeCell ref="H80:H81"/>
    <mergeCell ref="J80:J86"/>
    <mergeCell ref="K80:K86"/>
    <mergeCell ref="I81:I86"/>
    <mergeCell ref="I10:I11"/>
    <mergeCell ref="J10:J11"/>
    <mergeCell ref="K10:K11"/>
    <mergeCell ref="J42:J44"/>
    <mergeCell ref="K42:K44"/>
    <mergeCell ref="B80:B81"/>
    <mergeCell ref="C80:C81"/>
    <mergeCell ref="D80:D81"/>
    <mergeCell ref="E80:E81"/>
    <mergeCell ref="F80:F81"/>
    <mergeCell ref="A1:K1"/>
    <mergeCell ref="A2:K2"/>
    <mergeCell ref="A3:K3"/>
    <mergeCell ref="A9:K9"/>
    <mergeCell ref="C10:C11"/>
    <mergeCell ref="D10:D11"/>
    <mergeCell ref="E10:E11"/>
    <mergeCell ref="F10:F11"/>
    <mergeCell ref="G10:G11"/>
    <mergeCell ref="H10:H11"/>
  </mergeCells>
  <printOptions horizontalCentered="1"/>
  <pageMargins left="0.23622047244094491" right="0.23622047244094491" top="0.74803149606299213" bottom="0.74803149606299213" header="0.31496062992125984" footer="0.31496062992125984"/>
  <pageSetup scale="41" orientation="portrait" r:id="rId1"/>
  <rowBreaks count="1" manualBreakCount="1">
    <brk id="63"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vt:lpstr>
      <vt:lpstr>PPTO!Área_de_impresión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cp:lastPrinted>2022-02-18T16:00:50Z</cp:lastPrinted>
  <dcterms:created xsi:type="dcterms:W3CDTF">2022-02-18T15:57:05Z</dcterms:created>
  <dcterms:modified xsi:type="dcterms:W3CDTF">2022-02-18T16:01:15Z</dcterms:modified>
</cp:coreProperties>
</file>