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500c5d7c12d046ee/Desktop/"/>
    </mc:Choice>
  </mc:AlternateContent>
  <xr:revisionPtr revIDLastSave="0" documentId="8_{E6DF1938-8BE8-4B17-9DC1-4F740EC95D0E}" xr6:coauthVersionLast="47" xr6:coauthVersionMax="47" xr10:uidLastSave="{00000000-0000-0000-0000-000000000000}"/>
  <bookViews>
    <workbookView xWindow="-120" yWindow="-120" windowWidth="20730" windowHeight="11160" activeTab="3" xr2:uid="{00000000-000D-0000-FFFF-FFFF00000000}"/>
  </bookViews>
  <sheets>
    <sheet name="formato" sheetId="2" r:id="rId1"/>
    <sheet name="PPTO" sheetId="6" r:id="rId2"/>
    <sheet name="DISTRIBUCION" sheetId="7" r:id="rId3"/>
    <sheet name="ESPECIFICACIONES" sheetId="8" r:id="rId4"/>
    <sheet name="COTIZACIONES" sheetId="9" r:id="rId5"/>
    <sheet name="ENTREGA 1.0" sheetId="10" r:id="rId6"/>
    <sheet name="ENTREGA 2.0" sheetId="11" r:id="rId7"/>
    <sheet name="BASE" sheetId="3" state="hidden" r:id="rId8"/>
  </sheets>
  <definedNames>
    <definedName name="_xlnm.Print_Area" localSheetId="4">COTIZACIONES!$A$1:$U$41</definedName>
    <definedName name="_xlnm.Print_Area" localSheetId="2">DISTRIBUCION!$A$1:$AZ$37</definedName>
    <definedName name="_xlnm.Print_Area" localSheetId="5">'ENTREGA 1.0'!$A$1:$AZ$37</definedName>
    <definedName name="_xlnm.Print_Area" localSheetId="6">'ENTREGA 2.0'!$A$1:$AZ$37</definedName>
    <definedName name="_xlnm.Print_Area" localSheetId="0">formato!$A$1:$G$198</definedName>
    <definedName name="_xlnm.Print_Area" localSheetId="1">PPTO!$A$1:$O$38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1" l="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AP5" i="11"/>
  <c r="AQ5" i="11"/>
  <c r="AR5" i="11"/>
  <c r="AS5" i="11"/>
  <c r="AT5" i="11"/>
  <c r="AU5" i="11"/>
  <c r="AV5" i="11"/>
  <c r="AW5" i="11"/>
  <c r="AX5" i="11"/>
  <c r="AY5" i="11"/>
  <c r="AZ5"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AP7" i="11"/>
  <c r="AQ7" i="11"/>
  <c r="AR7" i="11"/>
  <c r="AS7" i="11"/>
  <c r="AT7" i="11"/>
  <c r="AU7" i="11"/>
  <c r="AV7" i="11"/>
  <c r="AW7" i="11"/>
  <c r="AX7" i="11"/>
  <c r="AY7" i="11"/>
  <c r="AZ7"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AP9" i="11"/>
  <c r="AQ9" i="11"/>
  <c r="AR9" i="11"/>
  <c r="AS9" i="11"/>
  <c r="AT9" i="11"/>
  <c r="AU9" i="11"/>
  <c r="AV9" i="11"/>
  <c r="AW9" i="11"/>
  <c r="AX9" i="11"/>
  <c r="AY9" i="11"/>
  <c r="AZ9"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AP10" i="11"/>
  <c r="AQ10" i="11"/>
  <c r="AR10" i="11"/>
  <c r="AS10" i="11"/>
  <c r="AT10" i="11"/>
  <c r="AU10" i="11"/>
  <c r="AV10" i="11"/>
  <c r="AW10" i="11"/>
  <c r="AX10" i="11"/>
  <c r="AY10" i="11"/>
  <c r="AZ10"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AP11" i="11"/>
  <c r="AQ11" i="11"/>
  <c r="AR11" i="11"/>
  <c r="AS11" i="11"/>
  <c r="AT11" i="11"/>
  <c r="AU11" i="11"/>
  <c r="AV11" i="11"/>
  <c r="AW11" i="11"/>
  <c r="AX11" i="11"/>
  <c r="AY11" i="11"/>
  <c r="AZ11"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AP12" i="11"/>
  <c r="AQ12" i="11"/>
  <c r="AR12" i="11"/>
  <c r="AS12" i="11"/>
  <c r="AT12" i="11"/>
  <c r="AU12" i="11"/>
  <c r="AV12" i="11"/>
  <c r="AW12" i="11"/>
  <c r="AX12" i="11"/>
  <c r="AY12" i="11"/>
  <c r="AZ12"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AP13" i="11"/>
  <c r="AQ13" i="11"/>
  <c r="AR13" i="11"/>
  <c r="AS13" i="11"/>
  <c r="AT13" i="11"/>
  <c r="AU13" i="11"/>
  <c r="AV13" i="11"/>
  <c r="AW13" i="11"/>
  <c r="AX13" i="11"/>
  <c r="AY13" i="11"/>
  <c r="AZ13"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BA31" i="11" s="1"/>
  <c r="AK31" i="11"/>
  <c r="AL31" i="11"/>
  <c r="AM31" i="11"/>
  <c r="AN31" i="11"/>
  <c r="AO31" i="11"/>
  <c r="AP31" i="11"/>
  <c r="AQ31" i="11"/>
  <c r="AR31" i="11"/>
  <c r="AS31" i="11"/>
  <c r="AT31" i="11"/>
  <c r="AU31" i="11"/>
  <c r="AV31" i="11"/>
  <c r="AW31" i="11"/>
  <c r="AX31" i="11"/>
  <c r="AY31" i="11"/>
  <c r="AZ31" i="11"/>
  <c r="E32" i="11"/>
  <c r="F32" i="11"/>
  <c r="G32" i="11"/>
  <c r="H32" i="11"/>
  <c r="BA32" i="11" s="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E33" i="11"/>
  <c r="F33" i="11"/>
  <c r="G33" i="11"/>
  <c r="H33" i="11"/>
  <c r="BA33" i="11" s="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E35" i="11"/>
  <c r="F35" i="11"/>
  <c r="G35" i="11"/>
  <c r="H35" i="11"/>
  <c r="BA35" i="11" s="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E36" i="11"/>
  <c r="F36" i="11"/>
  <c r="G36" i="11"/>
  <c r="H36" i="11"/>
  <c r="BA36" i="11" s="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E37" i="11"/>
  <c r="F37" i="11"/>
  <c r="G37" i="11"/>
  <c r="H37" i="11"/>
  <c r="BA37" i="11" s="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F3" i="11"/>
  <c r="G3" i="11"/>
  <c r="H3" i="11"/>
  <c r="I3" i="11"/>
  <c r="BA3" i="11" s="1"/>
  <c r="J3" i="11"/>
  <c r="K3" i="11"/>
  <c r="L3" i="11"/>
  <c r="M3" i="11"/>
  <c r="N3" i="11"/>
  <c r="O3" i="11"/>
  <c r="P3" i="11"/>
  <c r="Q3" i="11"/>
  <c r="R3" i="11"/>
  <c r="S3" i="11"/>
  <c r="T3" i="11"/>
  <c r="U3" i="11"/>
  <c r="V3" i="11"/>
  <c r="W3" i="11"/>
  <c r="X3" i="11"/>
  <c r="Y3" i="11"/>
  <c r="Z3" i="11"/>
  <c r="AA3" i="11"/>
  <c r="AB3" i="11"/>
  <c r="AC3" i="11"/>
  <c r="AD3" i="11"/>
  <c r="AE3" i="11"/>
  <c r="AF3" i="11"/>
  <c r="AG3" i="11"/>
  <c r="AH3" i="11"/>
  <c r="AI3" i="11"/>
  <c r="AJ3" i="11"/>
  <c r="AK3" i="11"/>
  <c r="AL3" i="11"/>
  <c r="AM3" i="11"/>
  <c r="AN3" i="11"/>
  <c r="AO3" i="11"/>
  <c r="AP3" i="11"/>
  <c r="AQ3" i="11"/>
  <c r="AR3" i="11"/>
  <c r="AS3" i="11"/>
  <c r="AT3" i="11"/>
  <c r="AU3" i="11"/>
  <c r="AV3" i="11"/>
  <c r="AW3" i="11"/>
  <c r="AX3" i="11"/>
  <c r="AY3" i="11"/>
  <c r="AZ3" i="11"/>
  <c r="E3" i="11"/>
  <c r="BA34" i="11"/>
  <c r="BA30" i="11"/>
  <c r="BA29" i="11"/>
  <c r="BA28" i="11"/>
  <c r="BA27" i="11"/>
  <c r="BA26" i="11"/>
  <c r="BA25" i="11"/>
  <c r="BA24" i="11"/>
  <c r="BA23" i="11"/>
  <c r="BA22" i="11"/>
  <c r="BA21" i="11"/>
  <c r="BA20" i="11"/>
  <c r="BA19" i="11"/>
  <c r="BA18" i="11"/>
  <c r="BA17" i="11"/>
  <c r="BA16" i="11"/>
  <c r="BA15" i="11"/>
  <c r="BA14" i="11"/>
  <c r="BA13" i="11"/>
  <c r="BA12" i="11"/>
  <c r="BA11" i="11"/>
  <c r="BA10" i="11"/>
  <c r="BA9" i="11"/>
  <c r="BA8" i="11"/>
  <c r="BA7" i="11"/>
  <c r="BA6" i="11"/>
  <c r="BA5" i="11"/>
  <c r="BA4" i="11"/>
  <c r="F3" i="10"/>
  <c r="G3" i="10"/>
  <c r="H3" i="10"/>
  <c r="I3" i="10"/>
  <c r="J3" i="10"/>
  <c r="K3" i="10"/>
  <c r="L3" i="10"/>
  <c r="M3" i="10"/>
  <c r="N3" i="10"/>
  <c r="O3" i="10"/>
  <c r="P3" i="10"/>
  <c r="Q3" i="10"/>
  <c r="R3" i="10"/>
  <c r="S3" i="10"/>
  <c r="T3" i="10"/>
  <c r="U3" i="10"/>
  <c r="V3" i="10"/>
  <c r="W3" i="10"/>
  <c r="X3" i="10"/>
  <c r="Y3" i="10"/>
  <c r="Z3" i="10"/>
  <c r="AA3" i="10"/>
  <c r="AB3" i="10"/>
  <c r="AC3" i="10"/>
  <c r="F4" i="10"/>
  <c r="G4" i="10"/>
  <c r="H4" i="10"/>
  <c r="I4" i="10"/>
  <c r="J4" i="10"/>
  <c r="K4" i="10"/>
  <c r="L4" i="10"/>
  <c r="M4" i="10"/>
  <c r="N4" i="10"/>
  <c r="O4" i="10"/>
  <c r="P4" i="10"/>
  <c r="Q4" i="10"/>
  <c r="R4" i="10"/>
  <c r="S4" i="10"/>
  <c r="T4" i="10"/>
  <c r="U4" i="10"/>
  <c r="V4" i="10"/>
  <c r="W4" i="10"/>
  <c r="X4" i="10"/>
  <c r="Y4" i="10"/>
  <c r="Z4" i="10"/>
  <c r="AA4" i="10"/>
  <c r="AB4" i="10"/>
  <c r="AC4" i="10"/>
  <c r="F5" i="10"/>
  <c r="G5" i="10"/>
  <c r="H5" i="10"/>
  <c r="I5" i="10"/>
  <c r="J5" i="10"/>
  <c r="K5" i="10"/>
  <c r="L5" i="10"/>
  <c r="M5" i="10"/>
  <c r="N5" i="10"/>
  <c r="O5" i="10"/>
  <c r="P5" i="10"/>
  <c r="Q5" i="10"/>
  <c r="R5" i="10"/>
  <c r="S5" i="10"/>
  <c r="T5" i="10"/>
  <c r="U5" i="10"/>
  <c r="V5" i="10"/>
  <c r="W5" i="10"/>
  <c r="X5" i="10"/>
  <c r="Y5" i="10"/>
  <c r="Z5" i="10"/>
  <c r="AA5" i="10"/>
  <c r="AB5" i="10"/>
  <c r="AC5" i="10"/>
  <c r="F6" i="10"/>
  <c r="G6" i="10"/>
  <c r="H6" i="10"/>
  <c r="I6" i="10"/>
  <c r="BA6" i="10" s="1"/>
  <c r="J6" i="10"/>
  <c r="K6" i="10"/>
  <c r="L6" i="10"/>
  <c r="M6" i="10"/>
  <c r="N6" i="10"/>
  <c r="O6" i="10"/>
  <c r="P6" i="10"/>
  <c r="Q6" i="10"/>
  <c r="R6" i="10"/>
  <c r="S6" i="10"/>
  <c r="T6" i="10"/>
  <c r="U6" i="10"/>
  <c r="V6" i="10"/>
  <c r="W6" i="10"/>
  <c r="X6" i="10"/>
  <c r="Y6" i="10"/>
  <c r="Z6" i="10"/>
  <c r="AA6" i="10"/>
  <c r="AB6" i="10"/>
  <c r="AC6" i="10"/>
  <c r="F7" i="10"/>
  <c r="G7" i="10"/>
  <c r="H7" i="10"/>
  <c r="I7" i="10"/>
  <c r="J7" i="10"/>
  <c r="K7" i="10"/>
  <c r="L7" i="10"/>
  <c r="M7" i="10"/>
  <c r="N7" i="10"/>
  <c r="O7" i="10"/>
  <c r="P7" i="10"/>
  <c r="Q7" i="10"/>
  <c r="R7" i="10"/>
  <c r="S7" i="10"/>
  <c r="T7" i="10"/>
  <c r="U7" i="10"/>
  <c r="V7" i="10"/>
  <c r="W7" i="10"/>
  <c r="X7" i="10"/>
  <c r="Y7" i="10"/>
  <c r="Z7" i="10"/>
  <c r="AA7" i="10"/>
  <c r="AB7" i="10"/>
  <c r="AC7" i="10"/>
  <c r="F8" i="10"/>
  <c r="G8" i="10"/>
  <c r="H8" i="10"/>
  <c r="I8" i="10"/>
  <c r="J8" i="10"/>
  <c r="K8" i="10"/>
  <c r="L8" i="10"/>
  <c r="M8" i="10"/>
  <c r="N8" i="10"/>
  <c r="O8" i="10"/>
  <c r="P8" i="10"/>
  <c r="Q8" i="10"/>
  <c r="R8" i="10"/>
  <c r="S8" i="10"/>
  <c r="T8" i="10"/>
  <c r="U8" i="10"/>
  <c r="V8" i="10"/>
  <c r="W8" i="10"/>
  <c r="X8" i="10"/>
  <c r="Y8" i="10"/>
  <c r="Z8" i="10"/>
  <c r="AA8" i="10"/>
  <c r="AB8" i="10"/>
  <c r="AC8" i="10"/>
  <c r="F9" i="10"/>
  <c r="G9" i="10"/>
  <c r="H9" i="10"/>
  <c r="I9" i="10"/>
  <c r="BA9" i="10" s="1"/>
  <c r="J9" i="10"/>
  <c r="K9" i="10"/>
  <c r="L9" i="10"/>
  <c r="M9" i="10"/>
  <c r="N9" i="10"/>
  <c r="O9" i="10"/>
  <c r="P9" i="10"/>
  <c r="Q9" i="10"/>
  <c r="R9" i="10"/>
  <c r="S9" i="10"/>
  <c r="T9" i="10"/>
  <c r="U9" i="10"/>
  <c r="V9" i="10"/>
  <c r="W9" i="10"/>
  <c r="X9" i="10"/>
  <c r="Y9" i="10"/>
  <c r="Z9" i="10"/>
  <c r="AA9" i="10"/>
  <c r="AB9" i="10"/>
  <c r="AC9" i="10"/>
  <c r="F10" i="10"/>
  <c r="G10" i="10"/>
  <c r="H10" i="10"/>
  <c r="I10" i="10"/>
  <c r="BA10" i="10" s="1"/>
  <c r="J10" i="10"/>
  <c r="K10" i="10"/>
  <c r="L10" i="10"/>
  <c r="M10" i="10"/>
  <c r="N10" i="10"/>
  <c r="O10" i="10"/>
  <c r="P10" i="10"/>
  <c r="Q10" i="10"/>
  <c r="R10" i="10"/>
  <c r="S10" i="10"/>
  <c r="T10" i="10"/>
  <c r="U10" i="10"/>
  <c r="V10" i="10"/>
  <c r="W10" i="10"/>
  <c r="X10" i="10"/>
  <c r="Y10" i="10"/>
  <c r="Z10" i="10"/>
  <c r="AA10" i="10"/>
  <c r="AB10" i="10"/>
  <c r="AC10" i="10"/>
  <c r="F11" i="10"/>
  <c r="G11" i="10"/>
  <c r="H11" i="10"/>
  <c r="I11" i="10"/>
  <c r="J11" i="10"/>
  <c r="K11" i="10"/>
  <c r="L11" i="10"/>
  <c r="M11" i="10"/>
  <c r="N11" i="10"/>
  <c r="O11" i="10"/>
  <c r="P11" i="10"/>
  <c r="Q11" i="10"/>
  <c r="R11" i="10"/>
  <c r="S11" i="10"/>
  <c r="T11" i="10"/>
  <c r="U11" i="10"/>
  <c r="V11" i="10"/>
  <c r="W11" i="10"/>
  <c r="X11" i="10"/>
  <c r="Y11" i="10"/>
  <c r="Z11" i="10"/>
  <c r="AA11" i="10"/>
  <c r="AB11" i="10"/>
  <c r="AC11" i="10"/>
  <c r="F12" i="10"/>
  <c r="G12" i="10"/>
  <c r="H12" i="10"/>
  <c r="I12" i="10"/>
  <c r="BA12" i="10" s="1"/>
  <c r="J12" i="10"/>
  <c r="K12" i="10"/>
  <c r="L12" i="10"/>
  <c r="M12" i="10"/>
  <c r="N12" i="10"/>
  <c r="O12" i="10"/>
  <c r="P12" i="10"/>
  <c r="Q12" i="10"/>
  <c r="R12" i="10"/>
  <c r="S12" i="10"/>
  <c r="T12" i="10"/>
  <c r="U12" i="10"/>
  <c r="V12" i="10"/>
  <c r="W12" i="10"/>
  <c r="X12" i="10"/>
  <c r="Y12" i="10"/>
  <c r="Z12" i="10"/>
  <c r="AA12" i="10"/>
  <c r="AB12" i="10"/>
  <c r="AC12" i="10"/>
  <c r="F13" i="10"/>
  <c r="G13" i="10"/>
  <c r="H13" i="10"/>
  <c r="I13" i="10"/>
  <c r="J13" i="10"/>
  <c r="K13" i="10"/>
  <c r="L13" i="10"/>
  <c r="M13" i="10"/>
  <c r="N13" i="10"/>
  <c r="O13" i="10"/>
  <c r="P13" i="10"/>
  <c r="Q13" i="10"/>
  <c r="R13" i="10"/>
  <c r="S13" i="10"/>
  <c r="T13" i="10"/>
  <c r="U13" i="10"/>
  <c r="V13" i="10"/>
  <c r="W13" i="10"/>
  <c r="X13" i="10"/>
  <c r="Y13" i="10"/>
  <c r="Z13" i="10"/>
  <c r="AA13" i="10"/>
  <c r="AB13" i="10"/>
  <c r="AC13" i="10"/>
  <c r="F14" i="10"/>
  <c r="G14" i="10"/>
  <c r="H14" i="10"/>
  <c r="I14" i="10"/>
  <c r="BA14" i="10" s="1"/>
  <c r="J14" i="10"/>
  <c r="K14" i="10"/>
  <c r="L14" i="10"/>
  <c r="M14" i="10"/>
  <c r="N14" i="10"/>
  <c r="O14" i="10"/>
  <c r="P14" i="10"/>
  <c r="Q14" i="10"/>
  <c r="R14" i="10"/>
  <c r="S14" i="10"/>
  <c r="T14" i="10"/>
  <c r="U14" i="10"/>
  <c r="V14" i="10"/>
  <c r="W14" i="10"/>
  <c r="X14" i="10"/>
  <c r="Y14" i="10"/>
  <c r="Z14" i="10"/>
  <c r="AA14" i="10"/>
  <c r="AB14" i="10"/>
  <c r="AC14" i="10"/>
  <c r="F15" i="10"/>
  <c r="G15" i="10"/>
  <c r="H15" i="10"/>
  <c r="I15" i="10"/>
  <c r="J15" i="10"/>
  <c r="K15" i="10"/>
  <c r="L15" i="10"/>
  <c r="M15" i="10"/>
  <c r="N15" i="10"/>
  <c r="O15" i="10"/>
  <c r="P15" i="10"/>
  <c r="Q15" i="10"/>
  <c r="R15" i="10"/>
  <c r="S15" i="10"/>
  <c r="T15" i="10"/>
  <c r="U15" i="10"/>
  <c r="V15" i="10"/>
  <c r="W15" i="10"/>
  <c r="X15" i="10"/>
  <c r="Y15" i="10"/>
  <c r="Z15" i="10"/>
  <c r="AA15" i="10"/>
  <c r="AB15" i="10"/>
  <c r="AC15" i="10"/>
  <c r="F16" i="10"/>
  <c r="G16" i="10"/>
  <c r="H16" i="10"/>
  <c r="I16" i="10"/>
  <c r="BA16" i="10" s="1"/>
  <c r="J16" i="10"/>
  <c r="K16" i="10"/>
  <c r="L16" i="10"/>
  <c r="M16" i="10"/>
  <c r="N16" i="10"/>
  <c r="O16" i="10"/>
  <c r="P16" i="10"/>
  <c r="Q16" i="10"/>
  <c r="R16" i="10"/>
  <c r="S16" i="10"/>
  <c r="T16" i="10"/>
  <c r="U16" i="10"/>
  <c r="V16" i="10"/>
  <c r="W16" i="10"/>
  <c r="X16" i="10"/>
  <c r="Y16" i="10"/>
  <c r="Z16" i="10"/>
  <c r="AA16" i="10"/>
  <c r="AB16" i="10"/>
  <c r="AC16" i="10"/>
  <c r="F17" i="10"/>
  <c r="G17" i="10"/>
  <c r="H17" i="10"/>
  <c r="I17" i="10"/>
  <c r="BA17" i="10" s="1"/>
  <c r="J17" i="10"/>
  <c r="K17" i="10"/>
  <c r="L17" i="10"/>
  <c r="M17" i="10"/>
  <c r="N17" i="10"/>
  <c r="O17" i="10"/>
  <c r="P17" i="10"/>
  <c r="Q17" i="10"/>
  <c r="R17" i="10"/>
  <c r="S17" i="10"/>
  <c r="T17" i="10"/>
  <c r="U17" i="10"/>
  <c r="V17" i="10"/>
  <c r="W17" i="10"/>
  <c r="X17" i="10"/>
  <c r="Y17" i="10"/>
  <c r="Z17" i="10"/>
  <c r="AA17" i="10"/>
  <c r="AB17" i="10"/>
  <c r="AC17" i="10"/>
  <c r="F18" i="10"/>
  <c r="G18" i="10"/>
  <c r="H18" i="10"/>
  <c r="I18" i="10"/>
  <c r="BA18" i="10" s="1"/>
  <c r="J18" i="10"/>
  <c r="K18" i="10"/>
  <c r="L18" i="10"/>
  <c r="M18" i="10"/>
  <c r="N18" i="10"/>
  <c r="O18" i="10"/>
  <c r="P18" i="10"/>
  <c r="Q18" i="10"/>
  <c r="R18" i="10"/>
  <c r="S18" i="10"/>
  <c r="T18" i="10"/>
  <c r="U18" i="10"/>
  <c r="V18" i="10"/>
  <c r="W18" i="10"/>
  <c r="X18" i="10"/>
  <c r="Y18" i="10"/>
  <c r="Z18" i="10"/>
  <c r="AA18" i="10"/>
  <c r="AB18" i="10"/>
  <c r="AC18" i="10"/>
  <c r="F19" i="10"/>
  <c r="G19" i="10"/>
  <c r="H19" i="10"/>
  <c r="I19" i="10"/>
  <c r="J19" i="10"/>
  <c r="K19" i="10"/>
  <c r="L19" i="10"/>
  <c r="M19" i="10"/>
  <c r="N19" i="10"/>
  <c r="O19" i="10"/>
  <c r="P19" i="10"/>
  <c r="Q19" i="10"/>
  <c r="R19" i="10"/>
  <c r="S19" i="10"/>
  <c r="T19" i="10"/>
  <c r="U19" i="10"/>
  <c r="V19" i="10"/>
  <c r="W19" i="10"/>
  <c r="X19" i="10"/>
  <c r="Y19" i="10"/>
  <c r="Z19" i="10"/>
  <c r="AA19" i="10"/>
  <c r="AB19" i="10"/>
  <c r="AC19" i="10"/>
  <c r="F20" i="10"/>
  <c r="G20" i="10"/>
  <c r="H20" i="10"/>
  <c r="I20" i="10"/>
  <c r="BA20" i="10" s="1"/>
  <c r="J20" i="10"/>
  <c r="K20" i="10"/>
  <c r="L20" i="10"/>
  <c r="M20" i="10"/>
  <c r="N20" i="10"/>
  <c r="O20" i="10"/>
  <c r="P20" i="10"/>
  <c r="Q20" i="10"/>
  <c r="R20" i="10"/>
  <c r="S20" i="10"/>
  <c r="T20" i="10"/>
  <c r="U20" i="10"/>
  <c r="V20" i="10"/>
  <c r="W20" i="10"/>
  <c r="X20" i="10"/>
  <c r="Y20" i="10"/>
  <c r="Z20" i="10"/>
  <c r="AA20" i="10"/>
  <c r="AB20" i="10"/>
  <c r="AC20" i="10"/>
  <c r="F21" i="10"/>
  <c r="G21" i="10"/>
  <c r="H21" i="10"/>
  <c r="I21" i="10"/>
  <c r="J21" i="10"/>
  <c r="K21" i="10"/>
  <c r="L21" i="10"/>
  <c r="M21" i="10"/>
  <c r="N21" i="10"/>
  <c r="O21" i="10"/>
  <c r="P21" i="10"/>
  <c r="Q21" i="10"/>
  <c r="R21" i="10"/>
  <c r="S21" i="10"/>
  <c r="T21" i="10"/>
  <c r="U21" i="10"/>
  <c r="V21" i="10"/>
  <c r="W21" i="10"/>
  <c r="X21" i="10"/>
  <c r="Y21" i="10"/>
  <c r="Z21" i="10"/>
  <c r="AA21" i="10"/>
  <c r="AB21" i="10"/>
  <c r="AC21" i="10"/>
  <c r="F22" i="10"/>
  <c r="G22" i="10"/>
  <c r="H22" i="10"/>
  <c r="I22" i="10"/>
  <c r="BA22" i="10" s="1"/>
  <c r="J22" i="10"/>
  <c r="K22" i="10"/>
  <c r="L22" i="10"/>
  <c r="M22" i="10"/>
  <c r="N22" i="10"/>
  <c r="O22" i="10"/>
  <c r="P22" i="10"/>
  <c r="Q22" i="10"/>
  <c r="R22" i="10"/>
  <c r="S22" i="10"/>
  <c r="T22" i="10"/>
  <c r="U22" i="10"/>
  <c r="V22" i="10"/>
  <c r="W22" i="10"/>
  <c r="X22" i="10"/>
  <c r="Y22" i="10"/>
  <c r="Z22" i="10"/>
  <c r="AA22" i="10"/>
  <c r="AB22" i="10"/>
  <c r="AC22" i="10"/>
  <c r="F23" i="10"/>
  <c r="G23" i="10"/>
  <c r="H23" i="10"/>
  <c r="I23" i="10"/>
  <c r="J23" i="10"/>
  <c r="K23" i="10"/>
  <c r="L23" i="10"/>
  <c r="M23" i="10"/>
  <c r="N23" i="10"/>
  <c r="O23" i="10"/>
  <c r="P23" i="10"/>
  <c r="Q23" i="10"/>
  <c r="R23" i="10"/>
  <c r="S23" i="10"/>
  <c r="T23" i="10"/>
  <c r="U23" i="10"/>
  <c r="V23" i="10"/>
  <c r="W23" i="10"/>
  <c r="X23" i="10"/>
  <c r="Y23" i="10"/>
  <c r="Z23" i="10"/>
  <c r="AA23" i="10"/>
  <c r="AB23" i="10"/>
  <c r="AC23" i="10"/>
  <c r="F24" i="10"/>
  <c r="G24" i="10"/>
  <c r="H24" i="10"/>
  <c r="I24" i="10"/>
  <c r="BA24" i="10" s="1"/>
  <c r="J24" i="10"/>
  <c r="K24" i="10"/>
  <c r="L24" i="10"/>
  <c r="M24" i="10"/>
  <c r="N24" i="10"/>
  <c r="O24" i="10"/>
  <c r="P24" i="10"/>
  <c r="Q24" i="10"/>
  <c r="R24" i="10"/>
  <c r="S24" i="10"/>
  <c r="T24" i="10"/>
  <c r="U24" i="10"/>
  <c r="V24" i="10"/>
  <c r="W24" i="10"/>
  <c r="X24" i="10"/>
  <c r="Y24" i="10"/>
  <c r="Z24" i="10"/>
  <c r="AA24" i="10"/>
  <c r="AB24" i="10"/>
  <c r="AC24" i="10"/>
  <c r="F25" i="10"/>
  <c r="G25" i="10"/>
  <c r="H25" i="10"/>
  <c r="I25" i="10"/>
  <c r="BA25" i="10" s="1"/>
  <c r="J25" i="10"/>
  <c r="K25" i="10"/>
  <c r="L25" i="10"/>
  <c r="M25" i="10"/>
  <c r="N25" i="10"/>
  <c r="O25" i="10"/>
  <c r="P25" i="10"/>
  <c r="Q25" i="10"/>
  <c r="R25" i="10"/>
  <c r="S25" i="10"/>
  <c r="T25" i="10"/>
  <c r="U25" i="10"/>
  <c r="V25" i="10"/>
  <c r="W25" i="10"/>
  <c r="X25" i="10"/>
  <c r="Y25" i="10"/>
  <c r="Z25" i="10"/>
  <c r="AA25" i="10"/>
  <c r="AB25" i="10"/>
  <c r="AC25" i="10"/>
  <c r="F26" i="10"/>
  <c r="G26" i="10"/>
  <c r="H26" i="10"/>
  <c r="I26" i="10"/>
  <c r="J26" i="10"/>
  <c r="K26" i="10"/>
  <c r="L26" i="10"/>
  <c r="M26" i="10"/>
  <c r="N26" i="10"/>
  <c r="O26" i="10"/>
  <c r="P26" i="10"/>
  <c r="Q26" i="10"/>
  <c r="R26" i="10"/>
  <c r="S26" i="10"/>
  <c r="T26" i="10"/>
  <c r="U26" i="10"/>
  <c r="V26" i="10"/>
  <c r="W26" i="10"/>
  <c r="X26" i="10"/>
  <c r="Y26" i="10"/>
  <c r="Z26" i="10"/>
  <c r="AA26" i="10"/>
  <c r="AB26" i="10"/>
  <c r="AC26" i="10"/>
  <c r="F27" i="10"/>
  <c r="G27" i="10"/>
  <c r="H27" i="10"/>
  <c r="I27" i="10"/>
  <c r="J27" i="10"/>
  <c r="K27" i="10"/>
  <c r="L27" i="10"/>
  <c r="M27" i="10"/>
  <c r="N27" i="10"/>
  <c r="O27" i="10"/>
  <c r="P27" i="10"/>
  <c r="Q27" i="10"/>
  <c r="R27" i="10"/>
  <c r="S27" i="10"/>
  <c r="T27" i="10"/>
  <c r="U27" i="10"/>
  <c r="V27" i="10"/>
  <c r="W27" i="10"/>
  <c r="X27" i="10"/>
  <c r="Y27" i="10"/>
  <c r="Z27" i="10"/>
  <c r="AA27" i="10"/>
  <c r="AB27" i="10"/>
  <c r="AC27" i="10"/>
  <c r="F28" i="10"/>
  <c r="G28" i="10"/>
  <c r="H28" i="10"/>
  <c r="I28" i="10"/>
  <c r="BA28" i="10" s="1"/>
  <c r="J28" i="10"/>
  <c r="K28" i="10"/>
  <c r="L28" i="10"/>
  <c r="M28" i="10"/>
  <c r="N28" i="10"/>
  <c r="O28" i="10"/>
  <c r="P28" i="10"/>
  <c r="Q28" i="10"/>
  <c r="R28" i="10"/>
  <c r="S28" i="10"/>
  <c r="T28" i="10"/>
  <c r="U28" i="10"/>
  <c r="V28" i="10"/>
  <c r="W28" i="10"/>
  <c r="X28" i="10"/>
  <c r="Y28" i="10"/>
  <c r="Z28" i="10"/>
  <c r="AA28" i="10"/>
  <c r="AB28" i="10"/>
  <c r="AC28" i="10"/>
  <c r="F29" i="10"/>
  <c r="G29" i="10"/>
  <c r="H29" i="10"/>
  <c r="I29" i="10"/>
  <c r="BA29" i="10" s="1"/>
  <c r="J29" i="10"/>
  <c r="K29" i="10"/>
  <c r="L29" i="10"/>
  <c r="M29" i="10"/>
  <c r="N29" i="10"/>
  <c r="O29" i="10"/>
  <c r="P29" i="10"/>
  <c r="Q29" i="10"/>
  <c r="R29" i="10"/>
  <c r="S29" i="10"/>
  <c r="T29" i="10"/>
  <c r="U29" i="10"/>
  <c r="V29" i="10"/>
  <c r="W29" i="10"/>
  <c r="X29" i="10"/>
  <c r="Y29" i="10"/>
  <c r="Z29" i="10"/>
  <c r="AA29" i="10"/>
  <c r="AB29" i="10"/>
  <c r="AC29" i="10"/>
  <c r="F30" i="10"/>
  <c r="G30" i="10"/>
  <c r="H30" i="10"/>
  <c r="I30" i="10"/>
  <c r="BA30" i="10" s="1"/>
  <c r="J30" i="10"/>
  <c r="K30" i="10"/>
  <c r="L30" i="10"/>
  <c r="M30" i="10"/>
  <c r="N30" i="10"/>
  <c r="O30" i="10"/>
  <c r="P30" i="10"/>
  <c r="Q30" i="10"/>
  <c r="R30" i="10"/>
  <c r="S30" i="10"/>
  <c r="T30" i="10"/>
  <c r="U30" i="10"/>
  <c r="V30" i="10"/>
  <c r="W30" i="10"/>
  <c r="X30" i="10"/>
  <c r="Y30" i="10"/>
  <c r="Z30" i="10"/>
  <c r="AA30" i="10"/>
  <c r="AB30" i="10"/>
  <c r="AC30" i="10"/>
  <c r="F31" i="10"/>
  <c r="G31" i="10"/>
  <c r="H31" i="10"/>
  <c r="I31" i="10"/>
  <c r="J31" i="10"/>
  <c r="K31" i="10"/>
  <c r="L31" i="10"/>
  <c r="M31" i="10"/>
  <c r="N31" i="10"/>
  <c r="O31" i="10"/>
  <c r="P31" i="10"/>
  <c r="Q31" i="10"/>
  <c r="R31" i="10"/>
  <c r="S31" i="10"/>
  <c r="T31" i="10"/>
  <c r="U31" i="10"/>
  <c r="V31" i="10"/>
  <c r="W31" i="10"/>
  <c r="X31" i="10"/>
  <c r="Y31" i="10"/>
  <c r="Z31" i="10"/>
  <c r="AA31" i="10"/>
  <c r="AB31" i="10"/>
  <c r="AC31" i="10"/>
  <c r="F32" i="10"/>
  <c r="G32" i="10"/>
  <c r="H32" i="10"/>
  <c r="I32" i="10"/>
  <c r="J32" i="10"/>
  <c r="K32" i="10"/>
  <c r="L32" i="10"/>
  <c r="M32" i="10"/>
  <c r="N32" i="10"/>
  <c r="O32" i="10"/>
  <c r="P32" i="10"/>
  <c r="Q32" i="10"/>
  <c r="R32" i="10"/>
  <c r="S32" i="10"/>
  <c r="T32" i="10"/>
  <c r="U32" i="10"/>
  <c r="V32" i="10"/>
  <c r="W32" i="10"/>
  <c r="X32" i="10"/>
  <c r="Y32" i="10"/>
  <c r="Z32" i="10"/>
  <c r="AA32" i="10"/>
  <c r="AB32" i="10"/>
  <c r="AC32" i="10"/>
  <c r="F33" i="10"/>
  <c r="G33" i="10"/>
  <c r="H33" i="10"/>
  <c r="I33" i="10"/>
  <c r="BA33" i="10" s="1"/>
  <c r="J33" i="10"/>
  <c r="K33" i="10"/>
  <c r="L33" i="10"/>
  <c r="M33" i="10"/>
  <c r="N33" i="10"/>
  <c r="O33" i="10"/>
  <c r="P33" i="10"/>
  <c r="Q33" i="10"/>
  <c r="R33" i="10"/>
  <c r="S33" i="10"/>
  <c r="T33" i="10"/>
  <c r="U33" i="10"/>
  <c r="V33" i="10"/>
  <c r="W33" i="10"/>
  <c r="X33" i="10"/>
  <c r="Y33" i="10"/>
  <c r="Z33" i="10"/>
  <c r="AA33" i="10"/>
  <c r="AB33" i="10"/>
  <c r="AC33" i="10"/>
  <c r="F34" i="10"/>
  <c r="G34" i="10"/>
  <c r="H34" i="10"/>
  <c r="I34" i="10"/>
  <c r="BA34" i="10" s="1"/>
  <c r="J34" i="10"/>
  <c r="K34" i="10"/>
  <c r="L34" i="10"/>
  <c r="M34" i="10"/>
  <c r="N34" i="10"/>
  <c r="O34" i="10"/>
  <c r="P34" i="10"/>
  <c r="Q34" i="10"/>
  <c r="R34" i="10"/>
  <c r="S34" i="10"/>
  <c r="T34" i="10"/>
  <c r="U34" i="10"/>
  <c r="V34" i="10"/>
  <c r="W34" i="10"/>
  <c r="X34" i="10"/>
  <c r="Y34" i="10"/>
  <c r="Z34" i="10"/>
  <c r="AA34" i="10"/>
  <c r="AB34" i="10"/>
  <c r="AC34" i="10"/>
  <c r="F35" i="10"/>
  <c r="G35" i="10"/>
  <c r="H35" i="10"/>
  <c r="I35" i="10"/>
  <c r="J35" i="10"/>
  <c r="K35" i="10"/>
  <c r="L35" i="10"/>
  <c r="M35" i="10"/>
  <c r="N35" i="10"/>
  <c r="O35" i="10"/>
  <c r="P35" i="10"/>
  <c r="Q35" i="10"/>
  <c r="R35" i="10"/>
  <c r="S35" i="10"/>
  <c r="T35" i="10"/>
  <c r="U35" i="10"/>
  <c r="V35" i="10"/>
  <c r="W35" i="10"/>
  <c r="X35" i="10"/>
  <c r="Y35" i="10"/>
  <c r="Z35" i="10"/>
  <c r="AA35" i="10"/>
  <c r="AB35" i="10"/>
  <c r="AC35" i="10"/>
  <c r="F36" i="10"/>
  <c r="G36" i="10"/>
  <c r="BA36" i="10" s="1"/>
  <c r="H36" i="10"/>
  <c r="I36" i="10"/>
  <c r="J36" i="10"/>
  <c r="K36" i="10"/>
  <c r="L36" i="10"/>
  <c r="M36" i="10"/>
  <c r="N36" i="10"/>
  <c r="O36" i="10"/>
  <c r="P36" i="10"/>
  <c r="Q36" i="10"/>
  <c r="R36" i="10"/>
  <c r="S36" i="10"/>
  <c r="T36" i="10"/>
  <c r="U36" i="10"/>
  <c r="V36" i="10"/>
  <c r="W36" i="10"/>
  <c r="X36" i="10"/>
  <c r="Y36" i="10"/>
  <c r="Z36" i="10"/>
  <c r="AA36" i="10"/>
  <c r="AB36" i="10"/>
  <c r="AC36" i="10"/>
  <c r="F37" i="10"/>
  <c r="G37" i="10"/>
  <c r="H37" i="10"/>
  <c r="I37" i="10"/>
  <c r="J37" i="10"/>
  <c r="K37" i="10"/>
  <c r="L37" i="10"/>
  <c r="M37" i="10"/>
  <c r="N37" i="10"/>
  <c r="O37" i="10"/>
  <c r="P37" i="10"/>
  <c r="Q37" i="10"/>
  <c r="R37" i="10"/>
  <c r="S37" i="10"/>
  <c r="T37" i="10"/>
  <c r="U37" i="10"/>
  <c r="V37" i="10"/>
  <c r="W37" i="10"/>
  <c r="X37" i="10"/>
  <c r="Y37" i="10"/>
  <c r="Z37" i="10"/>
  <c r="AA37" i="10"/>
  <c r="AB37" i="10"/>
  <c r="AC37" i="10"/>
  <c r="E4" i="10"/>
  <c r="E5" i="10"/>
  <c r="E6" i="10"/>
  <c r="E7" i="10"/>
  <c r="BA7" i="10" s="1"/>
  <c r="E8" i="10"/>
  <c r="E9" i="10"/>
  <c r="E10" i="10"/>
  <c r="E11" i="10"/>
  <c r="BA11" i="10" s="1"/>
  <c r="E12" i="10"/>
  <c r="E13" i="10"/>
  <c r="E14" i="10"/>
  <c r="E15" i="10"/>
  <c r="BA15" i="10" s="1"/>
  <c r="E16" i="10"/>
  <c r="E17" i="10"/>
  <c r="E18" i="10"/>
  <c r="E19" i="10"/>
  <c r="BA19" i="10" s="1"/>
  <c r="E20" i="10"/>
  <c r="E21" i="10"/>
  <c r="E22" i="10"/>
  <c r="E23" i="10"/>
  <c r="BA23" i="10" s="1"/>
  <c r="E24" i="10"/>
  <c r="E25" i="10"/>
  <c r="E26" i="10"/>
  <c r="E27" i="10"/>
  <c r="BA27" i="10" s="1"/>
  <c r="E28" i="10"/>
  <c r="E29" i="10"/>
  <c r="E30" i="10"/>
  <c r="E31" i="10"/>
  <c r="BA31" i="10" s="1"/>
  <c r="E32" i="10"/>
  <c r="E33" i="10"/>
  <c r="E34" i="10"/>
  <c r="E35" i="10"/>
  <c r="BA35" i="10" s="1"/>
  <c r="E36" i="10"/>
  <c r="E37" i="10"/>
  <c r="E3" i="10"/>
  <c r="BA37" i="10"/>
  <c r="BA32" i="10"/>
  <c r="BA26" i="10"/>
  <c r="BA21" i="10"/>
  <c r="AZ16" i="10"/>
  <c r="AY16" i="10"/>
  <c r="AX16" i="10"/>
  <c r="AW16" i="10"/>
  <c r="AV16" i="10"/>
  <c r="AU16" i="10"/>
  <c r="AT16" i="10"/>
  <c r="AS16" i="10"/>
  <c r="AR16" i="10"/>
  <c r="AQ16" i="10"/>
  <c r="AP16" i="10"/>
  <c r="AO16" i="10"/>
  <c r="AN16" i="10"/>
  <c r="AM16" i="10"/>
  <c r="AL16" i="10"/>
  <c r="AK16" i="10"/>
  <c r="AJ16" i="10"/>
  <c r="AI16" i="10"/>
  <c r="AH16" i="10"/>
  <c r="AG16" i="10"/>
  <c r="AF16" i="10"/>
  <c r="AD16" i="10"/>
  <c r="BA13" i="10"/>
  <c r="BA8" i="10"/>
  <c r="BA5" i="10"/>
  <c r="BA4" i="10"/>
  <c r="S40" i="9"/>
  <c r="O40" i="9"/>
  <c r="K40" i="9"/>
  <c r="L40" i="9" s="1"/>
  <c r="M40" i="9" s="1"/>
  <c r="F40" i="9"/>
  <c r="G40" i="9" s="1"/>
  <c r="T39" i="9"/>
  <c r="U39" i="9" s="1"/>
  <c r="S39" i="9"/>
  <c r="O39" i="9"/>
  <c r="L39" i="9"/>
  <c r="K39" i="9"/>
  <c r="M39" i="9" s="1"/>
  <c r="G39" i="9"/>
  <c r="H39" i="9" s="1"/>
  <c r="I39" i="9" s="1"/>
  <c r="F39" i="9"/>
  <c r="S38" i="9"/>
  <c r="T38" i="9" s="1"/>
  <c r="U38" i="9" s="1"/>
  <c r="P38" i="9"/>
  <c r="Q38" i="9" s="1"/>
  <c r="O38" i="9"/>
  <c r="K38" i="9"/>
  <c r="F38" i="9"/>
  <c r="G38" i="9" s="1"/>
  <c r="T37" i="9"/>
  <c r="S37" i="9"/>
  <c r="U37" i="9" s="1"/>
  <c r="O37" i="9"/>
  <c r="P37" i="9" s="1"/>
  <c r="Q37" i="9" s="1"/>
  <c r="L37" i="9"/>
  <c r="M37" i="9" s="1"/>
  <c r="K37" i="9"/>
  <c r="G37" i="9"/>
  <c r="F37" i="9"/>
  <c r="S36" i="9"/>
  <c r="P36" i="9"/>
  <c r="O36" i="9"/>
  <c r="Q36" i="9" s="1"/>
  <c r="K36" i="9"/>
  <c r="L36" i="9" s="1"/>
  <c r="M36" i="9" s="1"/>
  <c r="F36" i="9"/>
  <c r="G36" i="9" s="1"/>
  <c r="T35" i="9"/>
  <c r="U35" i="9" s="1"/>
  <c r="S35" i="9"/>
  <c r="O35" i="9"/>
  <c r="L35" i="9"/>
  <c r="K35" i="9"/>
  <c r="M35" i="9" s="1"/>
  <c r="G35" i="9"/>
  <c r="H35" i="9" s="1"/>
  <c r="I35" i="9" s="1"/>
  <c r="F35" i="9"/>
  <c r="S34" i="9"/>
  <c r="T34" i="9" s="1"/>
  <c r="U34" i="9" s="1"/>
  <c r="P34" i="9"/>
  <c r="Q34" i="9" s="1"/>
  <c r="O34" i="9"/>
  <c r="K34" i="9"/>
  <c r="F34" i="9"/>
  <c r="G34" i="9" s="1"/>
  <c r="T33" i="9"/>
  <c r="S33" i="9"/>
  <c r="U33" i="9" s="1"/>
  <c r="O33" i="9"/>
  <c r="P33" i="9" s="1"/>
  <c r="Q33" i="9" s="1"/>
  <c r="L33" i="9"/>
  <c r="M33" i="9" s="1"/>
  <c r="K33" i="9"/>
  <c r="G33" i="9"/>
  <c r="F33" i="9"/>
  <c r="S32" i="9"/>
  <c r="P32" i="9"/>
  <c r="O32" i="9"/>
  <c r="Q32" i="9" s="1"/>
  <c r="K32" i="9"/>
  <c r="L32" i="9" s="1"/>
  <c r="M32" i="9" s="1"/>
  <c r="F32" i="9"/>
  <c r="G32" i="9" s="1"/>
  <c r="T31" i="9"/>
  <c r="U31" i="9" s="1"/>
  <c r="S31" i="9"/>
  <c r="O31" i="9"/>
  <c r="L31" i="9"/>
  <c r="K31" i="9"/>
  <c r="M31" i="9" s="1"/>
  <c r="G31" i="9"/>
  <c r="H31" i="9" s="1"/>
  <c r="I31" i="9" s="1"/>
  <c r="F31" i="9"/>
  <c r="S30" i="9"/>
  <c r="T30" i="9" s="1"/>
  <c r="U30" i="9" s="1"/>
  <c r="P30" i="9"/>
  <c r="Q30" i="9" s="1"/>
  <c r="O30" i="9"/>
  <c r="K30" i="9"/>
  <c r="F30" i="9"/>
  <c r="G30" i="9" s="1"/>
  <c r="T29" i="9"/>
  <c r="S29" i="9"/>
  <c r="U29" i="9" s="1"/>
  <c r="O29" i="9"/>
  <c r="P29" i="9" s="1"/>
  <c r="Q29" i="9" s="1"/>
  <c r="L29" i="9"/>
  <c r="M29" i="9" s="1"/>
  <c r="K29" i="9"/>
  <c r="G29" i="9"/>
  <c r="F29" i="9"/>
  <c r="S28" i="9"/>
  <c r="P28" i="9"/>
  <c r="O28" i="9"/>
  <c r="Q28" i="9" s="1"/>
  <c r="K28" i="9"/>
  <c r="L28" i="9" s="1"/>
  <c r="M28" i="9" s="1"/>
  <c r="F28" i="9"/>
  <c r="G28" i="9" s="1"/>
  <c r="T27" i="9"/>
  <c r="U27" i="9" s="1"/>
  <c r="S27" i="9"/>
  <c r="O27" i="9"/>
  <c r="L27" i="9"/>
  <c r="K27" i="9"/>
  <c r="M27" i="9" s="1"/>
  <c r="G27" i="9"/>
  <c r="H27" i="9" s="1"/>
  <c r="I27" i="9" s="1"/>
  <c r="F27" i="9"/>
  <c r="S26" i="9"/>
  <c r="T26" i="9" s="1"/>
  <c r="U26" i="9" s="1"/>
  <c r="P26" i="9"/>
  <c r="Q26" i="9" s="1"/>
  <c r="O26" i="9"/>
  <c r="K26" i="9"/>
  <c r="F26" i="9"/>
  <c r="G26" i="9" s="1"/>
  <c r="T25" i="9"/>
  <c r="S25" i="9"/>
  <c r="U25" i="9" s="1"/>
  <c r="O25" i="9"/>
  <c r="P25" i="9" s="1"/>
  <c r="Q25" i="9" s="1"/>
  <c r="L25" i="9"/>
  <c r="M25" i="9" s="1"/>
  <c r="K25" i="9"/>
  <c r="G25" i="9"/>
  <c r="F25" i="9"/>
  <c r="S24" i="9"/>
  <c r="P24" i="9"/>
  <c r="O24" i="9"/>
  <c r="Q24" i="9" s="1"/>
  <c r="K24" i="9"/>
  <c r="L24" i="9" s="1"/>
  <c r="M24" i="9" s="1"/>
  <c r="F24" i="9"/>
  <c r="G24" i="9" s="1"/>
  <c r="T23" i="9"/>
  <c r="U23" i="9" s="1"/>
  <c r="S23" i="9"/>
  <c r="O23" i="9"/>
  <c r="L23" i="9"/>
  <c r="K23" i="9"/>
  <c r="M23" i="9" s="1"/>
  <c r="G23" i="9"/>
  <c r="H23" i="9" s="1"/>
  <c r="I23" i="9" s="1"/>
  <c r="F23" i="9"/>
  <c r="S22" i="9"/>
  <c r="T22" i="9" s="1"/>
  <c r="U22" i="9" s="1"/>
  <c r="P22" i="9"/>
  <c r="Q22" i="9" s="1"/>
  <c r="O22" i="9"/>
  <c r="K22" i="9"/>
  <c r="F22" i="9"/>
  <c r="G22" i="9" s="1"/>
  <c r="T21" i="9"/>
  <c r="S21" i="9"/>
  <c r="U21" i="9" s="1"/>
  <c r="O21" i="9"/>
  <c r="P21" i="9" s="1"/>
  <c r="Q21" i="9" s="1"/>
  <c r="L21" i="9"/>
  <c r="M21" i="9" s="1"/>
  <c r="K21" i="9"/>
  <c r="G21" i="9"/>
  <c r="F21" i="9"/>
  <c r="S20" i="9"/>
  <c r="P20" i="9"/>
  <c r="O20" i="9"/>
  <c r="Q20" i="9" s="1"/>
  <c r="K20" i="9"/>
  <c r="L20" i="9" s="1"/>
  <c r="M20" i="9" s="1"/>
  <c r="F20" i="9"/>
  <c r="G20" i="9" s="1"/>
  <c r="T19" i="9"/>
  <c r="U19" i="9" s="1"/>
  <c r="S19" i="9"/>
  <c r="O19" i="9"/>
  <c r="L19" i="9"/>
  <c r="K19" i="9"/>
  <c r="M19" i="9" s="1"/>
  <c r="G19" i="9"/>
  <c r="H19" i="9" s="1"/>
  <c r="I19" i="9" s="1"/>
  <c r="F19" i="9"/>
  <c r="S18" i="9"/>
  <c r="T18" i="9" s="1"/>
  <c r="U18" i="9" s="1"/>
  <c r="P18" i="9"/>
  <c r="Q18" i="9" s="1"/>
  <c r="O18" i="9"/>
  <c r="K18" i="9"/>
  <c r="F18" i="9"/>
  <c r="G18" i="9" s="1"/>
  <c r="T17" i="9"/>
  <c r="S17" i="9"/>
  <c r="U17" i="9" s="1"/>
  <c r="O17" i="9"/>
  <c r="P17" i="9" s="1"/>
  <c r="Q17" i="9" s="1"/>
  <c r="L17" i="9"/>
  <c r="M17" i="9" s="1"/>
  <c r="K17" i="9"/>
  <c r="G17" i="9"/>
  <c r="F17" i="9"/>
  <c r="S16" i="9"/>
  <c r="P16" i="9"/>
  <c r="O16" i="9"/>
  <c r="Q16" i="9" s="1"/>
  <c r="K16" i="9"/>
  <c r="L16" i="9" s="1"/>
  <c r="M16" i="9" s="1"/>
  <c r="F16" i="9"/>
  <c r="G16" i="9" s="1"/>
  <c r="T15" i="9"/>
  <c r="U15" i="9" s="1"/>
  <c r="S15" i="9"/>
  <c r="O15" i="9"/>
  <c r="L15" i="9"/>
  <c r="K15" i="9"/>
  <c r="M15" i="9" s="1"/>
  <c r="G15" i="9"/>
  <c r="H15" i="9" s="1"/>
  <c r="I15" i="9" s="1"/>
  <c r="F15" i="9"/>
  <c r="S14" i="9"/>
  <c r="T14" i="9" s="1"/>
  <c r="U14" i="9" s="1"/>
  <c r="P14" i="9"/>
  <c r="Q14" i="9" s="1"/>
  <c r="O14" i="9"/>
  <c r="K14" i="9"/>
  <c r="F14" i="9"/>
  <c r="G14" i="9" s="1"/>
  <c r="T13" i="9"/>
  <c r="S13" i="9"/>
  <c r="U13" i="9" s="1"/>
  <c r="O13" i="9"/>
  <c r="P13" i="9" s="1"/>
  <c r="Q13" i="9" s="1"/>
  <c r="L13" i="9"/>
  <c r="M13" i="9" s="1"/>
  <c r="K13" i="9"/>
  <c r="G13" i="9"/>
  <c r="F13" i="9"/>
  <c r="S12" i="9"/>
  <c r="P12" i="9"/>
  <c r="O12" i="9"/>
  <c r="Q12" i="9" s="1"/>
  <c r="K12" i="9"/>
  <c r="L12" i="9" s="1"/>
  <c r="M12" i="9" s="1"/>
  <c r="F12" i="9"/>
  <c r="G12" i="9" s="1"/>
  <c r="T11" i="9"/>
  <c r="U11" i="9" s="1"/>
  <c r="S11" i="9"/>
  <c r="O11" i="9"/>
  <c r="L11" i="9"/>
  <c r="K11" i="9"/>
  <c r="M11" i="9" s="1"/>
  <c r="G11" i="9"/>
  <c r="H11" i="9" s="1"/>
  <c r="I11" i="9" s="1"/>
  <c r="F11" i="9"/>
  <c r="S10" i="9"/>
  <c r="T10" i="9" s="1"/>
  <c r="U10" i="9" s="1"/>
  <c r="P10" i="9"/>
  <c r="Q10" i="9" s="1"/>
  <c r="O10" i="9"/>
  <c r="K10" i="9"/>
  <c r="F10" i="9"/>
  <c r="G10" i="9" s="1"/>
  <c r="T9" i="9"/>
  <c r="S9" i="9"/>
  <c r="U9" i="9" s="1"/>
  <c r="O9" i="9"/>
  <c r="P9" i="9" s="1"/>
  <c r="Q9" i="9" s="1"/>
  <c r="L9" i="9"/>
  <c r="M9" i="9" s="1"/>
  <c r="K9" i="9"/>
  <c r="G9" i="9"/>
  <c r="F9" i="9"/>
  <c r="S8" i="9"/>
  <c r="O8" i="9"/>
  <c r="K8" i="9"/>
  <c r="L8" i="9" s="1"/>
  <c r="M8" i="9" s="1"/>
  <c r="F8" i="9"/>
  <c r="G8" i="9" s="1"/>
  <c r="T7" i="9"/>
  <c r="U7" i="9" s="1"/>
  <c r="S7" i="9"/>
  <c r="O7" i="9"/>
  <c r="K7" i="9"/>
  <c r="F7" i="9"/>
  <c r="G7" i="9" s="1"/>
  <c r="S6" i="9"/>
  <c r="T6" i="9" s="1"/>
  <c r="U6" i="9" s="1"/>
  <c r="P6" i="9"/>
  <c r="Q6" i="9" s="1"/>
  <c r="O6" i="9"/>
  <c r="K6" i="9"/>
  <c r="F6" i="9"/>
  <c r="G6" i="9" s="1"/>
  <c r="BA37" i="7"/>
  <c r="BA36" i="7"/>
  <c r="BA35" i="7"/>
  <c r="BA34" i="7"/>
  <c r="BA33" i="7"/>
  <c r="BA32" i="7"/>
  <c r="BA31" i="7"/>
  <c r="BA30" i="7"/>
  <c r="BA29" i="7"/>
  <c r="BA28" i="7"/>
  <c r="BA27" i="7"/>
  <c r="BA26" i="7"/>
  <c r="BA25" i="7"/>
  <c r="BA24" i="7"/>
  <c r="BA23" i="7"/>
  <c r="BA22" i="7"/>
  <c r="BA21" i="7"/>
  <c r="BA20" i="7"/>
  <c r="BA19" i="7"/>
  <c r="BA18" i="7"/>
  <c r="BA17" i="7"/>
  <c r="AZ16" i="7"/>
  <c r="AY16" i="7"/>
  <c r="AX16" i="7"/>
  <c r="AW16" i="7"/>
  <c r="AV16" i="7"/>
  <c r="AU16" i="7"/>
  <c r="AT16" i="7"/>
  <c r="AS16" i="7"/>
  <c r="AR16" i="7"/>
  <c r="AQ16" i="7"/>
  <c r="AP16" i="7"/>
  <c r="AO16" i="7"/>
  <c r="AN16" i="7"/>
  <c r="AM16" i="7"/>
  <c r="AL16" i="7"/>
  <c r="AK16" i="7"/>
  <c r="AJ16" i="7"/>
  <c r="AI16" i="7"/>
  <c r="AH16" i="7"/>
  <c r="AG16" i="7"/>
  <c r="AF16" i="7"/>
  <c r="AD16" i="7"/>
  <c r="AC16" i="7"/>
  <c r="AB16" i="7"/>
  <c r="AA16" i="7"/>
  <c r="Z16" i="7"/>
  <c r="Y16" i="7"/>
  <c r="W16" i="7"/>
  <c r="V16" i="7"/>
  <c r="U16" i="7"/>
  <c r="T16" i="7"/>
  <c r="S16" i="7"/>
  <c r="R16" i="7"/>
  <c r="Q16" i="7"/>
  <c r="P16" i="7"/>
  <c r="N16" i="7"/>
  <c r="M16" i="7"/>
  <c r="L16" i="7"/>
  <c r="J16" i="7"/>
  <c r="I16" i="7"/>
  <c r="H16" i="7"/>
  <c r="F16" i="7"/>
  <c r="BA16" i="7" s="1"/>
  <c r="BA15" i="7"/>
  <c r="BA14" i="7"/>
  <c r="BA13" i="7"/>
  <c r="BA12" i="7"/>
  <c r="BA11" i="7"/>
  <c r="BA10" i="7"/>
  <c r="BA9" i="7"/>
  <c r="BA8" i="7"/>
  <c r="BA7" i="7"/>
  <c r="BA6" i="7"/>
  <c r="BA5" i="7"/>
  <c r="BA4" i="7"/>
  <c r="BA3" i="7"/>
  <c r="K35" i="6"/>
  <c r="M35" i="6" s="1"/>
  <c r="H35" i="6"/>
  <c r="K34" i="6"/>
  <c r="M34" i="6" s="1"/>
  <c r="H34" i="6"/>
  <c r="I34" i="6" s="1"/>
  <c r="J34" i="6" s="1"/>
  <c r="K33" i="6"/>
  <c r="M33" i="6" s="1"/>
  <c r="I33" i="6"/>
  <c r="J33" i="6" s="1"/>
  <c r="H33" i="6"/>
  <c r="M32" i="6"/>
  <c r="K32" i="6"/>
  <c r="H32" i="6"/>
  <c r="K31" i="6"/>
  <c r="M31" i="6" s="1"/>
  <c r="H31" i="6"/>
  <c r="K30" i="6"/>
  <c r="M30" i="6" s="1"/>
  <c r="H30" i="6"/>
  <c r="I30" i="6" s="1"/>
  <c r="J30" i="6" s="1"/>
  <c r="K29" i="6"/>
  <c r="M29" i="6" s="1"/>
  <c r="I29" i="6"/>
  <c r="J29" i="6" s="1"/>
  <c r="H29" i="6"/>
  <c r="M27" i="6"/>
  <c r="K27" i="6"/>
  <c r="H27" i="6"/>
  <c r="K26" i="6"/>
  <c r="M26" i="6" s="1"/>
  <c r="H26" i="6"/>
  <c r="K25" i="6"/>
  <c r="M25" i="6" s="1"/>
  <c r="J25" i="6"/>
  <c r="I25" i="6"/>
  <c r="H25" i="6"/>
  <c r="N24" i="6"/>
  <c r="O24" i="6" s="1"/>
  <c r="M24" i="6"/>
  <c r="K24" i="6"/>
  <c r="I24" i="6"/>
  <c r="J24" i="6" s="1"/>
  <c r="H24" i="6"/>
  <c r="M22" i="6"/>
  <c r="K22" i="6"/>
  <c r="H22" i="6"/>
  <c r="K21" i="6"/>
  <c r="M21" i="6" s="1"/>
  <c r="H21" i="6"/>
  <c r="K20" i="6"/>
  <c r="M20" i="6" s="1"/>
  <c r="J20" i="6"/>
  <c r="I20" i="6"/>
  <c r="H20" i="6"/>
  <c r="N19" i="6"/>
  <c r="M19" i="6"/>
  <c r="O19" i="6" s="1"/>
  <c r="K19" i="6"/>
  <c r="I19" i="6"/>
  <c r="J19" i="6" s="1"/>
  <c r="H19" i="6"/>
  <c r="M18" i="6"/>
  <c r="K18" i="6"/>
  <c r="H18" i="6"/>
  <c r="K17" i="6"/>
  <c r="M17" i="6" s="1"/>
  <c r="H17" i="6"/>
  <c r="K15" i="6"/>
  <c r="M15" i="6" s="1"/>
  <c r="J15" i="6"/>
  <c r="I15" i="6"/>
  <c r="H15" i="6"/>
  <c r="N14" i="6"/>
  <c r="M14" i="6"/>
  <c r="O14" i="6" s="1"/>
  <c r="K14" i="6"/>
  <c r="I14" i="6"/>
  <c r="H14" i="6"/>
  <c r="J14" i="6" s="1"/>
  <c r="M13" i="6"/>
  <c r="K13" i="6"/>
  <c r="H13" i="6"/>
  <c r="K12" i="6"/>
  <c r="M12" i="6" s="1"/>
  <c r="H12" i="6"/>
  <c r="K11" i="6"/>
  <c r="M11" i="6" s="1"/>
  <c r="J11" i="6"/>
  <c r="I11" i="6"/>
  <c r="H11" i="6"/>
  <c r="N10" i="6"/>
  <c r="M10" i="6"/>
  <c r="O10" i="6" s="1"/>
  <c r="K10" i="6"/>
  <c r="I10" i="6"/>
  <c r="H10" i="6"/>
  <c r="J10" i="6" s="1"/>
  <c r="M9" i="6"/>
  <c r="K9" i="6"/>
  <c r="H9" i="6"/>
  <c r="K8" i="6"/>
  <c r="M8" i="6" s="1"/>
  <c r="H8" i="6"/>
  <c r="K7" i="6"/>
  <c r="M7" i="6" s="1"/>
  <c r="J7" i="6"/>
  <c r="I7" i="6"/>
  <c r="H7" i="6"/>
  <c r="N6" i="6"/>
  <c r="O6" i="6" s="1"/>
  <c r="M6" i="6"/>
  <c r="K6" i="6"/>
  <c r="I6" i="6"/>
  <c r="J6" i="6" s="1"/>
  <c r="H6" i="6"/>
  <c r="M5" i="6"/>
  <c r="K5" i="6"/>
  <c r="H5" i="6"/>
  <c r="K4" i="6"/>
  <c r="M4" i="6" s="1"/>
  <c r="H4" i="6"/>
  <c r="K3" i="6"/>
  <c r="M3" i="6" s="1"/>
  <c r="J3" i="6"/>
  <c r="I3" i="6"/>
  <c r="H3" i="6"/>
  <c r="H28" i="9" l="1"/>
  <c r="I28" i="9" s="1"/>
  <c r="I30" i="9"/>
  <c r="H30" i="9"/>
  <c r="U32" i="9"/>
  <c r="H34" i="9"/>
  <c r="I34" i="9" s="1"/>
  <c r="H38" i="9"/>
  <c r="I38" i="9" s="1"/>
  <c r="H40" i="9"/>
  <c r="I40" i="9" s="1"/>
  <c r="H10" i="9"/>
  <c r="I10" i="9" s="1"/>
  <c r="I14" i="9"/>
  <c r="H14" i="9"/>
  <c r="H18" i="9"/>
  <c r="I18" i="9" s="1"/>
  <c r="I20" i="9"/>
  <c r="H20" i="9"/>
  <c r="H24" i="9"/>
  <c r="I24" i="9" s="1"/>
  <c r="I36" i="9"/>
  <c r="H36" i="9"/>
  <c r="H8" i="9"/>
  <c r="I8" i="9" s="1"/>
  <c r="U12" i="9"/>
  <c r="U16" i="9"/>
  <c r="H7" i="9"/>
  <c r="I7" i="9"/>
  <c r="H12" i="9"/>
  <c r="I12" i="9" s="1"/>
  <c r="H16" i="9"/>
  <c r="I16" i="9" s="1"/>
  <c r="H22" i="9"/>
  <c r="I22" i="9" s="1"/>
  <c r="I26" i="9"/>
  <c r="H26" i="9"/>
  <c r="U28" i="9"/>
  <c r="H32" i="9"/>
  <c r="I32" i="9" s="1"/>
  <c r="M14" i="9"/>
  <c r="M26" i="9"/>
  <c r="M34" i="9"/>
  <c r="I17" i="9"/>
  <c r="I21" i="9"/>
  <c r="I33" i="9"/>
  <c r="I37" i="9"/>
  <c r="H6" i="9"/>
  <c r="I6" i="9" s="1"/>
  <c r="F41" i="9" s="1"/>
  <c r="I43" i="9" s="1"/>
  <c r="U40" i="9"/>
  <c r="L6" i="9"/>
  <c r="M6" i="9" s="1"/>
  <c r="P7" i="9"/>
  <c r="Q7" i="9" s="1"/>
  <c r="T8" i="9"/>
  <c r="U8" i="9" s="1"/>
  <c r="H9" i="9"/>
  <c r="I9" i="9" s="1"/>
  <c r="L10" i="9"/>
  <c r="M10" i="9" s="1"/>
  <c r="P11" i="9"/>
  <c r="Q11" i="9" s="1"/>
  <c r="T12" i="9"/>
  <c r="H13" i="9"/>
  <c r="I13" i="9" s="1"/>
  <c r="L14" i="9"/>
  <c r="P15" i="9"/>
  <c r="Q15" i="9" s="1"/>
  <c r="T16" i="9"/>
  <c r="H17" i="9"/>
  <c r="L18" i="9"/>
  <c r="M18" i="9" s="1"/>
  <c r="P19" i="9"/>
  <c r="Q19" i="9" s="1"/>
  <c r="T20" i="9"/>
  <c r="U20" i="9" s="1"/>
  <c r="H21" i="9"/>
  <c r="L22" i="9"/>
  <c r="M22" i="9" s="1"/>
  <c r="P23" i="9"/>
  <c r="Q23" i="9" s="1"/>
  <c r="T24" i="9"/>
  <c r="U24" i="9" s="1"/>
  <c r="H25" i="9"/>
  <c r="I25" i="9" s="1"/>
  <c r="L26" i="9"/>
  <c r="P27" i="9"/>
  <c r="Q27" i="9" s="1"/>
  <c r="T28" i="9"/>
  <c r="H29" i="9"/>
  <c r="I29" i="9" s="1"/>
  <c r="L30" i="9"/>
  <c r="M30" i="9" s="1"/>
  <c r="P31" i="9"/>
  <c r="Q31" i="9" s="1"/>
  <c r="T32" i="9"/>
  <c r="H33" i="9"/>
  <c r="L34" i="9"/>
  <c r="P35" i="9"/>
  <c r="Q35" i="9" s="1"/>
  <c r="T36" i="9"/>
  <c r="U36" i="9" s="1"/>
  <c r="H37" i="9"/>
  <c r="L38" i="9"/>
  <c r="M38" i="9" s="1"/>
  <c r="P39" i="9"/>
  <c r="Q39" i="9" s="1"/>
  <c r="T40" i="9"/>
  <c r="L7" i="9"/>
  <c r="M7" i="9" s="1"/>
  <c r="P8" i="9"/>
  <c r="Q8" i="9" s="1"/>
  <c r="P40" i="9"/>
  <c r="Q40" i="9" s="1"/>
  <c r="J9" i="6"/>
  <c r="J12" i="6"/>
  <c r="J18" i="6"/>
  <c r="J21" i="6"/>
  <c r="O4" i="6"/>
  <c r="N4" i="6"/>
  <c r="N7" i="6"/>
  <c r="O7" i="6"/>
  <c r="O12" i="6"/>
  <c r="N12" i="6"/>
  <c r="N15" i="6"/>
  <c r="O15" i="6"/>
  <c r="O21" i="6"/>
  <c r="N21" i="6"/>
  <c r="N25" i="6"/>
  <c r="O25" i="6"/>
  <c r="O29" i="6"/>
  <c r="N29" i="6"/>
  <c r="N31" i="6"/>
  <c r="O31" i="6" s="1"/>
  <c r="N34" i="6"/>
  <c r="O34" i="6" s="1"/>
  <c r="J8" i="6"/>
  <c r="O9" i="6"/>
  <c r="O18" i="6"/>
  <c r="J22" i="6"/>
  <c r="N3" i="6"/>
  <c r="O3" i="6"/>
  <c r="N8" i="6"/>
  <c r="O8" i="6" s="1"/>
  <c r="N11" i="6"/>
  <c r="O11" i="6"/>
  <c r="N17" i="6"/>
  <c r="O17" i="6" s="1"/>
  <c r="N20" i="6"/>
  <c r="O20" i="6"/>
  <c r="N26" i="6"/>
  <c r="O26" i="6" s="1"/>
  <c r="N30" i="6"/>
  <c r="O30" i="6"/>
  <c r="N33" i="6"/>
  <c r="O33" i="6" s="1"/>
  <c r="N35" i="6"/>
  <c r="O35" i="6" s="1"/>
  <c r="I5" i="6"/>
  <c r="J5" i="6" s="1"/>
  <c r="N5" i="6"/>
  <c r="O5" i="6" s="1"/>
  <c r="I9" i="6"/>
  <c r="N9" i="6"/>
  <c r="I13" i="6"/>
  <c r="J13" i="6" s="1"/>
  <c r="N13" i="6"/>
  <c r="O13" i="6" s="1"/>
  <c r="I18" i="6"/>
  <c r="N18" i="6"/>
  <c r="I22" i="6"/>
  <c r="N22" i="6"/>
  <c r="O22" i="6" s="1"/>
  <c r="I27" i="6"/>
  <c r="J27" i="6" s="1"/>
  <c r="N27" i="6"/>
  <c r="O27" i="6" s="1"/>
  <c r="I32" i="6"/>
  <c r="J32" i="6" s="1"/>
  <c r="N32" i="6"/>
  <c r="O32" i="6" s="1"/>
  <c r="I4" i="6"/>
  <c r="J4" i="6" s="1"/>
  <c r="I8" i="6"/>
  <c r="I12" i="6"/>
  <c r="I17" i="6"/>
  <c r="J17" i="6" s="1"/>
  <c r="I21" i="6"/>
  <c r="I26" i="6"/>
  <c r="J26" i="6" s="1"/>
  <c r="I31" i="6"/>
  <c r="J31" i="6" s="1"/>
  <c r="I35" i="6"/>
  <c r="J35" i="6" s="1"/>
  <c r="R41" i="9" l="1"/>
  <c r="N41" i="9"/>
  <c r="J41" i="9"/>
  <c r="A81" i="2" l="1"/>
  <c r="F81" i="2" s="1"/>
  <c r="F84" i="2" s="1"/>
  <c r="F85" i="2" s="1"/>
  <c r="BA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Ely Valencia</author>
  </authors>
  <commentList>
    <comment ref="B22" authorId="0" shapeId="0" xr:uid="{00000000-0006-0000-0000-000001000000}">
      <text>
        <r>
          <rPr>
            <b/>
            <sz val="9"/>
            <color rgb="FF000000"/>
            <rFont val="Tahoma"/>
            <family val="2"/>
          </rPr>
          <t>Luz Ely Valencia:</t>
        </r>
        <r>
          <rPr>
            <sz val="9"/>
            <color rgb="FF000000"/>
            <rFont val="Tahoma"/>
            <family val="2"/>
          </rPr>
          <t xml:space="preserve">
</t>
        </r>
        <r>
          <rPr>
            <sz val="9"/>
            <color rgb="FF000000"/>
            <rFont val="Tahoma"/>
            <family val="2"/>
          </rPr>
          <t>Registre el o los códigos generales (NO SE REQUIERE EL CÓDIGO POR CADA PRODUCTO)</t>
        </r>
      </text>
    </comment>
    <comment ref="A28" authorId="0" shapeId="0" xr:uid="{00000000-0006-0000-0000-000002000000}">
      <text>
        <r>
          <rPr>
            <b/>
            <sz val="9"/>
            <color rgb="FF000000"/>
            <rFont val="Tahoma"/>
            <family val="2"/>
          </rPr>
          <t>Luz Ely Valencia:</t>
        </r>
        <r>
          <rPr>
            <sz val="9"/>
            <color rgb="FF000000"/>
            <rFont val="Tahoma"/>
            <family val="2"/>
          </rPr>
          <t xml:space="preserve">
</t>
        </r>
        <r>
          <rPr>
            <sz val="9"/>
            <color rgb="FF000000"/>
            <rFont val="Tahoma"/>
            <family val="2"/>
          </rPr>
          <t>Esta información sólo aplica para suministros</t>
        </r>
      </text>
    </comment>
    <comment ref="E73" authorId="0" shapeId="0" xr:uid="{00000000-0006-0000-0000-000003000000}">
      <text>
        <r>
          <rPr>
            <b/>
            <sz val="9"/>
            <color rgb="FF000000"/>
            <rFont val="Tahoma"/>
            <family val="2"/>
          </rPr>
          <t>Luz Ely Valencia:</t>
        </r>
        <r>
          <rPr>
            <sz val="9"/>
            <color rgb="FF000000"/>
            <rFont val="Tahoma"/>
            <family val="2"/>
          </rPr>
          <t xml:space="preserve">
</t>
        </r>
        <r>
          <rPr>
            <sz val="9"/>
            <color rgb="FF000000"/>
            <rFont val="Tahoma"/>
            <family val="2"/>
          </rPr>
          <t xml:space="preserve">Para </t>
        </r>
        <r>
          <rPr>
            <b/>
            <sz val="9"/>
            <color rgb="FF000000"/>
            <rFont val="Tahoma"/>
            <family val="2"/>
          </rPr>
          <t>solicitud de ofertas se toma</t>
        </r>
        <r>
          <rPr>
            <sz val="9"/>
            <color rgb="FF000000"/>
            <rFont val="Tahoma"/>
            <family val="2"/>
          </rPr>
          <t xml:space="preserve"> el Promedio de precios del mercado
</t>
        </r>
        <r>
          <rPr>
            <sz val="9"/>
            <color rgb="FF000000"/>
            <rFont val="Tahoma"/>
            <family val="2"/>
          </rPr>
          <t xml:space="preserve">
</t>
        </r>
        <r>
          <rPr>
            <sz val="9"/>
            <color rgb="FF000000"/>
            <rFont val="Tahoma"/>
            <family val="2"/>
          </rPr>
          <t xml:space="preserve">Para contratación por </t>
        </r>
        <r>
          <rPr>
            <b/>
            <sz val="9"/>
            <color rgb="FF000000"/>
            <rFont val="Tahoma"/>
            <family val="2"/>
          </rPr>
          <t>unica oferta</t>
        </r>
        <r>
          <rPr>
            <sz val="9"/>
            <color rgb="FF000000"/>
            <rFont val="Tahoma"/>
            <family val="2"/>
          </rPr>
          <t xml:space="preserve"> se toma el precio mas bajo consultado</t>
        </r>
      </text>
    </comment>
    <comment ref="G87" authorId="0" shapeId="0" xr:uid="{00000000-0006-0000-0000-000004000000}">
      <text>
        <r>
          <rPr>
            <b/>
            <sz val="9"/>
            <color rgb="FF000000"/>
            <rFont val="Tahoma"/>
            <family val="2"/>
          </rPr>
          <t>Luz Ely Valencia:</t>
        </r>
        <r>
          <rPr>
            <sz val="9"/>
            <color rgb="FF000000"/>
            <rFont val="Tahoma"/>
            <family val="2"/>
          </rPr>
          <t xml:space="preserve">
</t>
        </r>
        <r>
          <rPr>
            <sz val="9"/>
            <color rgb="FF000000"/>
            <rFont val="Tahoma"/>
            <family val="2"/>
          </rPr>
          <t xml:space="preserve">Conteste SI o NO
</t>
        </r>
        <r>
          <rPr>
            <sz val="9"/>
            <color rgb="FF000000"/>
            <rFont val="Tahoma"/>
            <family val="2"/>
          </rPr>
          <t xml:space="preserve">Si la respuesta es SI diligencie las casillas siguientes.
</t>
        </r>
        <r>
          <rPr>
            <sz val="9"/>
            <color rgb="FF000000"/>
            <rFont val="Tahoma"/>
            <family val="2"/>
          </rPr>
          <t xml:space="preserve">
</t>
        </r>
        <r>
          <rPr>
            <sz val="9"/>
            <color rgb="FF000000"/>
            <rFont val="Tahoma"/>
            <family val="2"/>
          </rPr>
          <t>Si la respuesta es NO, deje las casillas en blanco</t>
        </r>
      </text>
    </comment>
    <comment ref="F88" authorId="0" shapeId="0" xr:uid="{00000000-0006-0000-0000-000005000000}">
      <text>
        <r>
          <rPr>
            <b/>
            <sz val="9"/>
            <color rgb="FF000000"/>
            <rFont val="Tahoma"/>
            <family val="2"/>
          </rPr>
          <t>Luz Ely Valencia:</t>
        </r>
        <r>
          <rPr>
            <sz val="9"/>
            <color rgb="FF000000"/>
            <rFont val="Tahoma"/>
            <family val="2"/>
          </rPr>
          <t xml:space="preserve">
</t>
        </r>
        <r>
          <rPr>
            <sz val="9"/>
            <color rgb="FF000000"/>
            <rFont val="Tahoma"/>
            <family val="2"/>
          </rPr>
          <t xml:space="preserve">Consulte estos datos en el siguiente link
</t>
        </r>
        <r>
          <rPr>
            <sz val="9"/>
            <color rgb="FF000000"/>
            <rFont val="Tahoma"/>
            <family val="2"/>
          </rPr>
          <t>https://empocaldas1.sharepoint.com/sites/INTRANET%20EMPOCALDAS/pdf_contratos</t>
        </r>
      </text>
    </comment>
    <comment ref="A114" authorId="0" shapeId="0" xr:uid="{00000000-0006-0000-0000-000006000000}">
      <text>
        <r>
          <rPr>
            <b/>
            <sz val="9"/>
            <color rgb="FF000000"/>
            <rFont val="Tahoma"/>
            <family val="2"/>
          </rPr>
          <t>Luz Ely Valencia:</t>
        </r>
        <r>
          <rPr>
            <sz val="9"/>
            <color rgb="FF000000"/>
            <rFont val="Tahoma"/>
            <family val="2"/>
          </rPr>
          <t xml:space="preserve">
</t>
        </r>
        <r>
          <rPr>
            <sz val="9"/>
            <color rgb="FF000000"/>
            <rFont val="Tahoma"/>
            <family val="2"/>
          </rPr>
          <t xml:space="preserve">INSERTE LAS FILAS QUE REQUIERA
</t>
        </r>
      </text>
    </comment>
  </commentList>
</comments>
</file>

<file path=xl/sharedStrings.xml><?xml version="1.0" encoding="utf-8"?>
<sst xmlns="http://schemas.openxmlformats.org/spreadsheetml/2006/main" count="1126" uniqueCount="514">
  <si>
    <t>Fecha del estudio</t>
  </si>
  <si>
    <t>VERIFICACIONES PREVIAS</t>
  </si>
  <si>
    <t>Requerimiento previo</t>
  </si>
  <si>
    <t>DESCRIPCIÓN DE LA NECESIDAD  Y OPORTUNIDAD</t>
  </si>
  <si>
    <t>Necesidad</t>
  </si>
  <si>
    <t>Conveniencia</t>
  </si>
  <si>
    <t>Oportunidad</t>
  </si>
  <si>
    <t>REQUISITOS TÉCNICOS Y LEGALES DEL BIEN O SERVICIO</t>
  </si>
  <si>
    <t>Aspectos Técnicos del bien y/o servicio</t>
  </si>
  <si>
    <t>Código inventario</t>
  </si>
  <si>
    <t>Descripción del bien o servicio</t>
  </si>
  <si>
    <t>unidad</t>
  </si>
  <si>
    <t>Cantidad</t>
  </si>
  <si>
    <t>EXPERIENCIA REQUERIDA</t>
  </si>
  <si>
    <t>Condiciones de idoneidad y experiencia que llevan a contratar a la persona natural o jurídica</t>
  </si>
  <si>
    <t>SOPORTE DE PRECIOS DEL MERCADO</t>
  </si>
  <si>
    <t>Valor cotización</t>
  </si>
  <si>
    <t>Teléfono</t>
  </si>
  <si>
    <t>Email</t>
  </si>
  <si>
    <t>Contacto</t>
  </si>
  <si>
    <t>Adjuntar soportes del precio del mercado</t>
  </si>
  <si>
    <t>Todos los precios deben incluir IVA</t>
  </si>
  <si>
    <t>Adjuntar matriz de precio del mercado, deberá adjuntar constancia de las condiciones de calidad, condiciones  de especialidad o idoneidad del oferente, con su respectiva cotización.</t>
  </si>
  <si>
    <t>Cod. Rubro</t>
  </si>
  <si>
    <t xml:space="preserve">Nombre rubro de apropiación </t>
  </si>
  <si>
    <t>Valor de la apropiación</t>
  </si>
  <si>
    <t>TOTAL CDP</t>
  </si>
  <si>
    <t>OBLIGACIONES GENERALES DEL CONTRATISTA</t>
  </si>
  <si>
    <t>Obligación</t>
  </si>
  <si>
    <t>Aplica</t>
  </si>
  <si>
    <t>Cumplir con todas las especificaciones y requerimientos del Estudio de Necesidad de la contratación y aspectos contemplados en la solicitud de oferta.</t>
  </si>
  <si>
    <t>El contratista deberá concertar con el supervisor un cronograma de actividades o plan de entregas de acuerdo al objeto del contrato y las necesidades de la Empocaldas S.A. E.S.P..</t>
  </si>
  <si>
    <t>Asumir por su cuenta y riesgo todos los gastos en el desarrollo del contrato.</t>
  </si>
  <si>
    <t>Presentar el pago de aportes a la seguridad social cada mes al supervisor del contrato con el fin de autorizar el pago correspondiente.</t>
  </si>
  <si>
    <t>En caso de tener trabajadores a cargo deberá suministrar los elementos de protección requeridos para el desarrollo de su función y asegurarse de que los usen.</t>
  </si>
  <si>
    <t>Sin perjuicio de la autonomía técnica y administrativa, atender instrucciones y lineamientos que durante el desarrollo del contrato se le impartan por parte de la Empocaldas S.A. E.S.P. (Supervisor ). Como presentar los informes que se exija.</t>
  </si>
  <si>
    <t>En el evento que algún o algunos de los elementos sea rechazado por el supervisor del contrato, dichos productos deberán ser retirados por cuenta y riesgos del contratista a la mayor brevedad posible. (o en el tiempo indicado en la invitación) El contratista deberá corregir cualquier problema que se presente, respondiendo por partes dañadas, por su cuenta y riesgo durante la garantía.</t>
  </si>
  <si>
    <t>No aplica</t>
  </si>
  <si>
    <t>Responder por los daños que ocasione en desarrollo del contrato a Empocaldas S.A. E.S.P. y a terceros afectados.</t>
  </si>
  <si>
    <t>Informar oportunamente al supervisor del contrato, los inconvenientes en la entrega de los bienes objeto de suministro y proponer soluciones para garantizar la prestación del servicio.</t>
  </si>
  <si>
    <t>Las demás obligaciones a su cargo que se deriven de la naturaleza del contrato y de las exigencias legales.</t>
  </si>
  <si>
    <t>Cada tubo suministrado debe ser marcado con los siguientes datos: 1) Número de Identificación del tubo o Código de trazabilidad, 2) Número de certificado, 3) Organismo de certificación del producto, 4)Número del Lote, 5) Fabricante de la tubería, 6) NIT-DV</t>
  </si>
  <si>
    <t>Junto con la tubería se deberá entregar la siguiente tabla con los datos solicitados:</t>
  </si>
  <si>
    <t>Número de Identificación del tubo o Código de trazabilidad</t>
  </si>
  <si>
    <t>Número de certificado</t>
  </si>
  <si>
    <t>Organismo de certificación del producto</t>
  </si>
  <si>
    <t>Número del Lote</t>
  </si>
  <si>
    <t>Fabricante de la tubería</t>
  </si>
  <si>
    <t>NIT-DV</t>
  </si>
  <si>
    <r>
      <t xml:space="preserve">- En la columna </t>
    </r>
    <r>
      <rPr>
        <b/>
        <sz val="8"/>
        <color theme="1"/>
        <rFont val="Arial"/>
        <family val="2"/>
      </rPr>
      <t>“Número de certificado”</t>
    </r>
    <r>
      <rPr>
        <sz val="11"/>
        <color theme="1"/>
        <rFont val="Calibri"/>
        <family val="2"/>
        <scheme val="minor"/>
      </rPr>
      <t>, se debe indicar el número de certificación de la tubería.
- En la columna</t>
    </r>
    <r>
      <rPr>
        <b/>
        <sz val="8"/>
        <color theme="1"/>
        <rFont val="Arial"/>
        <family val="2"/>
      </rPr>
      <t xml:space="preserve"> “Organismo de certificación del producto”</t>
    </r>
    <r>
      <rPr>
        <sz val="11"/>
        <color theme="1"/>
        <rFont val="Calibri"/>
        <family val="2"/>
        <scheme val="minor"/>
      </rPr>
      <t>, se debe escribir el Nombre o Razón social del organismo que realiza servicios de evaluación y certificación de la conformidad de la tubería.
- En la columna</t>
    </r>
    <r>
      <rPr>
        <b/>
        <sz val="8"/>
        <color theme="1"/>
        <rFont val="Arial"/>
        <family val="2"/>
      </rPr>
      <t xml:space="preserve"> “Número del lote”</t>
    </r>
    <r>
      <rPr>
        <sz val="11"/>
        <color theme="1"/>
        <rFont val="Calibri"/>
        <family val="2"/>
        <scheme val="minor"/>
      </rPr>
      <t xml:space="preserve">, Indicar el número del lote del fabricante al cual pertenece la tubería.
- En la columna </t>
    </r>
    <r>
      <rPr>
        <b/>
        <sz val="8"/>
        <color theme="1"/>
        <rFont val="Arial"/>
        <family val="2"/>
      </rPr>
      <t>“Fabricante de la tubería”</t>
    </r>
    <r>
      <rPr>
        <sz val="11"/>
        <color theme="1"/>
        <rFont val="Calibri"/>
        <family val="2"/>
        <scheme val="minor"/>
      </rPr>
      <t xml:space="preserve">, se debe indicar el Nombre o Razón social de la empresa fabricante o empresa importadora de la tubería.
- En la columna </t>
    </r>
    <r>
      <rPr>
        <b/>
        <sz val="8"/>
        <color theme="1"/>
        <rFont val="Arial"/>
        <family val="2"/>
      </rPr>
      <t>“NIT-DV”</t>
    </r>
    <r>
      <rPr>
        <sz val="11"/>
        <color theme="1"/>
        <rFont val="Calibri"/>
        <family val="2"/>
        <scheme val="minor"/>
      </rPr>
      <t>, se debe escribir el Número de identificación tributaria y dígito de verificación de la empresa fabricante o empresa importadora de la tubería.</t>
    </r>
  </si>
  <si>
    <t>Para el caso de mercancías que se requieren que sean entregadas en las seccionales o en las plantas, se debe coordinar con el Administrador de la seccional, garantizando la debida anticipación para el adecuado descargue de las mercancías y una correcta inspección de los elementos entregados.</t>
  </si>
  <si>
    <t>El descargue de las mercancías se debe realizar por cuenta y riesgo del contratista.</t>
  </si>
  <si>
    <t>Para los bienes cuya entrega deba realizarse la sede administrativa en la ciudad de Manizales, ésta debe hacerse en la sección de suministros para verificar, de manera conjunta con el Supervisor del contrato, la entrada y el estado de las mercancías recibidas</t>
  </si>
  <si>
    <t>Se considerará como recibida la mercancía, por parte de EMPOCALDAS S.A. E.S.P en la sede central (Sede Administrativa de Manizales) cuando el documento de entrega cuente con la firma del Jefe de la Sección de Suministros y del Supervisor o los supervisores del contrato.</t>
  </si>
  <si>
    <t>Se considerará como recibida la mercancía, por parte de EMPOCALDAS S.A. E.S.P en las seccionales, cuando el documento de entrega cuente con la firma del Administrador en la respectiva remisión, y en el caso de contratos, adicionalmente se requiere la firma del Supervisor.</t>
  </si>
  <si>
    <t>OBLIGACIONES ESPECIFICAS DEL CONTRATISTA</t>
  </si>
  <si>
    <t>Las obligaciones específicas a cargo de Empocaldas S.A. E.S.P. serán las siguientes:</t>
  </si>
  <si>
    <t>Pago oportuno de las obligaciones contraídas con el contratista, después del visto bueno del supervisor del contrato 30 días después.</t>
  </si>
  <si>
    <t>Entrega de certificaciones y demás documentos solicitados por el contratista para el óptimo desarrollo del Contrato.</t>
  </si>
  <si>
    <t>LUGAR Y PLAZO DE EJECUCIÓN</t>
  </si>
  <si>
    <t>Lugar de ejecución</t>
  </si>
  <si>
    <t>Plazo de ejecución</t>
  </si>
  <si>
    <t>FORMA DE PAGO</t>
  </si>
  <si>
    <t>Forma de Pago</t>
  </si>
  <si>
    <t>Condiciones para Pago</t>
  </si>
  <si>
    <t>Estampilla a descontar</t>
  </si>
  <si>
    <t>Estampilla Pro Universidad (1%)</t>
  </si>
  <si>
    <t>Estampilla Pro Hospital (1%)</t>
  </si>
  <si>
    <t>Estampilla Pro Adulto mayor (3%)</t>
  </si>
  <si>
    <t>Riesgo</t>
  </si>
  <si>
    <t>Está a cargo de contratista, el incremento de precios de los elementos relativos a la materia prima para producir el bien a adquirir a nivel nacional e internacional.</t>
  </si>
  <si>
    <t>Está a cargo del contratista el riesgo comercial, entendido como los eventos desfavorables relacionados con el valor y pago del contrato, causados por variaciones en las condiciones del mercado, aumento en los factores de producción, en el valor de los insumos o de los fletes</t>
  </si>
  <si>
    <t>Está a cargo del contratista el riesgo país, entendido como el cambio de las políticas en el país de origen.</t>
  </si>
  <si>
    <t>Está a cargo del contratista el riesgo operativo, entendido como los eventos relacionados con los procesos de producción, transporte y entrega del producto, tales como: Falta de disponibilidad de Materia Prima, insuficiente capacidad de producción, retrasos en el tiempo de entrega, incumplimiento en los protocolos de la Empocaldas S.A. E.S.P. para la entrega de producto, entrega de producto no conforme, pérdida, destrucción o deterioro antes de efectuar la recepción en la Empocaldas S.A. E.S.P..</t>
  </si>
  <si>
    <t>Esta a cargo del contratista el Incumplimiento de las obligaciones contractuales establecidas, como calidad del elemento suministrado. Fuga de información confidencial y privilegiada de la entidad. Pérdida de los elementos a suministrar.</t>
  </si>
  <si>
    <t>La forma de mitigarlos será con la constitución de las garantías respectivas, calidad, cumplimiento y responsabilidad civil extracontractual.</t>
  </si>
  <si>
    <t>SUPERVISIÓN</t>
  </si>
  <si>
    <t>GARANTÍAS</t>
  </si>
  <si>
    <t>Tipo de garantías</t>
  </si>
  <si>
    <t>Póliza de garantía de seriedad de la oferta.</t>
  </si>
  <si>
    <t>Cumplimiento</t>
  </si>
  <si>
    <t>Salarios,  prestaciones sociales e indemnización de personal</t>
  </si>
  <si>
    <t>Estabilidad y calidad de la obra</t>
  </si>
  <si>
    <t>Responsabilidad civil extracontractual</t>
  </si>
  <si>
    <t>Calidad y correcto funcionamiento de bienes y equipos suministrados</t>
  </si>
  <si>
    <t>Calidad</t>
  </si>
  <si>
    <t>TIPO DE CONTRATO</t>
  </si>
  <si>
    <t>Tipo de contrato</t>
  </si>
  <si>
    <t>Suministros</t>
  </si>
  <si>
    <t>Arrendamiento</t>
  </si>
  <si>
    <t>Obra</t>
  </si>
  <si>
    <t>Prestación de Servicio</t>
  </si>
  <si>
    <t>Interventoría</t>
  </si>
  <si>
    <t>Compra Venta</t>
  </si>
  <si>
    <t xml:space="preserve">Convenio Inter-Administrativo </t>
  </si>
  <si>
    <t xml:space="preserve">Contrato Inter-Administrativo </t>
  </si>
  <si>
    <t xml:space="preserve">Otro </t>
  </si>
  <si>
    <t>De acuerdo con lo establecido en el Manual de Contratación de la Empresa y la Ley 142 de 1994, se hace necesario realizar el citado contrato, cumpliendo con los parámetros legales señalados en las normas anteriormente citadas y las demás complementarias. SE CONSIDERA OPORTUNA Y LEGAL LA CELEBRACIÓN DE ESTE CONTRATO</t>
  </si>
  <si>
    <t>Solicitado por:</t>
  </si>
  <si>
    <t>Aprobado por:</t>
  </si>
  <si>
    <t>Firma</t>
  </si>
  <si>
    <t>Nombre</t>
  </si>
  <si>
    <t>Cargo</t>
  </si>
  <si>
    <t>Revisión Jurídica:</t>
  </si>
  <si>
    <t>Objeto de la contratación</t>
  </si>
  <si>
    <t>Total vigencias</t>
  </si>
  <si>
    <t>APLICA</t>
  </si>
  <si>
    <t>Cargo del Supervisor</t>
  </si>
  <si>
    <t>ESTUDIO DE NECESIDAD DE CONTRATACIÓN</t>
  </si>
  <si>
    <t>Contribución Especial (5%) - Sólo aplica para obras</t>
  </si>
  <si>
    <t>Consultoría</t>
  </si>
  <si>
    <t>11101 MANIZALES GERENCIA</t>
  </si>
  <si>
    <t>11102 MANZIALES SECRETARIA GENERAL</t>
  </si>
  <si>
    <t>11200 MANIZALES SUBGERENCIA DE PROYECTOS ESPECIALES</t>
  </si>
  <si>
    <t>11203 MANIZALES PERSONAL</t>
  </si>
  <si>
    <t>11204 MANIZALES SALUD OCUPACIONAL</t>
  </si>
  <si>
    <t>11205 MANIZALES SISTEMAS</t>
  </si>
  <si>
    <t>11206 MANIZALES SUMINISTROS</t>
  </si>
  <si>
    <t>11208 MANIZALES CONTABILIDAD</t>
  </si>
  <si>
    <t>11209 MANIZALES TESORERIA</t>
  </si>
  <si>
    <t>11210 MANIZALES COSTOS</t>
  </si>
  <si>
    <t>11212 MANIZALES PRESUPUESTO</t>
  </si>
  <si>
    <t>11301 MANIZALES COMERCIAL</t>
  </si>
  <si>
    <t>11302 MANIZALES APOYO COMERCIAL</t>
  </si>
  <si>
    <t>11303 MANIZALES FACTURACION</t>
  </si>
  <si>
    <t>11304 MANIZALES PQR</t>
  </si>
  <si>
    <t>11401 MANIZALES OPERACION Y MANTENIMIENTO</t>
  </si>
  <si>
    <t>11501 MANIZALES PLANEACION</t>
  </si>
  <si>
    <t>11601 MANIZALES REVISORIA FISCAL</t>
  </si>
  <si>
    <t>11701 MANIZALES CONTROL INTERNO</t>
  </si>
  <si>
    <t>11801 MANIZALES GASTOS COMPARTIDOS</t>
  </si>
  <si>
    <t>11802 MANIZALES COSTOS COMPARTIDOS</t>
  </si>
  <si>
    <t>11901 MANIZALES ADMINISTRATIVO Y LOGISTICO</t>
  </si>
  <si>
    <t>11902 MANIZALES GESTION CALIDAD</t>
  </si>
  <si>
    <t>1201 LA DORADA</t>
  </si>
  <si>
    <t>12011 LA DORADA PLANTA CENTRO</t>
  </si>
  <si>
    <t>12012 LA DORADA PLANTA LLANO</t>
  </si>
  <si>
    <t>12013 LA DORADA BOMBEO(LA BARCAZA)</t>
  </si>
  <si>
    <t>12014 LA DORADA OTROS PROCESOS OPERATIVOS</t>
  </si>
  <si>
    <t>12015 LA DORADA GASTOS COMPARTIDOS</t>
  </si>
  <si>
    <t>12016 LA DORADA COSTOS COMPARTIDOS</t>
  </si>
  <si>
    <t>1202 CHINCHINA</t>
  </si>
  <si>
    <t>12021 CHINCHINA PLANTA CAMPO ALEGRE</t>
  </si>
  <si>
    <t>12022 CHINCHINA PLANTA CUERVOS</t>
  </si>
  <si>
    <t>12023 CHINCHINA OTROS PROCESOS OPERATIVOS</t>
  </si>
  <si>
    <t>12024 CHINCHINA GASTOS COMPARTIDOS</t>
  </si>
  <si>
    <t>12025 CHINCHINA COSTOS COMPARTIDOS</t>
  </si>
  <si>
    <t>1203 ANSERMA</t>
  </si>
  <si>
    <t>12031 ANSERMA PLANTA CONVENCIONAL</t>
  </si>
  <si>
    <t>12032 ANSERMA PLANTA FIME</t>
  </si>
  <si>
    <t>12033 ANSERMA BOMBEO TABLA ROJA</t>
  </si>
  <si>
    <t>12034 ANSERMA BOMBEO CAUYA</t>
  </si>
  <si>
    <t>12035 ANSERMA BOMBEO SAN ISIDRO</t>
  </si>
  <si>
    <t>12036 ANSERMA OTROS PROCESOS OPERATIVOS</t>
  </si>
  <si>
    <t>12037 ANSERMA GASTOS COMPARTIDOS</t>
  </si>
  <si>
    <t>12038 ANSERMA COSTOS COMPARTIDOS</t>
  </si>
  <si>
    <t>1301 AGUADAS</t>
  </si>
  <si>
    <t>13011 AGUADAS PLANTA</t>
  </si>
  <si>
    <t>13012 AGUADAS OTROS PROCESOS OPERATIVOS</t>
  </si>
  <si>
    <t>13013 AGUADAS GASTOS COMPARTIDOS</t>
  </si>
  <si>
    <t>13014 AGUADAS COSTOS COMPARTIDOS</t>
  </si>
  <si>
    <t>1302 MANZANARES</t>
  </si>
  <si>
    <t>13021 MANZANARES PLANTA</t>
  </si>
  <si>
    <t>13022 MANZANARES OTROS PROCESOS OPERATIVOS</t>
  </si>
  <si>
    <t>13023 MANZANARES GASTOS COMPARTIDOS</t>
  </si>
  <si>
    <t>13024 MANZANARES COSTOS COMPARTIDOS</t>
  </si>
  <si>
    <t>1303 NEIRA</t>
  </si>
  <si>
    <t>13031 NEIRA PLANTA</t>
  </si>
  <si>
    <t>13032 NEIRA OTROS PROCESOS OPERATIVOS</t>
  </si>
  <si>
    <t>13033 NEIRA GASTOS COMPARTIDOS</t>
  </si>
  <si>
    <t>13034 NEIRA COSTOS COMPARTIDOS</t>
  </si>
  <si>
    <t>1304 RIOSUCIO</t>
  </si>
  <si>
    <t>13041 RIOSUCIO PLANTA</t>
  </si>
  <si>
    <t>13042 RIOSUCIO OTROS PROCESOS OPERATIVOS</t>
  </si>
  <si>
    <t>13043 RIOSUCIO GASTOS COMPARTIDOS</t>
  </si>
  <si>
    <t>13044 RIOSUCIO COSTOS COMPARTIDOS</t>
  </si>
  <si>
    <t>1305 SALAMINA</t>
  </si>
  <si>
    <t>13051 SALAMINA PLANTA</t>
  </si>
  <si>
    <t>13052 SALAMINA OTROS PROCESOS OPERATIVOS</t>
  </si>
  <si>
    <t>13053 SALAMINA GASTOS COMPARTIDOS</t>
  </si>
  <si>
    <t>13054 SALAMINA COSTOS COMPARTIDOS</t>
  </si>
  <si>
    <t>1306 SUPIA</t>
  </si>
  <si>
    <t>13061 SUPIA PLANTA</t>
  </si>
  <si>
    <t>13062 SUPIA OTROS PROCESOS OPERATIVOS</t>
  </si>
  <si>
    <t>13063 SUPIA GASTOS COMPARTIDOS</t>
  </si>
  <si>
    <t>13064 SUPIA COSTOS COMPARTIDOS</t>
  </si>
  <si>
    <t>1307 VITERBO</t>
  </si>
  <si>
    <t>13071 VITERBO PLANTA</t>
  </si>
  <si>
    <t>13072 VITERBO OTROS PROCESOS OPERATIVOS</t>
  </si>
  <si>
    <t>13073 VITERBO GASTOS COMPARTIDOS</t>
  </si>
  <si>
    <t>13074 VITERBO COSTOS COMPARTIDOS</t>
  </si>
  <si>
    <t>1401 ARAUCA</t>
  </si>
  <si>
    <t>14011 ARAUCA PLANTA</t>
  </si>
  <si>
    <t>14012 ARAUCA OTROS PROCESOS OPERATIVOS</t>
  </si>
  <si>
    <t>14013 ARAUCA GASTOS COMPARTIDOS</t>
  </si>
  <si>
    <t>14014 ARAUCA COSTOS COMPARTIDOS</t>
  </si>
  <si>
    <t>1402 ARMA</t>
  </si>
  <si>
    <t>14022 ARMA OTROS PROCESOS OPERATIVOS</t>
  </si>
  <si>
    <t>14023 ARMA GASTOS COMPARTIDOS</t>
  </si>
  <si>
    <t>14024 ARMA COSTOS COMPARTIDOS</t>
  </si>
  <si>
    <t>1403 BELALCAZAR</t>
  </si>
  <si>
    <t>14031 BELALCAZAR BOMBEO SANJON-HONDO</t>
  </si>
  <si>
    <t>14032 BELALCAZAR BOMBEO LA LAGUNA</t>
  </si>
  <si>
    <t>14033 BELALCAZAR PLANTA</t>
  </si>
  <si>
    <t>14034 BELALCAZAR OTROS PROCESOS OPERATIVOS</t>
  </si>
  <si>
    <t>14035 BELALCAZAR GASTOS COMPARTIDOS</t>
  </si>
  <si>
    <t>14036 BELALCAZAR COSTOS COMPARTIDOS</t>
  </si>
  <si>
    <t>1404 FILADELFIA</t>
  </si>
  <si>
    <t>14041 FILADELFIA BOMBEO LA BUSACA</t>
  </si>
  <si>
    <t>14042 FILADELFIA PLANTA</t>
  </si>
  <si>
    <t>14043 FILADELFIA OTROS PROCESOS OPERATIVOS</t>
  </si>
  <si>
    <t>14044 FILADELFIA GASTOS COMPARTIDOS</t>
  </si>
  <si>
    <t>14045 FILADELFIA COSTOS COMPARTIDOS</t>
  </si>
  <si>
    <t>1405 GUARINOCITO</t>
  </si>
  <si>
    <t>14051 GUARINOCITO PLANTA AGUAS RESIDUALES-BOMBEO</t>
  </si>
  <si>
    <t>14052 GUARINOCITO OTROS PROCESOS OPERATIVOS</t>
  </si>
  <si>
    <t>14053 GUARINOCITO GASTOS COMPARTIDOS</t>
  </si>
  <si>
    <t>14054 GUARINOCITO COSTOS COMPARTIDOS</t>
  </si>
  <si>
    <t>1406 K-41</t>
  </si>
  <si>
    <t>14062 K-41 OTROS PROCESOS OPERATIVOS</t>
  </si>
  <si>
    <t>14063 K-41 GASTOS COMPARTIDOS</t>
  </si>
  <si>
    <t>14064 K-41 COSTOS COMPARTIDOS</t>
  </si>
  <si>
    <t>1407 MARQUETALIA</t>
  </si>
  <si>
    <t>14071 MARQUETALIA PLANTA</t>
  </si>
  <si>
    <t>14072 MARQUETALIA OTROS PROCESOS OPERATIVOS</t>
  </si>
  <si>
    <t>14073 MARQUETALIA GASTOS COMPARTIDOS</t>
  </si>
  <si>
    <t>14074 MARQUETALIA COSTOS COMPARTIDOS</t>
  </si>
  <si>
    <t>1408 MARULANDA</t>
  </si>
  <si>
    <t>14081 MARULANDA PLANTA</t>
  </si>
  <si>
    <t>14082 MARULANDA OTROS PROCESOS OPERATIVOS</t>
  </si>
  <si>
    <t>14083 MARULANDA GASTOS COMPARTIDOS</t>
  </si>
  <si>
    <t>14084 MARULANDA COSTOS COMPARTIDOS</t>
  </si>
  <si>
    <t>1409 PALESTINA</t>
  </si>
  <si>
    <t>14091 PALESTINA BOMBEO LAS CAROLAS</t>
  </si>
  <si>
    <t>14092 PALESTINA BOMBEO LA FLORIDA</t>
  </si>
  <si>
    <t>14093 PALESTINA OTROS PROCESOS OPERATIVOS</t>
  </si>
  <si>
    <t>14094 PALESTINA GASTOS COMPARTIDOS</t>
  </si>
  <si>
    <t>14095 PALESTINA COSTOS COMPARTIDOS</t>
  </si>
  <si>
    <t>1410 RISARALDA</t>
  </si>
  <si>
    <t>14101 RISARALDA BOMBEO CHAVARQUIA</t>
  </si>
  <si>
    <t>14102 RISARALDA BOMBEO LA BODEGA</t>
  </si>
  <si>
    <t>14103 RISARALDA PLANTA</t>
  </si>
  <si>
    <t>14104 RISARALDA OTROS PROCESOS OPERATIVOS</t>
  </si>
  <si>
    <t>14105 RISARALDA GASTOS COMPARTIDOS</t>
  </si>
  <si>
    <t>14106 RISARALDA COSTOS COMPARTIDOS</t>
  </si>
  <si>
    <t>1411 SAMANA</t>
  </si>
  <si>
    <t>14111 SAMANA PLANTA</t>
  </si>
  <si>
    <t>14112 SAMANA OTROS PROCESOS OPERATIVOS</t>
  </si>
  <si>
    <t>14113 SAMANA GASTOS COMPARTIDOS</t>
  </si>
  <si>
    <t>14114 SAMANA COSTOS COMPARTIDOS</t>
  </si>
  <si>
    <t>1412 SAN JOSE</t>
  </si>
  <si>
    <t>14121 SAN JOSE BOMBEO BUENA VISTA</t>
  </si>
  <si>
    <t>14122 SAN JOSE PLANTA</t>
  </si>
  <si>
    <t>14123 SAN JOSE OTROS PROCESOS OPERATIVOS</t>
  </si>
  <si>
    <t>14124 SAN JOSE GASTOS COMPARTIDOS</t>
  </si>
  <si>
    <t>14125 SAN JOSE COSTOS COMPARTIDOS</t>
  </si>
  <si>
    <t>1413 VICTORIA</t>
  </si>
  <si>
    <t>14131 VICTORIA PLANTA</t>
  </si>
  <si>
    <t>14132 VICTORIA PLANTA AGUAS RESIDUALES</t>
  </si>
  <si>
    <t>14133 VICTORIA OTROS PROCESOS OPERATIVOS</t>
  </si>
  <si>
    <t>14134 VICTORIA GASTOS COMPARTIDOS</t>
  </si>
  <si>
    <t>14135 VICTORIA COSTOS COMPARTIDOS</t>
  </si>
  <si>
    <t>1414 MARMATO</t>
  </si>
  <si>
    <t>14141 MARMATO PLANTA</t>
  </si>
  <si>
    <t>14142 MARMATO OTROS PROCESOS OPERATIVOS</t>
  </si>
  <si>
    <t>14143 MARMATO GASTOS COMPARTIDOS</t>
  </si>
  <si>
    <t>14144 MARMATO COSTOS COMPARTIDOS</t>
  </si>
  <si>
    <t>15144 MITSUBICHI OVM194</t>
  </si>
  <si>
    <t>15145 VACTOR OUD 152</t>
  </si>
  <si>
    <t>15146 CAMARA DE VIDEO VIK 484</t>
  </si>
  <si>
    <t>OBLIGACIONES ESPECIFICAS DE EMPOCALDAS</t>
  </si>
  <si>
    <t>Codificación estándar de producto y servicios de la Naciones Unidas.</t>
  </si>
  <si>
    <t>NOMBRE</t>
  </si>
  <si>
    <t>El contratista entiende que en virtud de la ordenanza 816 del 22 de Diciembre de 2017 de la Asamblea Departamental de Caldas, el recaudo sobre las estampillas se efectuará mediante retención sobre los anticipos, pagos parciales, pagos o abonos en cuenta; por lo tanto el contratista autoriza con la firma del presente contrato y/o carta de presentación de la oferta para que la Empocaldas S.A. E.S.P. efectué los descuentos correspondientes por el monto equivalente al valor de las estampillas
1. Presentación de la factura
2. Informe de recibo de almacén.
3. Certificado de cumplimiento expedido por el supervisor.
4. Certificado o planilla del pago de aportes de seguridad social y/o aportes parafiscales según corresponda.
5. Las demás que requiera el supervisor del contrato y la lista de chequeo de Empocaldas S.A. E.S.P.</t>
  </si>
  <si>
    <t>Nombre del Supervisor Técnico</t>
  </si>
  <si>
    <t>Nombre del Supervisor Administrativo</t>
  </si>
  <si>
    <t>Orden de compra o Servicio</t>
  </si>
  <si>
    <t>F-GC-01 
Versión: 13
Julio de 2020</t>
  </si>
  <si>
    <t>Consecutivo del proyecto</t>
  </si>
  <si>
    <t>Nombre del Proyecto</t>
  </si>
  <si>
    <t>Año de entrada en Operación</t>
  </si>
  <si>
    <t>Presupuesto Oficial</t>
  </si>
  <si>
    <t>des</t>
  </si>
  <si>
    <t>CÓDIGO</t>
  </si>
  <si>
    <t>Ítem</t>
  </si>
  <si>
    <t>Persona natural o Jurídica</t>
  </si>
  <si>
    <t>PRESUPUESTO</t>
  </si>
  <si>
    <t>LA INVERSIÓN OBJETO DEL PRESENTE ANÁLISIS ESTÁ INCLUIDA EN EL POIR?</t>
  </si>
  <si>
    <t>Estampilla Pro Desarrollo (2%)</t>
  </si>
  <si>
    <t>ASIGNACIÓN Y DISTRIBUCIÓN DEL RIESGO</t>
  </si>
  <si>
    <t>GESTIÓN CONTRATACIÓN</t>
  </si>
  <si>
    <t>CERTIFICADO EXISTENCIAS SECCIÓN SUMINISTROS</t>
  </si>
  <si>
    <t>LA EXPERIENCIA SERA UN FACTOR HABILITANTE, EL PROPONENTE DEBERA ACREDITAR MEDIANTE DOCUMENTO EXPEDIDO POR EL CONTRATANTE HABER SUMINISTRADO ELEMENTOS O UTILES DE OFICINA POR UN VALOR MAYOR O IGUAL AL PRESUPUESTO OFICIAL DEL PRESENTE ESTUDIO DE NECISIDAD DE CONTRATACION, EN MAXIMO 3 CONTRATOS CELEBRADOS EN LOS ULTIMOS 2 AÑOS.</t>
  </si>
  <si>
    <t>Santiago López Díaz</t>
  </si>
  <si>
    <t>Jefe Sección Suministros</t>
  </si>
  <si>
    <t>Paula M. Velasquez C.</t>
  </si>
  <si>
    <t xml:space="preserve">Jefe Depto. Administrativo </t>
  </si>
  <si>
    <t>Paquete</t>
  </si>
  <si>
    <t>Und</t>
  </si>
  <si>
    <t>Caja</t>
  </si>
  <si>
    <t>Rollo</t>
  </si>
  <si>
    <t>NO APLICA</t>
  </si>
  <si>
    <t>PRESENTAR CATALOGO Y/O FICHAS TECNICAS DE CADA UNO DE LOS ELEMENTOS A SUMINISTRAR.</t>
  </si>
  <si>
    <t xml:space="preserve">SI ALGUNOS ELEMENTOS NO CUMPLEN CON LAS CARACTERISTICAS ESPEFICICADAS POR EL CONTRATISTA EN SU OFERTA ECONOMICA, SERA RECHAZADO EL ELEMENTO Y DEBERA REALIZAR EL CAMBIO DE INMEDIATO </t>
  </si>
  <si>
    <t>REALIZAR LA ENTREGA DE MANERA OPORTUNA, EN CADA UNA DE LAS SECCIONALES COMO SE RELACIONA EN LUGAR Y PLAZO DE EJECUCION. LAS CANTIDADES SUMINISTRADAS A CADA SECCIONAL SE RELACIONAN EN DOCUMENTO ADJUNTO</t>
  </si>
  <si>
    <t xml:space="preserve">UN UNICO PAGO DESPUES DE RECIBIR LOS ELEMENTOS A SATISFACCION </t>
  </si>
  <si>
    <t>SANTIAGO LOPEZ DÍAZ</t>
  </si>
  <si>
    <t>JEFE SECCION SUMINISTROS</t>
  </si>
  <si>
    <t>ADMINISTRADORES SECCIONAL</t>
  </si>
  <si>
    <t>ADMINISTRADOR (A)</t>
  </si>
  <si>
    <t>SE ANEXA DOCUMENTO CON LOS REQUISITOS TECNICOS DE LOS BIENES A SUMINISTRAR. EL OFERENTE DEBERA PRESENTAR LA FICHA TECNICA DE LOS BIENES A SUMINISTRAR</t>
  </si>
  <si>
    <t>INGENIERIA Y SUMINISTROS INDUSTRIALES ISIS S.A.S</t>
  </si>
  <si>
    <t>LUIS FERNANDO VARGAS SKRYBE S.A.S.</t>
  </si>
  <si>
    <t>JHON JAIRO VALENCIA</t>
  </si>
  <si>
    <t>INDUSTRIASISI06@GMAIL.COM</t>
  </si>
  <si>
    <t xml:space="preserve">LUIS FERNANDO VARGAS </t>
  </si>
  <si>
    <t>CONTABILIDADSKRYBE@GMAIL.COM</t>
  </si>
  <si>
    <t>SUMINISTRAR LOS UTILES, ELEMENTOS DE OFICINA Y PAPELERIA PARA IMPRESIÓN DE EXCELENTE CALIDAD, TENIENDO EN CUENTA LOS REQUERIMIENTOS Y NECESIDADES DE LA EMPRESA</t>
  </si>
  <si>
    <t>30 DIAS CALENDARIO CONTADOS A PARTIR DE LA SUSCRIPCION DEL ACTA DE INICIO</t>
  </si>
  <si>
    <t>Bertha Lucia Guzman Diaz</t>
  </si>
  <si>
    <t>SECRETARIA GENERAL</t>
  </si>
  <si>
    <t>Vigencia actual (2022)</t>
  </si>
  <si>
    <t>Vigencia futura (2023)</t>
  </si>
  <si>
    <t>SEDE ADMINISTRATIVA MANIZALES: CARRERA  23 NO 75 - 82 BARRIO MILAN
SECCIONAL AGUADAS: CALLE 6 No 7-33
SECCIONAL ANSERMA: CALLE 12 No 3 - 50
SECCIONAL ARAUCA: CALLE 7 No 3 - 17 Plaza Principal
SECCIONAL ARMA: CALLE 4 No 9 - 61
SECCIONAL BELALCAZAR: CARRERA 3ra No. 29 - 01
SECCIONAL CHINCHINA: CARRERA 8 No 13 A - 17
SECCIONAL LA DORADA: CARRERA 3 No 11 – 27 - 31 CENTRO
SECCIONAL FILADELFIA: CALLE 6 CARRERA 5 -  5 - 09
SECCIONAL GUARINOCITO: CALLE 6 No 4 - 28
SECCIONAL KILOMETRO 41: CENTRO POBLADO KILOMETRO 41 VEREDA COLOMBIA
SECCIONAL MANZANARES: CALLE 6 No 4 - 32
SECCIONAL MARMATO: SECTOR EL ATRIO
SECCIONAL MARQUETALIA: CALLE VERSALLES 1 A 56
SECCIONAL MARULANDA: CARRERA 6 No 7 - 67
SECCIONAL NEIRA: CALLE 8 No 9 - 32
SECCIONAL PALESTINA: CARRERA 9 No 8 - 10
SECCIONAL RIOSUCIO: CARRERA 11 No. 6 – 38
SECCIONAL RISARALDA: CARRERA 2 No 4 - 01
SECCIONAL SALAMINA: CARRERA 6 No 5 - 32
SECCIONAL SAMANA: CALLE 6 No 8 - 19
SECCIONAL SAN JOSE: CARRERA 2 No 7 34 BARRIO EL CARMEN
SECCIONAL SUPIA: CARRERA 7 No 34 – 15
SECCIONAL VICTORIA: CARRERA 6 No 7 - 63
SECCIONAL VITERBO: CARRERA 10 No 7 - 24</t>
  </si>
  <si>
    <t>SUMINISTRO DE ELEMENTOS DE ASEO Y CAFETERIA PARA LA SEDE ADMINISTRATIVA Y LAS 24 SECCIONES DONDE EMPOCALDAS S.A. E.S.P. PRESTA LOS SERVICIOS PUBLICOS DE ACUEDUCTO Y ALCANTARILLADO.</t>
  </si>
  <si>
    <t>EMPOCALDAS S.A. E.S.P. EN DESARROLLO DE SU OBJETO SOCIAL, PRESTA LOS SERVICIOS PUBLICOS DE ACUEDUCTO Y ALCANTARILLADO EN DIFERENTES MUNICIPIOS DEL DEPARTAMENTO DE CALDAS, PARA PROPICIAR EL NORMAL FUNCIONAMIENTO DE LA EMPRESA, TANTO EN LA SEDE ADMINISTRATIVA DE MANIZALES COMO EN LAS 24 SECCIONALES Y SUS RESPECTIVAS PLANTAS DE TRATAMIENTO, SE REQUIERE EL SUMINISTRO DE ELEMENTOS DE ASEO Y CAFETERIA PARA ATENDER SATISFACTORIAMENTE LAS NECESIDADES DE ASEO, LIMPIEZA E HIGIENIZACION, QUE VAN ENCAMINADAS AL BIENESTAR DE LOS FUNCIONARIOS Y VISITANTES.
LAS CANTIDADES DETALLADAS EN EL PRESENTE ESTUDIO DE NECESIDAD FUERON CALCULADAS CON BASE EN LOS REPORTES MENSUALES QUE REALIZAN LAS SECCIONALES Y LA SECCION DE SUMINISTROS EN EL SOFTWAERE DE INVENTARIOS.</t>
  </si>
  <si>
    <t>ES OPORTUNA LA ADQUISICION DE INSUMOS DE ASEO Y CAFETERIA PARA LA SEDE ADMINISTRATIVA Y LAS 24 SECCIONALES INCLUIDAS LAS RESPECTIVAS PLANTAS DE TRATAMIENTO PUESTO  QUE LA PRESENTE NECESIDAD SE ENCUENTRA AMPARADA EN EL PLAN ANUAL DE ADQUISICIONES DE LA EMPRESA PARA LA VIGENCIA 2021.</t>
  </si>
  <si>
    <t>SUMINISTROS DE ASEO Y LIMPIEZA</t>
  </si>
  <si>
    <t xml:space="preserve">CAFÉ Y TE </t>
  </si>
  <si>
    <t>PRODCUTOS DE PAPEL PARA USO PERSONAL</t>
  </si>
  <si>
    <t>CHOCOLATE, AZUCARES, ENDULCOLORANTES Y PRODUCTOS DE CONFITERIA</t>
  </si>
  <si>
    <t>ES CONVENIENTE REALIZAR LA ADQUISICION DE LOS ELEMENTOS DE ASEO Y CAFETERIA PUESTO QUE LA PRESENTE NECESIDAD SE ENCUENTRA AMPARADA EN EL PLAN ANUAL DE ADQUISICIONES DE LA EMPRESA PARA LA VIGENCIA 2022, Y DE ACUERDO AL CALCULO Y CONSOLIDACION DE LOS REQUERIMIENTOS DE CADA SECCIONAL, Y DE LA SEDE ADMINISTRATIVA DE MANIZALES, LOS ELEMENTOS A SUMINISTRAR SON INSUMOS DE PRIMER ORDEN PARA LAS LABORES DIARIAS DE ASEO, LIMPIEZA E HIGIENIZACION, ASI COMO PARA EL BIENESTAR DE LOS COLABORADORES.</t>
  </si>
  <si>
    <t>211010302008</t>
  </si>
  <si>
    <t xml:space="preserve">ELEMENTOS DE ASEO Y CAFETERIA </t>
  </si>
  <si>
    <t xml:space="preserve">AROMATICA DE PANELA EN CUBOS x 24 cubos </t>
  </si>
  <si>
    <t>AROMATICA VARIADO EL SABOR. X 20 sobres</t>
  </si>
  <si>
    <t>AZUCAR BLANCO ESPECIAL x 500gr</t>
  </si>
  <si>
    <t>BALDE PLASTICO</t>
  </si>
  <si>
    <t>BAYETILLA BLANCA O ROJA 35x60</t>
  </si>
  <si>
    <t>BLANQUEADOR AL 5.25% (LIMPIDO)</t>
  </si>
  <si>
    <t>Galon</t>
  </si>
  <si>
    <t>BOLSA DE POLIETILENO 65 x 85 NEGRA</t>
  </si>
  <si>
    <t>BOLSA POLIETILENO 80 x 100 NEGRA</t>
  </si>
  <si>
    <t>CAFÉ 100%, TOSTADO Y MOLIDO x 500gr</t>
  </si>
  <si>
    <t>CEPILLO DE MANO SURTIDOS</t>
  </si>
  <si>
    <t>CEPILLO PLASTICO (BANDA CAUCHO, CABO)</t>
  </si>
  <si>
    <t>CERA LIQUIDA EMULSIONADA X 3785cc</t>
  </si>
  <si>
    <t xml:space="preserve">DESMANCHADOR BAÑOS </t>
  </si>
  <si>
    <t>DETERGENTE X 1000 EN POLVO</t>
  </si>
  <si>
    <t>Kg</t>
  </si>
  <si>
    <t>ESCOBA SUAVE PARA PISO CON CABO LARGO</t>
  </si>
  <si>
    <t>ESPONJILLA ESPIRAL INOXIDABLE</t>
  </si>
  <si>
    <t>ESPONJILLA DE BRILLO x 6</t>
  </si>
  <si>
    <t>FIBRA LIMPIADORA (SABRA DE COCINA)</t>
  </si>
  <si>
    <t>GUANTES DE CAUCHO CALIBRE 25.</t>
  </si>
  <si>
    <t>Par</t>
  </si>
  <si>
    <t>JABON AZUL EN CUADRO 300gr</t>
  </si>
  <si>
    <t>JABON LIQUIDO ESPUMA, D-800 Dermo espuma</t>
  </si>
  <si>
    <t>JABON LIQUIDO LAVA LOZA ARRANCAGRASA 750ml</t>
  </si>
  <si>
    <t>LIJA DE AGUA SUVE</t>
  </si>
  <si>
    <t>LIMPIA VIDRIOS LIQUIDO 500 cc CON ATOMIZADOR DE PISTOLA</t>
  </si>
  <si>
    <t>Unidad</t>
  </si>
  <si>
    <t>LIMPIADOR DESINFECTANTE X 3785cc</t>
  </si>
  <si>
    <t>PAÑO LIMPION EN ALGODÓN (TOALLA). (25X50)</t>
  </si>
  <si>
    <t>MEZCLADOR ECOLOGICO MADERA 11 cm x 500</t>
  </si>
  <si>
    <t>PAPEL ALUMINIO</t>
  </si>
  <si>
    <t>PAPEL HIGIENICO  </t>
  </si>
  <si>
    <t>PAPEL HIGIENICO JUMBO</t>
  </si>
  <si>
    <t>RECOGEDOR DE BASURA</t>
  </si>
  <si>
    <t>SERVILLETAS NORMAL x 100 unidades</t>
  </si>
  <si>
    <t>TOALLA DESCHABLE DE MANO ECOLOGICA PAQUETE DE 150 TRIPLE HOJA 24X 25 cm.</t>
  </si>
  <si>
    <t>TRAPERO GRANDE DE PABILO SUPER CON CABO</t>
  </si>
  <si>
    <t>VARSOL</t>
  </si>
  <si>
    <t>Litro</t>
  </si>
  <si>
    <t>OFISOLUCIONES INTEGRALES MAYORCA</t>
  </si>
  <si>
    <t>LEONOR RAMIREZ</t>
  </si>
  <si>
    <t>OFISOLUCIONESMAYORCA@GMAIL.COM</t>
  </si>
  <si>
    <t>CANTIDADES</t>
  </si>
  <si>
    <t>ITEM</t>
  </si>
  <si>
    <t>CODIGO INVENTARIO</t>
  </si>
  <si>
    <t>DESCRIPCION DEL BIEN O SERVICIO</t>
  </si>
  <si>
    <t>UNIDAD</t>
  </si>
  <si>
    <t>CANTIDAD</t>
  </si>
  <si>
    <t>PRIMER ENTREGA</t>
  </si>
  <si>
    <t>VALOR UNITARIO</t>
  </si>
  <si>
    <t>SUBTOTAL</t>
  </si>
  <si>
    <t xml:space="preserve">IVA </t>
  </si>
  <si>
    <t>VALOR TOTAL</t>
  </si>
  <si>
    <t>SEGUNDA ENTREGA</t>
  </si>
  <si>
    <t>DISTRIBUCION</t>
  </si>
  <si>
    <t>DESCRPCION DEL BIEN O SERVICIO</t>
  </si>
  <si>
    <t>UND</t>
  </si>
  <si>
    <t>MANIZALES</t>
  </si>
  <si>
    <t>AGUADAS</t>
  </si>
  <si>
    <t>ANSERMA</t>
  </si>
  <si>
    <t>ARAUCA</t>
  </si>
  <si>
    <t>ARMA</t>
  </si>
  <si>
    <t>BELALCAZAR</t>
  </si>
  <si>
    <t>CHINCHINA</t>
  </si>
  <si>
    <t>FILADELFIA</t>
  </si>
  <si>
    <t>GUARINOCITO</t>
  </si>
  <si>
    <t>KM - 41</t>
  </si>
  <si>
    <t>LA DORADA</t>
  </si>
  <si>
    <t>MANZANARES</t>
  </si>
  <si>
    <t>MARMATO</t>
  </si>
  <si>
    <t>MARQUETALIA</t>
  </si>
  <si>
    <t>MARULANDA</t>
  </si>
  <si>
    <t>NEIRA</t>
  </si>
  <si>
    <t>PALESTINA</t>
  </si>
  <si>
    <t>RIOSUCIO</t>
  </si>
  <si>
    <t>RISARALDA</t>
  </si>
  <si>
    <t>SALAMINA</t>
  </si>
  <si>
    <t>SAMANA</t>
  </si>
  <si>
    <t>SAN JOSE</t>
  </si>
  <si>
    <t xml:space="preserve">SUPIA </t>
  </si>
  <si>
    <t>VICTORIA</t>
  </si>
  <si>
    <t>VITERBO</t>
  </si>
  <si>
    <t>LA DORADA LLANO</t>
  </si>
  <si>
    <t>LA DORADA LA MELISSA</t>
  </si>
  <si>
    <t>CHINCHINA . LOS CUERVOS</t>
  </si>
  <si>
    <t>CHINCHINA CAMPO ALEGRE</t>
  </si>
  <si>
    <t>ANSERMA - PLANTA</t>
  </si>
  <si>
    <t>ARAUCA - PLANTA</t>
  </si>
  <si>
    <t>FILADELFIA - PLANTA</t>
  </si>
  <si>
    <t xml:space="preserve">MANZANARES - PLANTA </t>
  </si>
  <si>
    <t>MARMATO - PLANTA</t>
  </si>
  <si>
    <t>MARQUETALIA - PLANTA</t>
  </si>
  <si>
    <t>MARULANDA - PLANTA</t>
  </si>
  <si>
    <t>NEIRA - PLANTA</t>
  </si>
  <si>
    <t>RIOSUCIO - PLANTA</t>
  </si>
  <si>
    <t>AGUADAS - PLANTA</t>
  </si>
  <si>
    <t>RISARALDA - PLANTA</t>
  </si>
  <si>
    <t>SALAMINA - PLANTA</t>
  </si>
  <si>
    <t>SAMANA - PLANTA</t>
  </si>
  <si>
    <t>SAN JOSE - PLANTA</t>
  </si>
  <si>
    <t>SUPIA - PLANTA</t>
  </si>
  <si>
    <t xml:space="preserve">VICTORIA - PLANTA </t>
  </si>
  <si>
    <t>VICTORIA - PTAR</t>
  </si>
  <si>
    <t>LA DORADA - BARCAZA</t>
  </si>
  <si>
    <t>VITERBO - PLANTA</t>
  </si>
  <si>
    <t>AROMATICA DE PANELA EN CUBOS VARIOS SABORES</t>
  </si>
  <si>
    <t xml:space="preserve">CAJA </t>
  </si>
  <si>
    <t>AROMATICA VARIADO EL SABOR.</t>
  </si>
  <si>
    <t>AZUCAR BLANCO ESPECIAL</t>
  </si>
  <si>
    <t>Lb</t>
  </si>
  <si>
    <t>BAYETILLA BLANCA O ROJA</t>
  </si>
  <si>
    <t>BLANQUEADOR  AL 5.25%</t>
  </si>
  <si>
    <t>GALON</t>
  </si>
  <si>
    <t>PAQUETE</t>
  </si>
  <si>
    <t>BOLSA POLIETILENO 87 x 97 NEGRA</t>
  </si>
  <si>
    <t xml:space="preserve">CAFÉ 100%, TOSTADO Y MOLIDO, CONSUMO NACIONAL TIPO FUERTE, EMPAQUE METALIZADO RESISTENTE A LA HUMEDAD Y AL OXIGENO </t>
  </si>
  <si>
    <t>CEPILLO DE MANO</t>
  </si>
  <si>
    <t>CERA LIQUIDA EMULSIONADA X 3785CC</t>
  </si>
  <si>
    <t>DESMANCHADOR BAÑOSx 3785cc</t>
  </si>
  <si>
    <t>ESCOBA  SUAVE PARA PISO CON CABO LARGO</t>
  </si>
  <si>
    <t>ESPONJA EN ESPIRAL INOXIDABLE.</t>
  </si>
  <si>
    <t>ESPONJILLA  DE BRILLOX X6</t>
  </si>
  <si>
    <t xml:space="preserve">FIBRA LIMPIADORA (PARA LAVAR LOSA) </t>
  </si>
  <si>
    <t>PAR</t>
  </si>
  <si>
    <t>JABON AZUL EN CUADRO</t>
  </si>
  <si>
    <t>JABON LIQUIDO LAVA LOZA ARRANCAGRASA</t>
  </si>
  <si>
    <t xml:space="preserve">LIJA DE AGUA SUAVE. </t>
  </si>
  <si>
    <t>LIMPIADOR DESINFECTANTE X 3785CC</t>
  </si>
  <si>
    <t>LIMPION EN ALGODÓN (TOALLA)</t>
  </si>
  <si>
    <t>MEZCLADOR ECOLOGICO MADERA 11 cm</t>
  </si>
  <si>
    <t>PAPEL ALUMINIO X 40 MTS, ancho minimo de rollo 27 cms.</t>
  </si>
  <si>
    <t>PAPEL HIGIENICO BLANCO TRIPLE HOJA  x 42 mts ULTRASUAVE.</t>
  </si>
  <si>
    <t xml:space="preserve">PAPEL HIGIENICO JUMBO BLANCO DOBLE HOJA, Longitud minima de 250 mts, con fragancia </t>
  </si>
  <si>
    <t>SERVILLETAS NORMAL</t>
  </si>
  <si>
    <t xml:space="preserve">PAQUETE </t>
  </si>
  <si>
    <t xml:space="preserve">VARSOL </t>
  </si>
  <si>
    <t>ESPECIFICACIONES TECNICAS</t>
  </si>
  <si>
    <t>Panela instantánea , como bebida refrescante e hidratante. Extracto de caña panelera deshidatado con aromas naturales.
Panela Instantanea en cubos Natural y saborizada con aromas frutales o herbales identicos al Natural 24 Cubos 150g o 25 sobres. Vencimiento minimo de 12 meses</t>
  </si>
  <si>
    <t>Aromática*25 sobres sabores surtidos 
Mezcla de plantas y flores naturales, no contienen cafeína ni teína. Vencimiento minimo de 12 meses</t>
  </si>
  <si>
    <t>Azúcar Blanca * 500 grs
Azúcar granulada. Sacarosa 99.6%. Edulcorante natural de bebidas y alimentos de consumo. Vencimiento minimo de 12 meses</t>
  </si>
  <si>
    <t>Balde 12 litros Aforado
Balde de 12 litros aforado, plástico con manija.</t>
  </si>
  <si>
    <t>Bayetilla Blanca o Roja  35*60 cm
Bayetilla blanca fileteada.</t>
  </si>
  <si>
    <t>Blanqueador * 3800 ml
Alta concentración para mayor efectividad en la limpieza y desinfección. Alta concentración, 5.25% de Hipoclorito de sodio, más efectivo para una mejor limpieza y desinfección, elimina el 99.9% de las bacterias, en dilución logra desinfectar un área mayor.</t>
  </si>
  <si>
    <t>Bolsa de Basura Negra Papelera 50*60 * 10 unidades
Bolsa de polietileno de baja densidad con sello de fondo.</t>
  </si>
  <si>
    <t>Bolsa Jumbo Negra 90*110 * 10 unidades
Bolsa de polietileno de baja densidad con sello de fondo.</t>
  </si>
  <si>
    <t>Café *500 grs
Café tostado y molido tradicional. Tostión media oscura. Molienda media fina. Material de empaque laminado metalizado. Café de intenso sabor y aroma de alto cuerpo y rendimiento, vida útil de 12 meses</t>
  </si>
  <si>
    <t>Cepillo para Lavar de Mano
Cepillo con extremos redondeados para mayor resistencia al impacto, para el lavado de ropa, calzado y diferentes superficies. Uso y aplicación: cepillo para lavar a mano Elaborado en base plástica resistente a los solventes comunes y al impacto, monofilamento sintético.</t>
  </si>
  <si>
    <t>Cepillo Piso Plástico Con Cabo
Base plástica resistente a los solventes comunes, ideal para superficies de cemento, pisos agresivos y otros. Cepillo para el lavado y fregado de superficies ásperas.</t>
  </si>
  <si>
    <t>Cera Emulsionada Blanca *3750 C.C.
Cera utilizada para pulir y proteger los pisos. Seca rápidamente dejando sobre la superficie una película lista para brillar con un mínimo esfuerzo ya sea manualmente o con máquina. Se utiliza en baldosines, granito, mármol, cerámica y en general en pisos duros no absorbentes.</t>
  </si>
  <si>
    <t>DESMANCHADOR DE PISOS, LIMPIA JUNTAS 
Combinación de ácidos que limpian, desincrustan, desmanchan e higienizan. Gracias a su composición despercude y blanquea la fragua de azulejos y baldosas sin atacar las juntas. No genera vapores toxico. Contiene agente desinfectante. No utilizar en baldosa tradicional o de cemento, mármol, mosaico, pisos rojos, de madera o vinilo.</t>
  </si>
  <si>
    <t>Detergente * 1.000 Gr
Ingrediente activo biodegradable y de última tecnología, eficientes y poseen altos niveles de detergencia. Su utilización es apta para todo tipo de ropa y sistema de lavado, tanto en máquina como manual. No tiene fragancia es neutro.</t>
  </si>
  <si>
    <t>Escoba  Cerda Suave Con Cabo
Su estructura y longitud mediana de barrido, permite que esta escoba sea más liviana para su uso en sitios pequeños y de difícil acceso. Uso: Escoba suave para ser utilizada en pisos delicados como madera lacada, mármol y cerámica.
mo madera lacada, mármol y cerámica.</t>
  </si>
  <si>
    <t>Esponja Acero Inoxidable x 6 unidades
Ideal para limpiar y remover la grasa. Fibras perfectamente entrelazdas y pintadas de color dorado. No raya no se desarma.</t>
  </si>
  <si>
    <t>Esponjilla Brillo x 6 unidades
Producto de limpieza ideal para utensilios de cocina. Facilita el lavado de parrillas, hornos, estufas y superficies metálicas oxidadas o manchadas</t>
  </si>
  <si>
    <t>sabra de concina</t>
  </si>
  <si>
    <t>Guante Domestico Rubberplus Talla 8
Labrado especial, antideslizante para mayor agarre, diseño anatómico , material en látex natural, largo 30 cm. Poca Resistencia a:Disolventes orgánicos (varsol, thinner, gasolina, acpm y aceites.</t>
  </si>
  <si>
    <t>Jabón Azul 300 Gr
Jabón en barra elaborado a base de grasas animales como vegetales, ideal en el lavado de ropa y pisos, alta concentración para la eliminación de virus adicionalmente sus componentes son totalmente biodegradables.</t>
  </si>
  <si>
    <t>Jabón en espuma  que promueve la higiene limpieza de manos ideal para uso de dispensador color azul. Tamaño de la caja 23X18.5X22.1CM</t>
  </si>
  <si>
    <t>Jabón Loza Líquido x 750 ml</t>
  </si>
  <si>
    <t>Lija de agua con papel, resistente a la humedad, desbaste rápido en húmedo, lijado en seco sobre madera, elimina la corrosión acumulada.</t>
  </si>
  <si>
    <t>Limpiavidrios Pistola *500 cc Potente
Es una mezcla de tensoactivos aniónicos, solventes y fragancia que se utiliza para limpiar lámparas de cristal, ventanas, espejos o cualquier otra superficie lavable en el hogar como azulejos, gabinetes, acrílicos, neveras, entre otros. Fácil de aplicar y remover. Disuelve la suciedad en forma instantánea. Da brillo y transparencia perdurables Evita el empañamiento.</t>
  </si>
  <si>
    <t>Limpiador Desinfectante * 3785 C.C
Cuenta con una efectiva acción limpiadora y desinfectante que proporciona una limpieza profunda y agradable fragancia que perdura por más tiempo. .</t>
  </si>
  <si>
    <t>Paño Absorbente 
Limpieza delicada. Es ideal para loza y cristal, hace rendir el jabón, no raya y deja resplandecientes las superficies delicadas.</t>
  </si>
  <si>
    <t>Mezcladores en Madera de 11 cm *500 unidades
mezclador de madera</t>
  </si>
  <si>
    <t>Papel Aluminio *100 mts</t>
  </si>
  <si>
    <t xml:space="preserve">Blanco triple hoja.Tráfico bajo- Rollo *45 mts. </t>
  </si>
  <si>
    <t>Papel Higiénico Blanco Jumbo hoja sencilla rollo x 550 metros</t>
  </si>
  <si>
    <t>Recogedor Plastico
Tamaño adecuado y perfil frontal. Plástico resistente a los solventes comunes, perfil plástico.</t>
  </si>
  <si>
    <t>Servilleta*150 unidades
(Paquete x 150 servilletas)</t>
  </si>
  <si>
    <t>Toalla para Manos en Z Natural
Natural triple hoja. Extra absorbente, resistente y suave. Con hojas intercaladas y dobladas en Z que permiten dispensar la hoja abierta una a una, dejando la siguiente lista para usar. Tamaño 21*24 cm - Fajo *150 toalla-Dispensador</t>
  </si>
  <si>
    <t>Trapero Copa * 350 Grs Ref 800
Hecho de un material que absorbe mayor cantidad de líquido, ideal para la limpieza de cualquier superficie. Uso: Fregado y secado de pisos en el hogar y la industria, trapera.</t>
  </si>
  <si>
    <t xml:space="preserve">Varsol  *1000 ml
Ideal para el hogar, el automóvil, la industria, hoteles y clínicas. Úselo en cerámica, madera, metal, paredes. Todas las superficies que quiera limpiar y desinfectar.
</t>
  </si>
  <si>
    <t>ESTUDIO DE MERCADOS</t>
  </si>
  <si>
    <t>EMPOCALDAS S.A. E.S.P.</t>
  </si>
  <si>
    <t>OFISOLUCIONES MAYORCA.</t>
  </si>
  <si>
    <t>SKRYBE LUIS FERNANDO VARGAS.</t>
  </si>
  <si>
    <t>ISI S.A.S</t>
  </si>
  <si>
    <t>IVA</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</si>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</sst>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43" formatCode="_-* #,##0.00_-;\-* #,##0.00_-;_-* &quot;-&quot;??_-;_-@_-"/>
  </numFmts>
  <fonts count="28" x14ac:knownFonts="1">
    <font>
      <sz val="11"/>
      <color theme="1"/>
      <name val="Calibri"/>
      <family val="2"/>
      <scheme val="minor"/>
    </font>
    <font>
      <sz val="12"/>
      <color theme="1"/>
      <name val="Calibri"/>
      <family val="2"/>
      <scheme val="minor"/>
    </font>
    <font>
      <sz val="11"/>
      <color theme="1"/>
      <name val="Calibri"/>
      <family val="2"/>
      <scheme val="minor"/>
    </font>
    <font>
      <sz val="8"/>
      <color theme="1"/>
      <name val="Arial Narrow"/>
      <family val="2"/>
    </font>
    <font>
      <b/>
      <sz val="8"/>
      <color theme="1"/>
      <name val="Arial"/>
      <family val="2"/>
    </font>
    <font>
      <sz val="11"/>
      <color theme="1"/>
      <name val="Arial"/>
      <family val="2"/>
    </font>
    <font>
      <sz val="10"/>
      <color theme="1"/>
      <name val="Arial"/>
      <family val="2"/>
    </font>
    <font>
      <b/>
      <sz val="10"/>
      <color theme="1"/>
      <name val="Arial"/>
      <family val="2"/>
    </font>
    <font>
      <sz val="10"/>
      <color theme="1"/>
      <name val="Calibri"/>
      <family val="2"/>
      <scheme val="minor"/>
    </font>
    <font>
      <sz val="9"/>
      <name val="Arial"/>
      <family val="2"/>
    </font>
    <font>
      <sz val="9"/>
      <color theme="1"/>
      <name val="Arial"/>
      <family val="2"/>
    </font>
    <font>
      <b/>
      <sz val="9"/>
      <color rgb="FF000000"/>
      <name val="Tahoma"/>
      <family val="2"/>
    </font>
    <font>
      <sz val="9"/>
      <color rgb="FF000000"/>
      <name val="Tahoma"/>
      <family val="2"/>
    </font>
    <font>
      <sz val="10"/>
      <color theme="1"/>
      <name val="Century Gothic"/>
      <family val="1"/>
    </font>
    <font>
      <u/>
      <sz val="11"/>
      <color theme="10"/>
      <name val="Calibri"/>
      <family val="2"/>
      <scheme val="minor"/>
    </font>
    <font>
      <sz val="10"/>
      <color theme="1"/>
      <name val="Century Gothic"/>
      <family val="2"/>
    </font>
    <font>
      <b/>
      <sz val="16"/>
      <color theme="0"/>
      <name val="Century Gothic"/>
      <family val="1"/>
    </font>
    <font>
      <sz val="12"/>
      <color theme="1"/>
      <name val="Century Gothic"/>
      <family val="1"/>
    </font>
    <font>
      <b/>
      <sz val="10"/>
      <color theme="0"/>
      <name val="Century Gothic"/>
      <family val="1"/>
    </font>
    <font>
      <b/>
      <sz val="12"/>
      <color theme="0"/>
      <name val="Century Gothic"/>
      <family val="1"/>
    </font>
    <font>
      <sz val="12"/>
      <color theme="0"/>
      <name val="Century Gothic"/>
      <family val="1"/>
    </font>
    <font>
      <b/>
      <sz val="26"/>
      <color theme="0"/>
      <name val="Century Gothic"/>
      <family val="1"/>
    </font>
    <font>
      <b/>
      <sz val="8"/>
      <color theme="0"/>
      <name val="Century Gothic"/>
      <family val="1"/>
    </font>
    <font>
      <b/>
      <sz val="12"/>
      <color theme="1"/>
      <name val="Century Gothic"/>
      <family val="1"/>
    </font>
    <font>
      <b/>
      <sz val="10"/>
      <color theme="1"/>
      <name val="Century Gothic"/>
      <family val="1"/>
    </font>
    <font>
      <b/>
      <sz val="10"/>
      <name val="Century Gothic"/>
      <family val="1"/>
    </font>
    <font>
      <b/>
      <sz val="18"/>
      <color theme="0"/>
      <name val="Calibri"/>
      <family val="2"/>
      <scheme val="minor"/>
    </font>
    <font>
      <b/>
      <sz val="16"/>
      <color theme="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rgb="FF002060"/>
        <bgColor indexed="64"/>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s>
  <cellStyleXfs count="6">
    <xf numFmtId="0" fontId="0" fillId="0" borderId="0"/>
    <xf numFmtId="42" fontId="2" fillId="0" borderId="0" applyFont="0" applyFill="0" applyBorder="0" applyAlignment="0" applyProtection="0"/>
    <xf numFmtId="0" fontId="14" fillId="0" borderId="0" applyNumberFormat="0" applyFill="0" applyBorder="0" applyAlignment="0" applyProtection="0"/>
    <xf numFmtId="0" fontId="1" fillId="0" borderId="0"/>
    <xf numFmtId="42" fontId="1" fillId="0" borderId="0" applyFont="0" applyFill="0" applyBorder="0" applyAlignment="0" applyProtection="0"/>
    <xf numFmtId="43" fontId="1" fillId="0" borderId="0" applyFont="0" applyFill="0" applyBorder="0" applyAlignment="0" applyProtection="0"/>
  </cellStyleXfs>
  <cellXfs count="216">
    <xf numFmtId="0" fontId="0" fillId="0" borderId="0" xfId="0"/>
    <xf numFmtId="0" fontId="0" fillId="0" borderId="0" xfId="0" applyAlignment="1">
      <alignment wrapText="1"/>
    </xf>
    <xf numFmtId="0" fontId="3" fillId="0" borderId="1" xfId="0" applyFont="1" applyBorder="1" applyAlignment="1">
      <alignment vertical="top" wrapText="1"/>
    </xf>
    <xf numFmtId="0" fontId="5" fillId="0" borderId="0" xfId="0" applyFont="1"/>
    <xf numFmtId="0" fontId="5" fillId="0" borderId="1" xfId="0" applyFont="1" applyBorder="1"/>
    <xf numFmtId="0" fontId="5" fillId="0" borderId="3" xfId="0" applyFont="1" applyBorder="1"/>
    <xf numFmtId="0" fontId="6" fillId="0" borderId="0" xfId="0" applyFont="1"/>
    <xf numFmtId="14" fontId="6" fillId="0" borderId="1" xfId="0" applyNumberFormat="1" applyFont="1" applyBorder="1"/>
    <xf numFmtId="0" fontId="6" fillId="0" borderId="0" xfId="0" applyFont="1" applyAlignment="1"/>
    <xf numFmtId="0" fontId="6" fillId="0" borderId="0" xfId="0" applyFont="1" applyAlignment="1">
      <alignment vertical="center" wrapText="1"/>
    </xf>
    <xf numFmtId="0" fontId="6" fillId="0" borderId="0" xfId="0" applyFont="1" applyBorder="1" applyAlignment="1">
      <alignment horizontal="justify" vertical="center" wrapText="1"/>
    </xf>
    <xf numFmtId="0" fontId="6" fillId="0" borderId="0" xfId="0" applyFont="1" applyAlignment="1">
      <alignment horizontal="left" vertical="top" wrapText="1"/>
    </xf>
    <xf numFmtId="0" fontId="6" fillId="0" borderId="0" xfId="0" applyFont="1" applyAlignment="1">
      <alignment horizontal="center" wrapText="1"/>
    </xf>
    <xf numFmtId="0" fontId="6" fillId="0" borderId="0" xfId="0" applyFont="1" applyAlignment="1">
      <alignment horizontal="center"/>
    </xf>
    <xf numFmtId="0" fontId="8" fillId="0" borderId="0" xfId="0" applyFont="1"/>
    <xf numFmtId="0" fontId="6" fillId="0" borderId="0" xfId="0" applyFont="1" applyAlignment="1">
      <alignment horizontal="center" vertical="center" wrapText="1"/>
    </xf>
    <xf numFmtId="0" fontId="6" fillId="0" borderId="0" xfId="0" applyFont="1" applyBorder="1"/>
    <xf numFmtId="0" fontId="6" fillId="0" borderId="1" xfId="0" applyFont="1" applyBorder="1" applyAlignment="1">
      <alignment horizontal="center" vertical="center"/>
    </xf>
    <xf numFmtId="0" fontId="6" fillId="0" borderId="0" xfId="0" applyFont="1" applyBorder="1" applyAlignment="1">
      <alignment horizontal="center" wrapText="1"/>
    </xf>
    <xf numFmtId="0" fontId="6" fillId="0" borderId="0" xfId="0" applyFont="1" applyBorder="1" applyAlignment="1">
      <alignment horizontal="center"/>
    </xf>
    <xf numFmtId="0" fontId="6" fillId="2" borderId="1" xfId="0" applyFont="1" applyFill="1" applyBorder="1" applyAlignment="1">
      <alignment horizontal="center"/>
    </xf>
    <xf numFmtId="0" fontId="3" fillId="0" borderId="1" xfId="0" applyFont="1" applyBorder="1" applyAlignment="1">
      <alignment horizontal="center" vertical="top" wrapText="1"/>
    </xf>
    <xf numFmtId="0" fontId="0" fillId="0" borderId="1" xfId="0" applyBorder="1" applyAlignment="1">
      <alignment vertical="top" wrapText="1"/>
    </xf>
    <xf numFmtId="0" fontId="6" fillId="2" borderId="1" xfId="0" applyFont="1" applyFill="1" applyBorder="1" applyAlignment="1">
      <alignment horizontal="center" vertical="center"/>
    </xf>
    <xf numFmtId="0" fontId="6" fillId="0" borderId="0" xfId="0" applyFont="1" applyBorder="1" applyAlignment="1" applyProtection="1">
      <alignment horizontal="center" vertical="top" wrapText="1"/>
      <protection locked="0"/>
    </xf>
    <xf numFmtId="0" fontId="7"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6" fillId="0" borderId="0" xfId="0" applyFont="1" applyBorder="1" applyAlignment="1">
      <alignment horizontal="center" vertical="center" wrapText="1"/>
    </xf>
    <xf numFmtId="41" fontId="0" fillId="0" borderId="0" xfId="0" applyNumberFormat="1"/>
    <xf numFmtId="0" fontId="7" fillId="0" borderId="1" xfId="0" applyFont="1" applyFill="1" applyBorder="1" applyAlignment="1"/>
    <xf numFmtId="0" fontId="6" fillId="0" borderId="1" xfId="0" applyFont="1" applyBorder="1" applyAlignment="1">
      <alignment horizontal="center" vertical="center" wrapText="1"/>
    </xf>
    <xf numFmtId="0" fontId="6" fillId="0" borderId="1"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left"/>
    </xf>
    <xf numFmtId="0" fontId="6" fillId="0" borderId="1" xfId="0" applyFont="1" applyBorder="1" applyAlignment="1">
      <alignment horizontal="left" vertical="center"/>
    </xf>
    <xf numFmtId="0" fontId="3" fillId="0" borderId="1" xfId="0" applyFont="1" applyBorder="1" applyAlignment="1">
      <alignment horizontal="left" vertical="top" wrapText="1"/>
    </xf>
    <xf numFmtId="0" fontId="6" fillId="0" borderId="0" xfId="0" applyFont="1" applyBorder="1" applyAlignment="1" applyProtection="1">
      <alignment horizontal="left" vertical="top" wrapText="1"/>
      <protection locked="0"/>
    </xf>
    <xf numFmtId="0" fontId="5" fillId="0" borderId="0" xfId="0" applyFont="1" applyFill="1" applyBorder="1" applyAlignment="1">
      <alignment horizontal="left"/>
    </xf>
    <xf numFmtId="0" fontId="5" fillId="0" borderId="7" xfId="0" applyFont="1" applyBorder="1" applyAlignment="1" applyProtection="1">
      <alignment horizontal="left"/>
      <protection locked="0"/>
    </xf>
    <xf numFmtId="0" fontId="5" fillId="0" borderId="3" xfId="0" applyFont="1" applyBorder="1" applyAlignment="1">
      <alignment horizontal="left"/>
    </xf>
    <xf numFmtId="0" fontId="5" fillId="0" borderId="5" xfId="0" applyFont="1" applyBorder="1" applyAlignment="1">
      <alignment horizontal="left"/>
    </xf>
    <xf numFmtId="0" fontId="5" fillId="0" borderId="0" xfId="0" applyFont="1" applyAlignment="1">
      <alignment horizontal="left"/>
    </xf>
    <xf numFmtId="0" fontId="8" fillId="0" borderId="0" xfId="0" applyFont="1" applyAlignment="1">
      <alignment horizontal="left"/>
    </xf>
    <xf numFmtId="0" fontId="0" fillId="0" borderId="0" xfId="0" applyAlignment="1">
      <alignment horizontal="left"/>
    </xf>
    <xf numFmtId="0" fontId="7"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42" fontId="6" fillId="0" borderId="1" xfId="1" applyFont="1" applyBorder="1" applyAlignment="1">
      <alignment horizontal="center" vertical="center" wrapText="1"/>
    </xf>
    <xf numFmtId="0" fontId="6" fillId="0" borderId="1" xfId="0" applyFont="1" applyBorder="1" applyAlignment="1">
      <alignment vertical="center"/>
    </xf>
    <xf numFmtId="42" fontId="6" fillId="0" borderId="1" xfId="1" applyFont="1" applyBorder="1" applyAlignment="1">
      <alignment vertical="center"/>
    </xf>
    <xf numFmtId="0" fontId="14" fillId="0" borderId="1" xfId="2" applyBorder="1" applyAlignment="1">
      <alignment horizontal="left" vertical="center"/>
    </xf>
    <xf numFmtId="42" fontId="6" fillId="0" borderId="18" xfId="1" applyFont="1" applyBorder="1" applyAlignment="1"/>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7" fillId="0" borderId="0" xfId="3" applyFont="1" applyAlignment="1">
      <alignment horizontal="center"/>
    </xf>
    <xf numFmtId="0" fontId="17" fillId="0" borderId="0" xfId="3" applyFont="1"/>
    <xf numFmtId="0" fontId="19" fillId="3" borderId="1" xfId="3" applyFont="1" applyFill="1" applyBorder="1" applyAlignment="1">
      <alignment horizontal="center" vertical="center"/>
    </xf>
    <xf numFmtId="42" fontId="19" fillId="3" borderId="1" xfId="4" applyFont="1" applyFill="1" applyBorder="1" applyAlignment="1">
      <alignment horizontal="center" vertical="center"/>
    </xf>
    <xf numFmtId="0" fontId="19" fillId="3" borderId="0" xfId="3" applyFont="1" applyFill="1"/>
    <xf numFmtId="0" fontId="20" fillId="3" borderId="1" xfId="3" applyFont="1" applyFill="1" applyBorder="1" applyAlignment="1">
      <alignment horizontal="center"/>
    </xf>
    <xf numFmtId="42" fontId="20" fillId="3" borderId="1" xfId="4" applyFont="1" applyFill="1" applyBorder="1" applyAlignment="1">
      <alignment horizontal="center" vertical="center"/>
    </xf>
    <xf numFmtId="0" fontId="20" fillId="3" borderId="0" xfId="3" applyFont="1" applyFill="1"/>
    <xf numFmtId="0" fontId="13" fillId="0" borderId="1" xfId="3" applyFont="1" applyBorder="1" applyAlignment="1">
      <alignment horizontal="center" vertical="center"/>
    </xf>
    <xf numFmtId="0" fontId="13" fillId="0" borderId="1" xfId="3" applyFont="1" applyBorder="1" applyAlignment="1">
      <alignment horizontal="left" vertical="center"/>
    </xf>
    <xf numFmtId="0" fontId="15" fillId="0" borderId="1" xfId="3" applyFont="1" applyBorder="1" applyAlignment="1">
      <alignment horizontal="center" vertical="center"/>
    </xf>
    <xf numFmtId="0" fontId="17" fillId="4" borderId="1" xfId="3" applyFont="1" applyFill="1" applyBorder="1" applyAlignment="1">
      <alignment horizontal="center"/>
    </xf>
    <xf numFmtId="42" fontId="17" fillId="4" borderId="1" xfId="4" applyFont="1" applyFill="1" applyBorder="1" applyAlignment="1">
      <alignment horizontal="center" vertical="center"/>
    </xf>
    <xf numFmtId="0" fontId="17" fillId="4" borderId="0" xfId="3" applyFont="1" applyFill="1"/>
    <xf numFmtId="0" fontId="17" fillId="4" borderId="1" xfId="3" applyFont="1" applyFill="1" applyBorder="1"/>
    <xf numFmtId="0" fontId="17" fillId="4" borderId="10" xfId="3" applyFont="1" applyFill="1" applyBorder="1" applyAlignment="1">
      <alignment horizontal="center"/>
    </xf>
    <xf numFmtId="0" fontId="17" fillId="0" borderId="14" xfId="3" applyFont="1" applyBorder="1" applyAlignment="1">
      <alignment horizontal="center"/>
    </xf>
    <xf numFmtId="42" fontId="17" fillId="0" borderId="19" xfId="4" applyFont="1" applyBorder="1" applyAlignment="1">
      <alignment horizontal="center" vertical="center"/>
    </xf>
    <xf numFmtId="0" fontId="17" fillId="0" borderId="19" xfId="3" applyFont="1" applyBorder="1" applyAlignment="1">
      <alignment horizontal="center"/>
    </xf>
    <xf numFmtId="0" fontId="17" fillId="0" borderId="0" xfId="3" applyFont="1" applyAlignment="1">
      <alignment horizontal="center" vertical="center"/>
    </xf>
    <xf numFmtId="0" fontId="17" fillId="0" borderId="0" xfId="3" applyFont="1" applyAlignment="1">
      <alignment horizontal="center" vertical="top"/>
    </xf>
    <xf numFmtId="0" fontId="19" fillId="5" borderId="1" xfId="3" applyFont="1" applyFill="1" applyBorder="1" applyAlignment="1">
      <alignment vertical="center"/>
    </xf>
    <xf numFmtId="0" fontId="19" fillId="5" borderId="1" xfId="3" applyFont="1" applyFill="1" applyBorder="1" applyAlignment="1">
      <alignment vertical="center" wrapText="1"/>
    </xf>
    <xf numFmtId="0" fontId="19" fillId="5" borderId="1" xfId="3" applyFont="1" applyFill="1" applyBorder="1" applyAlignment="1">
      <alignment horizontal="center" vertical="center"/>
    </xf>
    <xf numFmtId="42" fontId="22" fillId="5" borderId="1" xfId="4" applyFont="1" applyFill="1" applyBorder="1" applyAlignment="1">
      <alignment horizontal="center" vertical="center" textRotation="255" wrapText="1"/>
    </xf>
    <xf numFmtId="42" fontId="22" fillId="6" borderId="1" xfId="4" applyFont="1" applyFill="1" applyBorder="1" applyAlignment="1">
      <alignment horizontal="center" vertical="center" textRotation="255" wrapText="1"/>
    </xf>
    <xf numFmtId="0" fontId="20" fillId="5" borderId="1" xfId="3" applyFont="1" applyFill="1" applyBorder="1" applyAlignment="1">
      <alignment horizontal="center" vertical="center"/>
    </xf>
    <xf numFmtId="0" fontId="19" fillId="0" borderId="0" xfId="3" applyFont="1" applyAlignment="1">
      <alignment horizontal="center" vertical="center"/>
    </xf>
    <xf numFmtId="0" fontId="23" fillId="0" borderId="1" xfId="3" applyFont="1" applyBorder="1" applyAlignment="1">
      <alignment horizontal="center" vertical="center"/>
    </xf>
    <xf numFmtId="0" fontId="24" fillId="4" borderId="1" xfId="5" applyNumberFormat="1" applyFont="1" applyFill="1" applyBorder="1" applyAlignment="1">
      <alignment horizontal="center" vertical="center" wrapText="1"/>
    </xf>
    <xf numFmtId="0" fontId="24" fillId="4" borderId="1" xfId="3" applyFont="1" applyFill="1" applyBorder="1" applyAlignment="1">
      <alignment horizontal="left" vertical="center" wrapText="1"/>
    </xf>
    <xf numFmtId="0" fontId="17" fillId="0" borderId="1" xfId="3" applyFont="1" applyBorder="1" applyAlignment="1">
      <alignment horizontal="center" vertical="center"/>
    </xf>
    <xf numFmtId="0" fontId="23" fillId="0" borderId="0" xfId="3" applyFont="1" applyAlignment="1">
      <alignment horizontal="center" vertical="top"/>
    </xf>
    <xf numFmtId="0" fontId="24" fillId="4" borderId="1" xfId="3" applyFont="1" applyFill="1" applyBorder="1" applyAlignment="1">
      <alignment horizontal="left" vertical="center"/>
    </xf>
    <xf numFmtId="0" fontId="25" fillId="4" borderId="1" xfId="3" applyFont="1" applyFill="1" applyBorder="1" applyAlignment="1">
      <alignment horizontal="left" vertical="center"/>
    </xf>
    <xf numFmtId="0" fontId="25" fillId="4" borderId="1" xfId="3" applyFont="1" applyFill="1" applyBorder="1" applyAlignment="1">
      <alignment horizontal="left" vertical="center" wrapText="1"/>
    </xf>
    <xf numFmtId="0" fontId="13" fillId="4" borderId="1" xfId="5" applyNumberFormat="1" applyFont="1" applyFill="1" applyBorder="1" applyAlignment="1">
      <alignment horizontal="center" vertical="center" wrapText="1"/>
    </xf>
    <xf numFmtId="0" fontId="13" fillId="4" borderId="1" xfId="3" applyFont="1" applyFill="1" applyBorder="1" applyAlignment="1">
      <alignment horizontal="left" vertical="center" wrapText="1"/>
    </xf>
    <xf numFmtId="0" fontId="17" fillId="0" borderId="1" xfId="3" quotePrefix="1" applyFont="1" applyBorder="1" applyAlignment="1">
      <alignment horizontal="center" vertical="center"/>
    </xf>
    <xf numFmtId="0" fontId="24" fillId="0" borderId="1" xfId="5" applyNumberFormat="1" applyFont="1" applyBorder="1" applyAlignment="1">
      <alignment horizontal="center" vertical="center" wrapText="1"/>
    </xf>
    <xf numFmtId="0" fontId="25" fillId="0" borderId="1" xfId="3" applyFont="1" applyBorder="1" applyAlignment="1">
      <alignment horizontal="left" vertical="center" wrapText="1"/>
    </xf>
    <xf numFmtId="0" fontId="1" fillId="0" borderId="0" xfId="3"/>
    <xf numFmtId="0" fontId="13" fillId="0" borderId="1" xfId="3" applyFont="1" applyBorder="1" applyAlignment="1">
      <alignment horizontal="left" vertical="center" wrapText="1"/>
    </xf>
    <xf numFmtId="0" fontId="13" fillId="0" borderId="1" xfId="3" applyFont="1" applyBorder="1" applyAlignment="1">
      <alignment horizontal="center"/>
    </xf>
    <xf numFmtId="0" fontId="13" fillId="0" borderId="1" xfId="3" applyFont="1" applyBorder="1" applyAlignment="1">
      <alignment horizontal="left"/>
    </xf>
    <xf numFmtId="0" fontId="15" fillId="0" borderId="1" xfId="3" applyFont="1" applyBorder="1" applyAlignment="1">
      <alignment horizontal="center"/>
    </xf>
    <xf numFmtId="42" fontId="0" fillId="0" borderId="1" xfId="4" applyFont="1" applyBorder="1"/>
    <xf numFmtId="42" fontId="1" fillId="0" borderId="1" xfId="3" applyNumberFormat="1" applyBorder="1"/>
    <xf numFmtId="42" fontId="0" fillId="10" borderId="1" xfId="4" applyFont="1" applyFill="1" applyBorder="1"/>
    <xf numFmtId="42" fontId="1" fillId="10" borderId="1" xfId="3" applyNumberFormat="1" applyFill="1" applyBorder="1"/>
    <xf numFmtId="42" fontId="0" fillId="11" borderId="1" xfId="4" applyFont="1" applyFill="1" applyBorder="1"/>
    <xf numFmtId="42" fontId="1" fillId="11" borderId="1" xfId="3" applyNumberFormat="1" applyFill="1" applyBorder="1"/>
    <xf numFmtId="42" fontId="0" fillId="12" borderId="1" xfId="4" applyFont="1" applyFill="1" applyBorder="1"/>
    <xf numFmtId="42" fontId="1" fillId="12" borderId="1" xfId="3" applyNumberFormat="1" applyFill="1" applyBorder="1"/>
    <xf numFmtId="42" fontId="26" fillId="3" borderId="0" xfId="4" applyFont="1" applyFill="1"/>
    <xf numFmtId="1" fontId="17" fillId="0" borderId="1" xfId="3"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0" fillId="0" borderId="1" xfId="0" applyBorder="1" applyAlignment="1">
      <alignment horizontal="center"/>
    </xf>
    <xf numFmtId="0" fontId="6"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top"/>
    </xf>
    <xf numFmtId="0" fontId="6" fillId="0" borderId="1" xfId="0" applyFont="1" applyBorder="1" applyAlignment="1" applyProtection="1">
      <alignment horizontal="justify" vertical="center" wrapText="1"/>
      <protection locked="0"/>
    </xf>
    <xf numFmtId="0" fontId="6" fillId="2" borderId="1" xfId="0" applyFont="1" applyFill="1" applyBorder="1" applyAlignment="1">
      <alignment horizont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left" vertical="top" wrapText="1"/>
    </xf>
    <xf numFmtId="0" fontId="7" fillId="0" borderId="0" xfId="0" applyFont="1" applyAlignment="1">
      <alignment horizontal="center"/>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13"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11" xfId="0" applyBorder="1" applyAlignment="1">
      <alignment horizontal="center"/>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5" fillId="2" borderId="1" xfId="0" applyFont="1" applyFill="1" applyBorder="1" applyAlignment="1">
      <alignment horizontal="center"/>
    </xf>
    <xf numFmtId="0" fontId="5" fillId="0" borderId="1" xfId="0" applyFont="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top" wrapText="1"/>
      <protection locked="0"/>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1" xfId="0" applyBorder="1" applyAlignment="1">
      <alignment horizontal="center" vertical="center"/>
    </xf>
    <xf numFmtId="0" fontId="6" fillId="0" borderId="1" xfId="0" applyFont="1" applyBorder="1" applyAlignment="1">
      <alignment horizontal="center"/>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5" fillId="2" borderId="3" xfId="0" applyFont="1" applyFill="1" applyBorder="1" applyAlignment="1">
      <alignment horizontal="center"/>
    </xf>
    <xf numFmtId="0" fontId="6" fillId="0" borderId="0" xfId="0" applyFont="1" applyBorder="1" applyAlignment="1" applyProtection="1">
      <alignment horizontal="justify" vertical="center" wrapText="1"/>
      <protection locked="0"/>
    </xf>
    <xf numFmtId="0" fontId="6" fillId="0" borderId="1" xfId="0" applyFont="1" applyBorder="1" applyAlignment="1">
      <alignment horizontal="left"/>
    </xf>
    <xf numFmtId="0" fontId="7" fillId="0" borderId="1" xfId="0" applyFont="1" applyFill="1" applyBorder="1" applyAlignment="1">
      <alignment horizontal="center"/>
    </xf>
    <xf numFmtId="0" fontId="0" fillId="0" borderId="1" xfId="0" applyBorder="1" applyAlignment="1">
      <alignment horizont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49" fontId="0" fillId="0" borderId="8" xfId="0" applyNumberFormat="1" applyBorder="1" applyAlignment="1">
      <alignment horizontal="justify" vertical="center" wrapText="1"/>
    </xf>
    <xf numFmtId="49" fontId="0" fillId="0" borderId="9" xfId="0" applyNumberFormat="1" applyBorder="1" applyAlignment="1">
      <alignment horizontal="justify" vertical="center" wrapText="1"/>
    </xf>
    <xf numFmtId="49" fontId="0" fillId="0" borderId="10" xfId="0" applyNumberFormat="1" applyBorder="1" applyAlignment="1">
      <alignment horizontal="justify" vertical="center" wrapText="1"/>
    </xf>
    <xf numFmtId="0" fontId="6" fillId="0" borderId="0" xfId="0" applyFont="1" applyAlignment="1">
      <alignment horizontal="justify" vertical="center" wrapText="1"/>
    </xf>
    <xf numFmtId="0" fontId="7" fillId="0" borderId="1" xfId="0" applyFont="1" applyBorder="1" applyAlignment="1">
      <alignment horizontal="center"/>
    </xf>
    <xf numFmtId="0" fontId="7" fillId="0" borderId="8" xfId="0" applyFont="1" applyBorder="1" applyAlignment="1">
      <alignment horizontal="center" wrapText="1"/>
    </xf>
    <xf numFmtId="0" fontId="7" fillId="0" borderId="10" xfId="0" applyFont="1" applyBorder="1" applyAlignment="1">
      <alignment horizontal="center" wrapText="1"/>
    </xf>
    <xf numFmtId="0" fontId="0" fillId="0" borderId="0" xfId="0" applyAlignment="1">
      <alignment horizontal="center"/>
    </xf>
    <xf numFmtId="0" fontId="6" fillId="0" borderId="0" xfId="0" applyFont="1" applyBorder="1" applyAlignment="1">
      <alignment horizontal="center" vertical="center" wrapText="1"/>
    </xf>
    <xf numFmtId="42" fontId="6" fillId="0" borderId="1" xfId="0" applyNumberFormat="1" applyFont="1" applyBorder="1" applyAlignment="1">
      <alignment horizontal="center"/>
    </xf>
    <xf numFmtId="0" fontId="6" fillId="0" borderId="1" xfId="0" applyFont="1" applyBorder="1" applyAlignment="1">
      <alignment horizontal="center" wrapText="1"/>
    </xf>
    <xf numFmtId="42" fontId="6" fillId="0" borderId="1" xfId="1" applyFont="1" applyBorder="1" applyAlignment="1">
      <alignment horizontal="center" wrapText="1"/>
    </xf>
    <xf numFmtId="42" fontId="6" fillId="0" borderId="1" xfId="1" applyFont="1" applyBorder="1" applyAlignment="1">
      <alignment horizontal="left"/>
    </xf>
    <xf numFmtId="42" fontId="6" fillId="0" borderId="1" xfId="1"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49" fontId="6" fillId="0" borderId="8" xfId="0" applyNumberFormat="1" applyFont="1" applyBorder="1" applyAlignment="1">
      <alignment horizontal="center"/>
    </xf>
    <xf numFmtId="49" fontId="6" fillId="0" borderId="10" xfId="0" applyNumberFormat="1" applyFont="1" applyBorder="1" applyAlignment="1">
      <alignment horizontal="center"/>
    </xf>
    <xf numFmtId="0" fontId="16" fillId="3" borderId="11" xfId="3" applyFont="1" applyFill="1" applyBorder="1" applyAlignment="1">
      <alignment horizontal="center" vertical="center"/>
    </xf>
    <xf numFmtId="0" fontId="18" fillId="3" borderId="1" xfId="3" applyFont="1" applyFill="1" applyBorder="1" applyAlignment="1">
      <alignment horizontal="center" vertical="center"/>
    </xf>
    <xf numFmtId="0" fontId="18" fillId="3" borderId="1" xfId="3" applyFont="1" applyFill="1" applyBorder="1" applyAlignment="1">
      <alignment horizontal="center" vertical="center" wrapText="1"/>
    </xf>
    <xf numFmtId="0" fontId="21" fillId="3" borderId="11" xfId="3" applyFont="1" applyFill="1" applyBorder="1" applyAlignment="1">
      <alignment horizontal="center" vertical="top"/>
    </xf>
    <xf numFmtId="0" fontId="26" fillId="3" borderId="11" xfId="3" applyFont="1" applyFill="1" applyBorder="1" applyAlignment="1">
      <alignment horizontal="center"/>
    </xf>
    <xf numFmtId="0" fontId="18" fillId="7" borderId="1" xfId="3" applyFont="1" applyFill="1" applyBorder="1" applyAlignment="1">
      <alignment horizontal="center" vertical="center"/>
    </xf>
    <xf numFmtId="0" fontId="18" fillId="7" borderId="1" xfId="3" applyFont="1" applyFill="1" applyBorder="1" applyAlignment="1">
      <alignment horizontal="center" vertical="center" wrapText="1"/>
    </xf>
    <xf numFmtId="0" fontId="18" fillId="8" borderId="1" xfId="3" applyFont="1" applyFill="1" applyBorder="1" applyAlignment="1">
      <alignment horizontal="center" vertical="center" wrapText="1"/>
    </xf>
    <xf numFmtId="0" fontId="18" fillId="9" borderId="1" xfId="3" applyFont="1" applyFill="1" applyBorder="1" applyAlignment="1">
      <alignment horizontal="center" vertical="center" wrapText="1"/>
    </xf>
    <xf numFmtId="0" fontId="18" fillId="6" borderId="1" xfId="3" applyFont="1" applyFill="1" applyBorder="1" applyAlignment="1">
      <alignment horizontal="center" vertical="center" wrapText="1"/>
    </xf>
    <xf numFmtId="0" fontId="18" fillId="6" borderId="1" xfId="3" applyFont="1" applyFill="1" applyBorder="1" applyAlignment="1">
      <alignment horizontal="center" vertical="center"/>
    </xf>
    <xf numFmtId="0" fontId="16" fillId="7" borderId="1" xfId="3" applyFont="1" applyFill="1" applyBorder="1" applyAlignment="1">
      <alignment horizontal="center" vertical="center"/>
    </xf>
    <xf numFmtId="42" fontId="27" fillId="7" borderId="1" xfId="3" applyNumberFormat="1" applyFont="1" applyFill="1" applyBorder="1" applyAlignment="1">
      <alignment horizontal="center" vertical="center"/>
    </xf>
    <xf numFmtId="42" fontId="27" fillId="8" borderId="1" xfId="3" applyNumberFormat="1" applyFont="1" applyFill="1" applyBorder="1" applyAlignment="1">
      <alignment horizontal="center" vertical="center"/>
    </xf>
    <xf numFmtId="42" fontId="27" fillId="9" borderId="1" xfId="3" applyNumberFormat="1" applyFont="1" applyFill="1" applyBorder="1" applyAlignment="1">
      <alignment horizontal="center" vertical="center"/>
    </xf>
    <xf numFmtId="42" fontId="27" fillId="6" borderId="1" xfId="3" applyNumberFormat="1" applyFont="1" applyFill="1" applyBorder="1" applyAlignment="1">
      <alignment horizontal="center" vertical="center"/>
    </xf>
    <xf numFmtId="0" fontId="18" fillId="8" borderId="1" xfId="3" applyFont="1" applyFill="1" applyBorder="1" applyAlignment="1">
      <alignment horizontal="center" vertical="center"/>
    </xf>
    <xf numFmtId="0" fontId="18" fillId="9" borderId="1" xfId="3" applyFont="1" applyFill="1" applyBorder="1" applyAlignment="1">
      <alignment horizontal="center" vertical="center"/>
    </xf>
    <xf numFmtId="42" fontId="26" fillId="3" borderId="2" xfId="4" applyFont="1" applyFill="1" applyBorder="1" applyAlignment="1">
      <alignment horizontal="center"/>
    </xf>
    <xf numFmtId="42" fontId="26" fillId="3" borderId="0" xfId="4" applyFont="1" applyFill="1" applyAlignment="1">
      <alignment horizontal="center"/>
    </xf>
  </cellXfs>
  <cellStyles count="6">
    <cellStyle name="Hipervínculo" xfId="2" builtinId="8"/>
    <cellStyle name="Millares 2" xfId="5" xr:uid="{88E13DCB-415C-424A-8CE6-043B3302231B}"/>
    <cellStyle name="Moneda [0]" xfId="1" builtinId="7"/>
    <cellStyle name="Moneda [0] 2" xfId="4" xr:uid="{65C266FE-5F13-B844-8108-FE04E40EB038}"/>
    <cellStyle name="Normal" xfId="0" builtinId="0"/>
    <cellStyle name="Normal 2" xfId="3" xr:uid="{111B2F72-331E-FC4B-B762-C5BB4E5697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381001</xdr:colOff>
      <xdr:row>0</xdr:row>
      <xdr:rowOff>9526</xdr:rowOff>
    </xdr:from>
    <xdr:to>
      <xdr:col>1</xdr:col>
      <xdr:colOff>161926</xdr:colOff>
      <xdr:row>2</xdr:row>
      <xdr:rowOff>148124</xdr:rowOff>
    </xdr:to>
    <xdr:pic>
      <xdr:nvPicPr>
        <xdr:cNvPr id="3" name="Imagen 2" descr="logo mascota 2020 empocaldas fuente  nueva-0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1" y="9526"/>
          <a:ext cx="628650" cy="51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FISOLUCIONESMAYORCA@GMAIL.COM" TargetMode="External"/><Relationship Id="rId7" Type="http://schemas.openxmlformats.org/officeDocument/2006/relationships/comments" Target="../comments1.xml"/><Relationship Id="rId2" Type="http://schemas.openxmlformats.org/officeDocument/2006/relationships/hyperlink" Target="mailto:CONTABILIDADSKRYBE@GMAIL.COM" TargetMode="External"/><Relationship Id="rId1" Type="http://schemas.openxmlformats.org/officeDocument/2006/relationships/hyperlink" Target="mailto:INDUSTRIASISI06@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9"/>
  <sheetViews>
    <sheetView view="pageBreakPreview" zoomScale="60" zoomScaleNormal="100" workbookViewId="0">
      <selection activeCell="G74" sqref="G74"/>
    </sheetView>
  </sheetViews>
  <sheetFormatPr baseColWidth="10" defaultRowHeight="15" x14ac:dyDescent="0.25"/>
  <cols>
    <col min="1" max="1" width="12.7109375" customWidth="1"/>
    <col min="2" max="2" width="14" customWidth="1"/>
    <col min="3" max="3" width="15.85546875" customWidth="1"/>
    <col min="4" max="4" width="30.85546875" style="44" customWidth="1"/>
    <col min="5" max="5" width="38.85546875" style="44" customWidth="1"/>
    <col min="6" max="6" width="12.28515625" customWidth="1"/>
    <col min="7" max="7" width="13.140625" bestFit="1" customWidth="1"/>
    <col min="9" max="9" width="0" hidden="1" customWidth="1"/>
    <col min="12" max="12" width="9.140625" hidden="1" customWidth="1"/>
  </cols>
  <sheetData>
    <row r="1" spans="1:7" ht="12" customHeight="1" x14ac:dyDescent="0.25">
      <c r="A1" s="143"/>
      <c r="B1" s="144"/>
      <c r="C1" s="140" t="s">
        <v>277</v>
      </c>
      <c r="D1" s="157" t="s">
        <v>290</v>
      </c>
      <c r="E1" s="158"/>
      <c r="F1" s="158"/>
      <c r="G1" s="159"/>
    </row>
    <row r="2" spans="1:7" ht="18" customHeight="1" x14ac:dyDescent="0.25">
      <c r="A2" s="145"/>
      <c r="B2" s="146"/>
      <c r="C2" s="141"/>
      <c r="D2" s="160"/>
      <c r="E2" s="161"/>
      <c r="F2" s="161"/>
      <c r="G2" s="162"/>
    </row>
    <row r="3" spans="1:7" ht="16.5" customHeight="1" x14ac:dyDescent="0.25">
      <c r="A3" s="147"/>
      <c r="B3" s="148"/>
      <c r="C3" s="142"/>
      <c r="D3" s="163" t="s">
        <v>108</v>
      </c>
      <c r="E3" s="164"/>
      <c r="F3" s="164"/>
      <c r="G3" s="165"/>
    </row>
    <row r="4" spans="1:7" x14ac:dyDescent="0.25">
      <c r="A4" s="6"/>
      <c r="B4" s="6"/>
      <c r="C4" s="6"/>
      <c r="D4" s="32"/>
      <c r="E4" s="32"/>
      <c r="F4" s="6"/>
      <c r="G4" s="6"/>
    </row>
    <row r="5" spans="1:7" x14ac:dyDescent="0.25">
      <c r="A5" s="6"/>
      <c r="B5" s="6"/>
      <c r="C5" s="6"/>
      <c r="D5" s="32"/>
      <c r="E5" s="167" t="s">
        <v>0</v>
      </c>
      <c r="F5" s="167"/>
      <c r="G5" s="7">
        <v>44599</v>
      </c>
    </row>
    <row r="6" spans="1:7" x14ac:dyDescent="0.25">
      <c r="A6" s="6"/>
      <c r="B6" s="6"/>
      <c r="C6" s="8"/>
      <c r="D6" s="32"/>
      <c r="E6" s="32"/>
      <c r="F6" s="8"/>
      <c r="G6" s="8"/>
    </row>
    <row r="7" spans="1:7" ht="25.5" x14ac:dyDescent="0.25">
      <c r="A7" s="9" t="s">
        <v>104</v>
      </c>
      <c r="B7" s="128" t="s">
        <v>324</v>
      </c>
      <c r="C7" s="129"/>
      <c r="D7" s="129"/>
      <c r="E7" s="129"/>
      <c r="F7" s="129"/>
      <c r="G7" s="130"/>
    </row>
    <row r="8" spans="1:7" x14ac:dyDescent="0.25">
      <c r="A8" s="9"/>
      <c r="B8" s="9"/>
      <c r="C8" s="10"/>
      <c r="D8" s="33"/>
      <c r="E8" s="33"/>
      <c r="F8" s="10"/>
      <c r="G8" s="10"/>
    </row>
    <row r="9" spans="1:7" x14ac:dyDescent="0.25">
      <c r="A9" s="125" t="s">
        <v>1</v>
      </c>
      <c r="B9" s="125"/>
      <c r="C9" s="125"/>
      <c r="D9" s="125"/>
      <c r="E9" s="125"/>
      <c r="F9" s="125"/>
      <c r="G9" s="125"/>
    </row>
    <row r="10" spans="1:7" ht="25.5" x14ac:dyDescent="0.25">
      <c r="A10" s="15" t="s">
        <v>2</v>
      </c>
      <c r="B10" s="128" t="s">
        <v>291</v>
      </c>
      <c r="C10" s="129"/>
      <c r="D10" s="129"/>
      <c r="E10" s="129"/>
      <c r="F10" s="129"/>
      <c r="G10" s="130"/>
    </row>
    <row r="11" spans="1:7" x14ac:dyDescent="0.25">
      <c r="A11" s="6"/>
      <c r="B11" s="6"/>
      <c r="C11" s="6"/>
      <c r="D11" s="32"/>
      <c r="E11" s="32"/>
      <c r="F11" s="6"/>
      <c r="G11" s="6"/>
    </row>
    <row r="12" spans="1:7" x14ac:dyDescent="0.25">
      <c r="A12" s="125" t="s">
        <v>3</v>
      </c>
      <c r="B12" s="125"/>
      <c r="C12" s="125"/>
      <c r="D12" s="125"/>
      <c r="E12" s="125"/>
      <c r="F12" s="125"/>
      <c r="G12" s="125"/>
    </row>
    <row r="13" spans="1:7" ht="150" customHeight="1" x14ac:dyDescent="0.25">
      <c r="A13" s="15" t="s">
        <v>4</v>
      </c>
      <c r="B13" s="128" t="s">
        <v>325</v>
      </c>
      <c r="C13" s="129"/>
      <c r="D13" s="129"/>
      <c r="E13" s="129"/>
      <c r="F13" s="129"/>
      <c r="G13" s="130"/>
    </row>
    <row r="14" spans="1:7" x14ac:dyDescent="0.25">
      <c r="A14" s="6"/>
      <c r="B14" s="6"/>
      <c r="C14" s="6"/>
      <c r="D14" s="32"/>
      <c r="E14" s="32"/>
      <c r="F14" s="6"/>
      <c r="G14" s="6"/>
    </row>
    <row r="15" spans="1:7" ht="66.95" customHeight="1" x14ac:dyDescent="0.25">
      <c r="A15" s="15" t="s">
        <v>5</v>
      </c>
      <c r="B15" s="128" t="s">
        <v>331</v>
      </c>
      <c r="C15" s="129"/>
      <c r="D15" s="129"/>
      <c r="E15" s="129"/>
      <c r="F15" s="129"/>
      <c r="G15" s="130"/>
    </row>
    <row r="16" spans="1:7" x14ac:dyDescent="0.25">
      <c r="A16" s="6"/>
      <c r="B16" s="6"/>
      <c r="C16" s="6"/>
      <c r="D16" s="32"/>
      <c r="E16" s="32"/>
      <c r="F16" s="6"/>
      <c r="G16" s="6"/>
    </row>
    <row r="17" spans="1:7" ht="48" customHeight="1" x14ac:dyDescent="0.25">
      <c r="A17" s="15" t="s">
        <v>6</v>
      </c>
      <c r="B17" s="128" t="s">
        <v>326</v>
      </c>
      <c r="C17" s="129"/>
      <c r="D17" s="129"/>
      <c r="E17" s="129"/>
      <c r="F17" s="129"/>
      <c r="G17" s="130"/>
    </row>
    <row r="18" spans="1:7" x14ac:dyDescent="0.25">
      <c r="A18" s="6"/>
      <c r="B18" s="6"/>
      <c r="C18" s="6"/>
      <c r="D18" s="32"/>
      <c r="E18" s="32"/>
      <c r="F18" s="6"/>
      <c r="G18" s="6"/>
    </row>
    <row r="19" spans="1:7" x14ac:dyDescent="0.25">
      <c r="A19" s="125" t="s">
        <v>7</v>
      </c>
      <c r="B19" s="125"/>
      <c r="C19" s="125"/>
      <c r="D19" s="125"/>
      <c r="E19" s="125"/>
      <c r="F19" s="125"/>
      <c r="G19" s="125"/>
    </row>
    <row r="20" spans="1:7" ht="51" x14ac:dyDescent="0.25">
      <c r="A20" s="15" t="s">
        <v>8</v>
      </c>
      <c r="B20" s="128" t="s">
        <v>310</v>
      </c>
      <c r="C20" s="129"/>
      <c r="D20" s="129"/>
      <c r="E20" s="129"/>
      <c r="F20" s="129"/>
      <c r="G20" s="130"/>
    </row>
    <row r="21" spans="1:7" x14ac:dyDescent="0.25">
      <c r="A21" s="15"/>
      <c r="B21" s="27"/>
      <c r="C21" s="27"/>
      <c r="D21" s="33"/>
      <c r="E21" s="33"/>
      <c r="F21" s="27"/>
      <c r="G21" s="27"/>
    </row>
    <row r="22" spans="1:7" ht="21" customHeight="1" x14ac:dyDescent="0.25">
      <c r="A22" s="155" t="s">
        <v>271</v>
      </c>
      <c r="B22" s="155" t="s">
        <v>283</v>
      </c>
      <c r="C22" s="155"/>
      <c r="D22" s="155" t="s">
        <v>272</v>
      </c>
      <c r="E22" s="155"/>
      <c r="F22" s="155"/>
      <c r="G22" s="155"/>
    </row>
    <row r="23" spans="1:7" ht="18.75" customHeight="1" x14ac:dyDescent="0.25">
      <c r="A23" s="155"/>
      <c r="B23" s="128">
        <v>471300</v>
      </c>
      <c r="C23" s="130"/>
      <c r="D23" s="128" t="s">
        <v>327</v>
      </c>
      <c r="E23" s="129"/>
      <c r="F23" s="129"/>
      <c r="G23" s="130"/>
    </row>
    <row r="24" spans="1:7" ht="18.75" customHeight="1" x14ac:dyDescent="0.25">
      <c r="A24" s="155"/>
      <c r="B24" s="166">
        <v>502017</v>
      </c>
      <c r="C24" s="166"/>
      <c r="D24" s="155" t="s">
        <v>328</v>
      </c>
      <c r="E24" s="155"/>
      <c r="F24" s="155"/>
      <c r="G24" s="155"/>
    </row>
    <row r="25" spans="1:7" ht="18.75" customHeight="1" x14ac:dyDescent="0.25">
      <c r="A25" s="155"/>
      <c r="B25" s="166">
        <v>141117</v>
      </c>
      <c r="C25" s="166"/>
      <c r="D25" s="155" t="s">
        <v>329</v>
      </c>
      <c r="E25" s="155"/>
      <c r="F25" s="155"/>
      <c r="G25" s="155"/>
    </row>
    <row r="26" spans="1:7" ht="18.75" customHeight="1" x14ac:dyDescent="0.25">
      <c r="A26" s="155"/>
      <c r="B26" s="166">
        <v>501615</v>
      </c>
      <c r="C26" s="166"/>
      <c r="D26" s="155" t="s">
        <v>330</v>
      </c>
      <c r="E26" s="155"/>
      <c r="F26" s="155"/>
      <c r="G26" s="155"/>
    </row>
    <row r="27" spans="1:7" x14ac:dyDescent="0.25">
      <c r="A27" s="15"/>
      <c r="B27" s="185"/>
      <c r="C27" s="185"/>
      <c r="D27" s="186"/>
      <c r="E27" s="186"/>
      <c r="F27" s="186"/>
      <c r="G27" s="186"/>
    </row>
    <row r="28" spans="1:7" ht="15" customHeight="1" x14ac:dyDescent="0.25">
      <c r="A28" s="45" t="s">
        <v>284</v>
      </c>
      <c r="B28" s="183" t="s">
        <v>9</v>
      </c>
      <c r="C28" s="184"/>
      <c r="D28" s="182" t="s">
        <v>10</v>
      </c>
      <c r="E28" s="182"/>
      <c r="F28" s="45" t="s">
        <v>11</v>
      </c>
      <c r="G28" s="45" t="s">
        <v>12</v>
      </c>
    </row>
    <row r="29" spans="1:7" ht="15" customHeight="1" x14ac:dyDescent="0.25">
      <c r="A29" s="47">
        <v>1</v>
      </c>
      <c r="B29" s="114">
        <v>6545</v>
      </c>
      <c r="C29" s="115"/>
      <c r="D29" s="116" t="s">
        <v>334</v>
      </c>
      <c r="E29" s="116"/>
      <c r="F29" s="53" t="s">
        <v>299</v>
      </c>
      <c r="G29" s="54">
        <v>1000</v>
      </c>
    </row>
    <row r="30" spans="1:7" ht="15" customHeight="1" x14ac:dyDescent="0.25">
      <c r="A30" s="47">
        <v>2</v>
      </c>
      <c r="B30" s="114">
        <v>2640</v>
      </c>
      <c r="C30" s="115">
        <v>2640</v>
      </c>
      <c r="D30" s="116" t="s">
        <v>335</v>
      </c>
      <c r="E30" s="116"/>
      <c r="F30" s="53" t="s">
        <v>299</v>
      </c>
      <c r="G30" s="54">
        <v>1000</v>
      </c>
    </row>
    <row r="31" spans="1:7" ht="15" customHeight="1" x14ac:dyDescent="0.25">
      <c r="A31" s="47">
        <v>3</v>
      </c>
      <c r="B31" s="114">
        <v>2641</v>
      </c>
      <c r="C31" s="115">
        <v>2641</v>
      </c>
      <c r="D31" s="116" t="s">
        <v>336</v>
      </c>
      <c r="E31" s="116"/>
      <c r="F31" s="53" t="s">
        <v>298</v>
      </c>
      <c r="G31" s="54">
        <v>2000</v>
      </c>
    </row>
    <row r="32" spans="1:7" ht="15" customHeight="1" x14ac:dyDescent="0.25">
      <c r="A32" s="47">
        <v>4</v>
      </c>
      <c r="B32" s="114">
        <v>3973</v>
      </c>
      <c r="C32" s="115">
        <v>3973</v>
      </c>
      <c r="D32" s="116" t="s">
        <v>337</v>
      </c>
      <c r="E32" s="116"/>
      <c r="F32" s="53" t="s">
        <v>298</v>
      </c>
      <c r="G32" s="54">
        <v>50</v>
      </c>
    </row>
    <row r="33" spans="1:10" ht="15" customHeight="1" x14ac:dyDescent="0.25">
      <c r="A33" s="47">
        <v>5</v>
      </c>
      <c r="B33" s="114">
        <v>2102</v>
      </c>
      <c r="C33" s="115">
        <v>2102</v>
      </c>
      <c r="D33" s="116" t="s">
        <v>338</v>
      </c>
      <c r="E33" s="116"/>
      <c r="F33" s="53" t="s">
        <v>298</v>
      </c>
      <c r="G33" s="54">
        <v>300</v>
      </c>
    </row>
    <row r="34" spans="1:10" ht="15" customHeight="1" x14ac:dyDescent="0.25">
      <c r="A34" s="47">
        <v>6</v>
      </c>
      <c r="B34" s="114">
        <v>3470</v>
      </c>
      <c r="C34" s="115">
        <v>3470</v>
      </c>
      <c r="D34" s="116" t="s">
        <v>339</v>
      </c>
      <c r="E34" s="116"/>
      <c r="F34" s="53" t="s">
        <v>340</v>
      </c>
      <c r="G34" s="54">
        <v>300</v>
      </c>
      <c r="J34" s="28"/>
    </row>
    <row r="35" spans="1:10" ht="15" customHeight="1" x14ac:dyDescent="0.25">
      <c r="A35" s="47">
        <v>7</v>
      </c>
      <c r="B35" s="114">
        <v>429</v>
      </c>
      <c r="C35" s="115">
        <v>429</v>
      </c>
      <c r="D35" s="116" t="s">
        <v>341</v>
      </c>
      <c r="E35" s="116"/>
      <c r="F35" s="53" t="s">
        <v>297</v>
      </c>
      <c r="G35" s="54">
        <v>300</v>
      </c>
    </row>
    <row r="36" spans="1:10" ht="15" customHeight="1" x14ac:dyDescent="0.25">
      <c r="A36" s="47">
        <v>8</v>
      </c>
      <c r="B36" s="114">
        <v>6546</v>
      </c>
      <c r="C36" s="115">
        <v>6546</v>
      </c>
      <c r="D36" s="116" t="s">
        <v>342</v>
      </c>
      <c r="E36" s="116"/>
      <c r="F36" s="53" t="s">
        <v>297</v>
      </c>
      <c r="G36" s="54">
        <v>300</v>
      </c>
    </row>
    <row r="37" spans="1:10" ht="15" customHeight="1" x14ac:dyDescent="0.25">
      <c r="A37" s="47">
        <v>9</v>
      </c>
      <c r="B37" s="114">
        <v>2644</v>
      </c>
      <c r="C37" s="115">
        <v>2644</v>
      </c>
      <c r="D37" s="116" t="s">
        <v>343</v>
      </c>
      <c r="E37" s="116"/>
      <c r="F37" s="53" t="s">
        <v>298</v>
      </c>
      <c r="G37" s="54">
        <v>2150</v>
      </c>
    </row>
    <row r="38" spans="1:10" ht="15" customHeight="1" x14ac:dyDescent="0.25">
      <c r="A38" s="47">
        <v>10</v>
      </c>
      <c r="B38" s="114">
        <v>3478</v>
      </c>
      <c r="C38" s="115">
        <v>3478</v>
      </c>
      <c r="D38" s="116" t="s">
        <v>344</v>
      </c>
      <c r="E38" s="116"/>
      <c r="F38" s="53" t="s">
        <v>298</v>
      </c>
      <c r="G38" s="54">
        <v>80</v>
      </c>
    </row>
    <row r="39" spans="1:10" ht="15" customHeight="1" x14ac:dyDescent="0.25">
      <c r="A39" s="47">
        <v>11</v>
      </c>
      <c r="B39" s="114">
        <v>7026</v>
      </c>
      <c r="C39" s="115">
        <v>7026</v>
      </c>
      <c r="D39" s="116" t="s">
        <v>345</v>
      </c>
      <c r="E39" s="116"/>
      <c r="F39" s="53" t="s">
        <v>298</v>
      </c>
      <c r="G39" s="54">
        <v>100</v>
      </c>
    </row>
    <row r="40" spans="1:10" ht="15" customHeight="1" x14ac:dyDescent="0.25">
      <c r="A40" s="47">
        <v>12</v>
      </c>
      <c r="B40" s="114">
        <v>3488</v>
      </c>
      <c r="C40" s="115">
        <v>3488</v>
      </c>
      <c r="D40" s="116" t="s">
        <v>346</v>
      </c>
      <c r="E40" s="116"/>
      <c r="F40" s="53" t="s">
        <v>298</v>
      </c>
      <c r="G40" s="54">
        <v>100</v>
      </c>
    </row>
    <row r="41" spans="1:10" ht="15" customHeight="1" x14ac:dyDescent="0.25">
      <c r="A41" s="47">
        <v>13</v>
      </c>
      <c r="B41" s="114">
        <v>3530</v>
      </c>
      <c r="C41" s="115">
        <v>3530</v>
      </c>
      <c r="D41" s="116" t="s">
        <v>347</v>
      </c>
      <c r="E41" s="116"/>
      <c r="F41" s="53" t="s">
        <v>340</v>
      </c>
      <c r="G41" s="54">
        <v>250</v>
      </c>
    </row>
    <row r="42" spans="1:10" ht="15" customHeight="1" x14ac:dyDescent="0.25">
      <c r="A42" s="47">
        <v>14</v>
      </c>
      <c r="B42" s="114">
        <v>3501</v>
      </c>
      <c r="C42" s="115">
        <v>3501</v>
      </c>
      <c r="D42" s="116" t="s">
        <v>348</v>
      </c>
      <c r="E42" s="116"/>
      <c r="F42" s="53" t="s">
        <v>349</v>
      </c>
      <c r="G42" s="54">
        <v>400</v>
      </c>
    </row>
    <row r="43" spans="1:10" ht="15" customHeight="1" x14ac:dyDescent="0.25">
      <c r="A43" s="47">
        <v>15</v>
      </c>
      <c r="B43" s="114">
        <v>3506</v>
      </c>
      <c r="C43" s="115">
        <v>3506</v>
      </c>
      <c r="D43" s="116" t="s">
        <v>350</v>
      </c>
      <c r="E43" s="116"/>
      <c r="F43" s="53" t="s">
        <v>298</v>
      </c>
      <c r="G43" s="54">
        <v>200</v>
      </c>
    </row>
    <row r="44" spans="1:10" ht="15" customHeight="1" x14ac:dyDescent="0.25">
      <c r="A44" s="47">
        <v>16</v>
      </c>
      <c r="B44" s="114">
        <v>3510</v>
      </c>
      <c r="C44" s="115">
        <v>3510</v>
      </c>
      <c r="D44" s="116" t="s">
        <v>351</v>
      </c>
      <c r="E44" s="116"/>
      <c r="F44" s="53" t="s">
        <v>298</v>
      </c>
      <c r="G44" s="54">
        <v>100</v>
      </c>
    </row>
    <row r="45" spans="1:10" ht="15" customHeight="1" x14ac:dyDescent="0.25">
      <c r="A45" s="47">
        <v>17</v>
      </c>
      <c r="B45" s="114">
        <v>3511</v>
      </c>
      <c r="C45" s="115">
        <v>3511</v>
      </c>
      <c r="D45" s="116" t="s">
        <v>352</v>
      </c>
      <c r="E45" s="116"/>
      <c r="F45" s="53" t="s">
        <v>297</v>
      </c>
      <c r="G45" s="54">
        <v>100</v>
      </c>
    </row>
    <row r="46" spans="1:10" ht="15" customHeight="1" x14ac:dyDescent="0.25">
      <c r="A46" s="47">
        <v>18</v>
      </c>
      <c r="B46" s="114">
        <v>3509</v>
      </c>
      <c r="C46" s="115">
        <v>3509</v>
      </c>
      <c r="D46" s="116" t="s">
        <v>353</v>
      </c>
      <c r="E46" s="116"/>
      <c r="F46" s="53" t="s">
        <v>298</v>
      </c>
      <c r="G46" s="54">
        <v>300</v>
      </c>
    </row>
    <row r="47" spans="1:10" ht="15" customHeight="1" x14ac:dyDescent="0.25">
      <c r="A47" s="47">
        <v>19</v>
      </c>
      <c r="B47" s="114">
        <v>3514</v>
      </c>
      <c r="C47" s="115">
        <v>3514</v>
      </c>
      <c r="D47" s="116" t="s">
        <v>354</v>
      </c>
      <c r="E47" s="116"/>
      <c r="F47" s="53" t="s">
        <v>355</v>
      </c>
      <c r="G47" s="54">
        <v>100</v>
      </c>
    </row>
    <row r="48" spans="1:10" ht="15" customHeight="1" x14ac:dyDescent="0.25">
      <c r="A48" s="47">
        <v>20</v>
      </c>
      <c r="B48" s="114">
        <v>3523</v>
      </c>
      <c r="C48" s="115">
        <v>3523</v>
      </c>
      <c r="D48" s="116" t="s">
        <v>356</v>
      </c>
      <c r="E48" s="116"/>
      <c r="F48" s="53" t="s">
        <v>298</v>
      </c>
      <c r="G48" s="54">
        <v>200</v>
      </c>
    </row>
    <row r="49" spans="1:13" ht="15" customHeight="1" x14ac:dyDescent="0.25">
      <c r="A49" s="47">
        <v>21</v>
      </c>
      <c r="B49" s="114">
        <v>3521</v>
      </c>
      <c r="C49" s="115">
        <v>3521</v>
      </c>
      <c r="D49" s="116" t="s">
        <v>357</v>
      </c>
      <c r="E49" s="116"/>
      <c r="F49" s="53" t="s">
        <v>298</v>
      </c>
      <c r="G49" s="54">
        <v>300</v>
      </c>
    </row>
    <row r="50" spans="1:13" ht="15" customHeight="1" x14ac:dyDescent="0.25">
      <c r="A50" s="47">
        <v>22</v>
      </c>
      <c r="B50" s="114">
        <v>11844</v>
      </c>
      <c r="C50" s="115">
        <v>11844</v>
      </c>
      <c r="D50" s="116" t="s">
        <v>358</v>
      </c>
      <c r="E50" s="116"/>
      <c r="F50" s="53" t="s">
        <v>298</v>
      </c>
      <c r="G50" s="54">
        <v>300</v>
      </c>
    </row>
    <row r="51" spans="1:13" ht="15" customHeight="1" x14ac:dyDescent="0.25">
      <c r="A51" s="47">
        <v>23</v>
      </c>
      <c r="B51" s="114">
        <v>2188</v>
      </c>
      <c r="C51" s="115">
        <v>2188</v>
      </c>
      <c r="D51" s="116" t="s">
        <v>359</v>
      </c>
      <c r="E51" s="116"/>
      <c r="F51" s="53" t="s">
        <v>298</v>
      </c>
      <c r="G51" s="54">
        <v>50</v>
      </c>
    </row>
    <row r="52" spans="1:13" ht="15" customHeight="1" x14ac:dyDescent="0.25">
      <c r="A52" s="47">
        <v>24</v>
      </c>
      <c r="B52" s="114">
        <v>3529</v>
      </c>
      <c r="C52" s="115">
        <v>3529</v>
      </c>
      <c r="D52" s="116" t="s">
        <v>360</v>
      </c>
      <c r="E52" s="116"/>
      <c r="F52" s="53" t="s">
        <v>361</v>
      </c>
      <c r="G52" s="54">
        <v>200</v>
      </c>
    </row>
    <row r="53" spans="1:13" ht="15" customHeight="1" x14ac:dyDescent="0.25">
      <c r="A53" s="47">
        <v>25</v>
      </c>
      <c r="B53" s="114">
        <v>3500</v>
      </c>
      <c r="C53" s="115">
        <v>3500</v>
      </c>
      <c r="D53" s="116" t="s">
        <v>362</v>
      </c>
      <c r="E53" s="116"/>
      <c r="F53" s="53" t="s">
        <v>298</v>
      </c>
      <c r="G53" s="54">
        <v>300</v>
      </c>
    </row>
    <row r="54" spans="1:13" ht="15" customHeight="1" x14ac:dyDescent="0.25">
      <c r="A54" s="47">
        <v>26</v>
      </c>
      <c r="B54" s="114">
        <v>3532</v>
      </c>
      <c r="C54" s="115">
        <v>3532</v>
      </c>
      <c r="D54" s="116" t="s">
        <v>363</v>
      </c>
      <c r="E54" s="116"/>
      <c r="F54" s="53" t="s">
        <v>298</v>
      </c>
      <c r="G54" s="54">
        <v>300</v>
      </c>
      <c r="J54" s="1"/>
      <c r="K54" s="1"/>
      <c r="L54" s="1" t="s">
        <v>29</v>
      </c>
      <c r="M54" s="1"/>
    </row>
    <row r="55" spans="1:13" ht="15" customHeight="1" x14ac:dyDescent="0.25">
      <c r="A55" s="47">
        <v>27</v>
      </c>
      <c r="B55" s="114">
        <v>3558</v>
      </c>
      <c r="C55" s="115">
        <v>3558</v>
      </c>
      <c r="D55" s="116" t="s">
        <v>364</v>
      </c>
      <c r="E55" s="116"/>
      <c r="F55" s="53" t="s">
        <v>297</v>
      </c>
      <c r="G55" s="54">
        <v>50</v>
      </c>
      <c r="J55" s="1"/>
      <c r="K55" s="1"/>
      <c r="L55" s="1" t="s">
        <v>37</v>
      </c>
      <c r="M55" s="1"/>
    </row>
    <row r="56" spans="1:13" ht="15" customHeight="1" x14ac:dyDescent="0.25">
      <c r="A56" s="47">
        <v>28</v>
      </c>
      <c r="B56" s="114">
        <v>3538</v>
      </c>
      <c r="C56" s="115">
        <v>3538</v>
      </c>
      <c r="D56" s="116" t="s">
        <v>365</v>
      </c>
      <c r="E56" s="116"/>
      <c r="F56" s="53" t="s">
        <v>300</v>
      </c>
      <c r="G56" s="54">
        <v>200</v>
      </c>
      <c r="J56" s="1"/>
      <c r="K56" s="1"/>
      <c r="L56" s="1"/>
      <c r="M56" s="1"/>
    </row>
    <row r="57" spans="1:13" ht="15" customHeight="1" x14ac:dyDescent="0.25">
      <c r="A57" s="47">
        <v>29</v>
      </c>
      <c r="B57" s="114">
        <v>3535</v>
      </c>
      <c r="C57" s="115">
        <v>3535</v>
      </c>
      <c r="D57" s="116" t="s">
        <v>366</v>
      </c>
      <c r="E57" s="116"/>
      <c r="F57" s="53" t="s">
        <v>298</v>
      </c>
      <c r="G57" s="54">
        <v>300</v>
      </c>
      <c r="J57" s="1"/>
      <c r="K57" s="1"/>
      <c r="L57" s="1"/>
      <c r="M57" s="1"/>
    </row>
    <row r="58" spans="1:13" ht="15" customHeight="1" x14ac:dyDescent="0.25">
      <c r="A58" s="47">
        <v>30</v>
      </c>
      <c r="B58" s="114">
        <v>3536</v>
      </c>
      <c r="C58" s="115">
        <v>3536</v>
      </c>
      <c r="D58" s="116" t="s">
        <v>367</v>
      </c>
      <c r="E58" s="116"/>
      <c r="F58" s="53" t="s">
        <v>298</v>
      </c>
      <c r="G58" s="54">
        <v>480</v>
      </c>
      <c r="J58" s="1"/>
      <c r="K58" s="1"/>
      <c r="L58" s="1"/>
      <c r="M58" s="1"/>
    </row>
    <row r="59" spans="1:13" ht="15" customHeight="1" x14ac:dyDescent="0.25">
      <c r="A59" s="47">
        <v>31</v>
      </c>
      <c r="B59" s="114">
        <v>3541</v>
      </c>
      <c r="C59" s="115">
        <v>3541</v>
      </c>
      <c r="D59" s="116" t="s">
        <v>368</v>
      </c>
      <c r="E59" s="116"/>
      <c r="F59" s="53" t="s">
        <v>298</v>
      </c>
      <c r="G59" s="54">
        <v>50</v>
      </c>
      <c r="J59" s="1"/>
      <c r="K59" s="1"/>
      <c r="L59" s="1"/>
      <c r="M59" s="1"/>
    </row>
    <row r="60" spans="1:13" ht="15" customHeight="1" x14ac:dyDescent="0.25">
      <c r="A60" s="47">
        <v>32</v>
      </c>
      <c r="B60" s="114">
        <v>3545</v>
      </c>
      <c r="C60" s="115">
        <v>3545</v>
      </c>
      <c r="D60" s="116" t="s">
        <v>369</v>
      </c>
      <c r="E60" s="116"/>
      <c r="F60" s="53" t="s">
        <v>297</v>
      </c>
      <c r="G60" s="54">
        <v>300</v>
      </c>
      <c r="J60" s="1"/>
      <c r="K60" s="1"/>
      <c r="L60" s="1"/>
      <c r="M60" s="1"/>
    </row>
    <row r="61" spans="1:13" ht="15" customHeight="1" x14ac:dyDescent="0.25">
      <c r="A61" s="47">
        <v>33</v>
      </c>
      <c r="B61" s="114">
        <v>3655</v>
      </c>
      <c r="C61" s="115">
        <v>3655</v>
      </c>
      <c r="D61" s="116" t="s">
        <v>370</v>
      </c>
      <c r="E61" s="116"/>
      <c r="F61" s="53" t="s">
        <v>297</v>
      </c>
      <c r="G61" s="54">
        <v>1000</v>
      </c>
      <c r="J61" s="1"/>
      <c r="K61" s="1"/>
      <c r="L61" s="1"/>
      <c r="M61" s="1"/>
    </row>
    <row r="62" spans="1:13" ht="15" customHeight="1" x14ac:dyDescent="0.25">
      <c r="A62" s="47">
        <v>34</v>
      </c>
      <c r="B62" s="114">
        <v>3549</v>
      </c>
      <c r="C62" s="115">
        <v>3549</v>
      </c>
      <c r="D62" s="116" t="s">
        <v>371</v>
      </c>
      <c r="E62" s="116"/>
      <c r="F62" s="53" t="s">
        <v>298</v>
      </c>
      <c r="G62" s="54">
        <v>200</v>
      </c>
      <c r="J62" s="1"/>
      <c r="K62" s="1"/>
      <c r="L62" s="1"/>
      <c r="M62" s="1"/>
    </row>
    <row r="63" spans="1:13" ht="15" customHeight="1" x14ac:dyDescent="0.25">
      <c r="A63" s="47">
        <v>35</v>
      </c>
      <c r="B63" s="114">
        <v>3553</v>
      </c>
      <c r="C63" s="115">
        <v>3553</v>
      </c>
      <c r="D63" s="116" t="s">
        <v>372</v>
      </c>
      <c r="E63" s="116"/>
      <c r="F63" s="53" t="s">
        <v>373</v>
      </c>
      <c r="G63" s="54">
        <v>100</v>
      </c>
      <c r="J63" s="1"/>
      <c r="K63" s="1"/>
      <c r="L63" s="1"/>
      <c r="M63" s="1"/>
    </row>
    <row r="64" spans="1:13" x14ac:dyDescent="0.25">
      <c r="A64" s="16"/>
      <c r="B64" s="16"/>
      <c r="C64" s="16"/>
      <c r="D64" s="34"/>
      <c r="E64" s="34"/>
      <c r="F64" s="16"/>
      <c r="G64" s="16"/>
      <c r="J64" s="1"/>
      <c r="K64" s="1"/>
      <c r="L64" s="1"/>
      <c r="M64" s="1"/>
    </row>
    <row r="65" spans="1:13" x14ac:dyDescent="0.25">
      <c r="A65" s="125" t="s">
        <v>13</v>
      </c>
      <c r="B65" s="125"/>
      <c r="C65" s="125"/>
      <c r="D65" s="125"/>
      <c r="E65" s="125"/>
      <c r="F65" s="125"/>
      <c r="G65" s="125"/>
      <c r="J65" s="1"/>
      <c r="K65" s="1"/>
      <c r="L65" s="1"/>
      <c r="M65" s="1"/>
    </row>
    <row r="66" spans="1:13" ht="102" x14ac:dyDescent="0.25">
      <c r="A66" s="15" t="s">
        <v>14</v>
      </c>
      <c r="B66" s="128" t="s">
        <v>292</v>
      </c>
      <c r="C66" s="129"/>
      <c r="D66" s="129"/>
      <c r="E66" s="129"/>
      <c r="F66" s="129"/>
      <c r="G66" s="130"/>
      <c r="J66" s="1"/>
      <c r="K66" s="1"/>
      <c r="L66" s="1"/>
      <c r="M66" s="1"/>
    </row>
    <row r="67" spans="1:13" x14ac:dyDescent="0.25">
      <c r="A67" s="6"/>
      <c r="B67" s="6"/>
      <c r="C67" s="6"/>
      <c r="D67" s="32"/>
      <c r="E67" s="32"/>
      <c r="F67" s="6"/>
      <c r="G67" s="6"/>
      <c r="J67" s="1"/>
      <c r="K67" s="1"/>
      <c r="L67" s="1"/>
      <c r="M67" s="1"/>
    </row>
    <row r="68" spans="1:13" x14ac:dyDescent="0.25">
      <c r="A68" s="125" t="s">
        <v>15</v>
      </c>
      <c r="B68" s="125"/>
      <c r="C68" s="125"/>
      <c r="D68" s="125"/>
      <c r="E68" s="125"/>
      <c r="F68" s="125"/>
      <c r="G68" s="125"/>
      <c r="J68" s="1"/>
      <c r="K68" s="1"/>
      <c r="L68" s="1"/>
      <c r="M68" s="1"/>
    </row>
    <row r="69" spans="1:13" ht="25.5" x14ac:dyDescent="0.25">
      <c r="A69" s="111" t="s">
        <v>285</v>
      </c>
      <c r="B69" s="112"/>
      <c r="C69" s="113"/>
      <c r="D69" s="17" t="s">
        <v>19</v>
      </c>
      <c r="E69" s="17" t="s">
        <v>18</v>
      </c>
      <c r="F69" s="17" t="s">
        <v>17</v>
      </c>
      <c r="G69" s="46" t="s">
        <v>16</v>
      </c>
      <c r="J69" s="1"/>
      <c r="K69" s="1"/>
      <c r="L69" s="1"/>
      <c r="M69" s="1"/>
    </row>
    <row r="70" spans="1:13" x14ac:dyDescent="0.25">
      <c r="A70" s="111" t="s">
        <v>312</v>
      </c>
      <c r="B70" s="112"/>
      <c r="C70" s="113"/>
      <c r="D70" s="35" t="s">
        <v>315</v>
      </c>
      <c r="E70" s="51" t="s">
        <v>316</v>
      </c>
      <c r="F70" s="17">
        <v>3154016443</v>
      </c>
      <c r="G70" s="48">
        <v>125436729</v>
      </c>
      <c r="J70" s="1"/>
      <c r="K70" s="1"/>
      <c r="L70" s="1"/>
      <c r="M70" s="1"/>
    </row>
    <row r="71" spans="1:13" x14ac:dyDescent="0.25">
      <c r="A71" s="111" t="s">
        <v>374</v>
      </c>
      <c r="B71" s="112"/>
      <c r="C71" s="113"/>
      <c r="D71" s="35" t="s">
        <v>375</v>
      </c>
      <c r="E71" s="51" t="s">
        <v>376</v>
      </c>
      <c r="F71" s="17">
        <v>7351832</v>
      </c>
      <c r="G71" s="50">
        <v>153374813</v>
      </c>
      <c r="J71" s="1"/>
      <c r="K71" s="1"/>
      <c r="L71" s="1"/>
      <c r="M71" s="1"/>
    </row>
    <row r="72" spans="1:13" ht="32.1" customHeight="1" x14ac:dyDescent="0.25">
      <c r="A72" s="128" t="s">
        <v>311</v>
      </c>
      <c r="B72" s="129"/>
      <c r="C72" s="130"/>
      <c r="D72" s="35" t="s">
        <v>313</v>
      </c>
      <c r="E72" s="51" t="s">
        <v>314</v>
      </c>
      <c r="F72" s="49">
        <v>3138012403</v>
      </c>
      <c r="G72" s="50">
        <v>132032611</v>
      </c>
      <c r="J72" s="1"/>
      <c r="K72" s="1"/>
      <c r="L72" s="1"/>
      <c r="M72" s="1"/>
    </row>
    <row r="73" spans="1:13" x14ac:dyDescent="0.25">
      <c r="A73" s="6"/>
      <c r="B73" s="6"/>
      <c r="C73" s="6"/>
      <c r="D73" s="32"/>
      <c r="E73" s="173" t="s">
        <v>281</v>
      </c>
      <c r="F73" s="173"/>
      <c r="G73" s="52">
        <v>130000000</v>
      </c>
      <c r="J73" s="1"/>
      <c r="K73" s="1"/>
      <c r="L73" s="1"/>
      <c r="M73" s="1"/>
    </row>
    <row r="74" spans="1:13" x14ac:dyDescent="0.25">
      <c r="A74" s="6"/>
      <c r="B74" s="6"/>
      <c r="C74" s="6"/>
      <c r="D74" s="32"/>
      <c r="E74" s="32"/>
      <c r="F74" s="6"/>
      <c r="G74" s="6"/>
      <c r="I74" t="s">
        <v>282</v>
      </c>
    </row>
    <row r="75" spans="1:13" x14ac:dyDescent="0.25">
      <c r="A75" s="6" t="s">
        <v>20</v>
      </c>
      <c r="B75" s="6"/>
      <c r="D75" s="32"/>
      <c r="E75" s="32"/>
      <c r="F75" s="6"/>
      <c r="G75" s="6"/>
    </row>
    <row r="76" spans="1:13" x14ac:dyDescent="0.25">
      <c r="A76" s="6" t="s">
        <v>21</v>
      </c>
      <c r="B76" s="6"/>
      <c r="D76" s="32"/>
      <c r="E76" s="32"/>
      <c r="F76" s="6"/>
      <c r="G76" s="6"/>
    </row>
    <row r="77" spans="1:13" ht="39.75" customHeight="1" x14ac:dyDescent="0.25">
      <c r="A77" s="181" t="s">
        <v>22</v>
      </c>
      <c r="B77" s="181"/>
      <c r="C77" s="181"/>
      <c r="D77" s="181"/>
      <c r="E77" s="181"/>
      <c r="F77" s="181"/>
      <c r="G77" s="181"/>
    </row>
    <row r="78" spans="1:13" x14ac:dyDescent="0.25">
      <c r="A78" s="6"/>
      <c r="B78" s="6"/>
      <c r="C78" s="6"/>
      <c r="D78" s="32"/>
      <c r="E78" s="32"/>
      <c r="F78" s="6"/>
      <c r="G78" s="6"/>
    </row>
    <row r="79" spans="1:13" x14ac:dyDescent="0.25">
      <c r="A79" s="125" t="s">
        <v>286</v>
      </c>
      <c r="B79" s="125"/>
      <c r="C79" s="125"/>
      <c r="D79" s="125"/>
      <c r="E79" s="125"/>
      <c r="F79" s="125"/>
      <c r="G79" s="125"/>
    </row>
    <row r="80" spans="1:13" x14ac:dyDescent="0.25">
      <c r="A80" s="188" t="s">
        <v>321</v>
      </c>
      <c r="B80" s="188"/>
      <c r="C80" s="188"/>
      <c r="D80" s="172" t="s">
        <v>322</v>
      </c>
      <c r="E80" s="172"/>
      <c r="F80" s="167" t="s">
        <v>105</v>
      </c>
      <c r="G80" s="167"/>
    </row>
    <row r="81" spans="1:13" x14ac:dyDescent="0.25">
      <c r="A81" s="189">
        <f>G73</f>
        <v>130000000</v>
      </c>
      <c r="B81" s="189"/>
      <c r="C81" s="189"/>
      <c r="D81" s="190">
        <v>0</v>
      </c>
      <c r="E81" s="190"/>
      <c r="F81" s="191">
        <f>SUM(A81:E81)</f>
        <v>130000000</v>
      </c>
      <c r="G81" s="191"/>
    </row>
    <row r="82" spans="1:13" x14ac:dyDescent="0.25">
      <c r="A82" s="18"/>
      <c r="B82" s="18"/>
      <c r="C82" s="18"/>
      <c r="D82" s="34"/>
      <c r="E82" s="34"/>
      <c r="F82" s="19"/>
      <c r="G82" s="19"/>
    </row>
    <row r="83" spans="1:13" x14ac:dyDescent="0.25">
      <c r="A83" s="192" t="s">
        <v>23</v>
      </c>
      <c r="B83" s="193"/>
      <c r="C83" s="167" t="s">
        <v>24</v>
      </c>
      <c r="D83" s="167"/>
      <c r="E83" s="167"/>
      <c r="F83" s="167" t="s">
        <v>25</v>
      </c>
      <c r="G83" s="167"/>
    </row>
    <row r="84" spans="1:13" x14ac:dyDescent="0.25">
      <c r="A84" s="194" t="s">
        <v>332</v>
      </c>
      <c r="B84" s="195"/>
      <c r="C84" s="167" t="s">
        <v>333</v>
      </c>
      <c r="D84" s="167"/>
      <c r="E84" s="167"/>
      <c r="F84" s="187">
        <f>F81</f>
        <v>130000000</v>
      </c>
      <c r="G84" s="167"/>
    </row>
    <row r="85" spans="1:13" x14ac:dyDescent="0.25">
      <c r="A85" s="6"/>
      <c r="B85" s="6"/>
      <c r="C85" s="6"/>
      <c r="D85" s="32"/>
      <c r="E85" s="31" t="s">
        <v>26</v>
      </c>
      <c r="F85" s="187">
        <f>SUM(F84)</f>
        <v>130000000</v>
      </c>
      <c r="G85" s="167"/>
    </row>
    <row r="86" spans="1:13" x14ac:dyDescent="0.25">
      <c r="A86" s="6"/>
      <c r="B86" s="6"/>
      <c r="C86" s="6"/>
      <c r="D86" s="32"/>
      <c r="E86" s="32"/>
      <c r="F86" s="6"/>
      <c r="G86" s="6"/>
    </row>
    <row r="87" spans="1:13" x14ac:dyDescent="0.25">
      <c r="A87" s="173" t="s">
        <v>287</v>
      </c>
      <c r="B87" s="173"/>
      <c r="C87" s="173"/>
      <c r="D87" s="173"/>
      <c r="E87" s="173"/>
      <c r="F87" s="173"/>
      <c r="G87" s="29"/>
    </row>
    <row r="88" spans="1:13" ht="24" customHeight="1" x14ac:dyDescent="0.25">
      <c r="A88" s="122" t="s">
        <v>278</v>
      </c>
      <c r="B88" s="122"/>
      <c r="C88" s="123" t="s">
        <v>279</v>
      </c>
      <c r="D88" s="123"/>
      <c r="E88" s="123"/>
      <c r="F88" s="121" t="s">
        <v>280</v>
      </c>
      <c r="G88" s="121"/>
    </row>
    <row r="89" spans="1:13" x14ac:dyDescent="0.25">
      <c r="A89" s="122"/>
      <c r="B89" s="122"/>
      <c r="C89" s="123"/>
      <c r="D89" s="123"/>
      <c r="E89" s="123"/>
      <c r="F89" s="121"/>
      <c r="G89" s="121"/>
    </row>
    <row r="90" spans="1:13" x14ac:dyDescent="0.25">
      <c r="A90" s="6"/>
      <c r="B90" s="6"/>
      <c r="C90" s="6"/>
      <c r="D90" s="32"/>
      <c r="E90" s="32"/>
      <c r="F90" s="6"/>
      <c r="G90" s="6"/>
    </row>
    <row r="91" spans="1:13" x14ac:dyDescent="0.25">
      <c r="A91" s="125" t="s">
        <v>27</v>
      </c>
      <c r="B91" s="125"/>
      <c r="C91" s="125"/>
      <c r="D91" s="125"/>
      <c r="E91" s="125"/>
      <c r="F91" s="125"/>
      <c r="G91" s="125"/>
    </row>
    <row r="92" spans="1:13" x14ac:dyDescent="0.25">
      <c r="A92" s="120" t="s">
        <v>28</v>
      </c>
      <c r="B92" s="120"/>
      <c r="C92" s="120"/>
      <c r="D92" s="120"/>
      <c r="E92" s="120"/>
      <c r="F92" s="120"/>
      <c r="G92" s="20" t="s">
        <v>106</v>
      </c>
    </row>
    <row r="93" spans="1:13" s="1" customFormat="1" ht="33.75" customHeight="1" x14ac:dyDescent="0.25">
      <c r="A93" s="119" t="s">
        <v>30</v>
      </c>
      <c r="B93" s="119"/>
      <c r="C93" s="119"/>
      <c r="D93" s="119"/>
      <c r="E93" s="119"/>
      <c r="F93" s="119"/>
      <c r="G93" s="25" t="s">
        <v>106</v>
      </c>
      <c r="J93"/>
      <c r="K93"/>
      <c r="L93"/>
      <c r="M93"/>
    </row>
    <row r="94" spans="1:13" s="1" customFormat="1" ht="33.75" customHeight="1" x14ac:dyDescent="0.25">
      <c r="A94" s="119" t="s">
        <v>31</v>
      </c>
      <c r="B94" s="119"/>
      <c r="C94" s="119"/>
      <c r="D94" s="119"/>
      <c r="E94" s="119"/>
      <c r="F94" s="119"/>
      <c r="G94" s="25" t="s">
        <v>106</v>
      </c>
      <c r="J94"/>
      <c r="K94"/>
      <c r="L94"/>
      <c r="M94"/>
    </row>
    <row r="95" spans="1:13" s="1" customFormat="1" ht="33.75" customHeight="1" x14ac:dyDescent="0.25">
      <c r="A95" s="119" t="s">
        <v>32</v>
      </c>
      <c r="B95" s="119"/>
      <c r="C95" s="119"/>
      <c r="D95" s="119"/>
      <c r="E95" s="119"/>
      <c r="F95" s="119"/>
      <c r="G95" s="25" t="s">
        <v>106</v>
      </c>
      <c r="J95"/>
      <c r="K95"/>
      <c r="L95"/>
      <c r="M95"/>
    </row>
    <row r="96" spans="1:13" s="1" customFormat="1" ht="33.75" customHeight="1" x14ac:dyDescent="0.25">
      <c r="A96" s="119" t="s">
        <v>33</v>
      </c>
      <c r="B96" s="119"/>
      <c r="C96" s="119"/>
      <c r="D96" s="119"/>
      <c r="E96" s="119"/>
      <c r="F96" s="119"/>
      <c r="G96" s="25" t="s">
        <v>106</v>
      </c>
      <c r="J96"/>
      <c r="K96"/>
      <c r="L96"/>
      <c r="M96"/>
    </row>
    <row r="97" spans="1:13" s="1" customFormat="1" ht="33.75" customHeight="1" x14ac:dyDescent="0.25">
      <c r="A97" s="119" t="s">
        <v>34</v>
      </c>
      <c r="B97" s="119"/>
      <c r="C97" s="119"/>
      <c r="D97" s="119"/>
      <c r="E97" s="119"/>
      <c r="F97" s="119"/>
      <c r="G97" s="25" t="s">
        <v>301</v>
      </c>
      <c r="J97"/>
      <c r="K97"/>
      <c r="L97"/>
      <c r="M97"/>
    </row>
    <row r="98" spans="1:13" s="1" customFormat="1" ht="45" customHeight="1" x14ac:dyDescent="0.25">
      <c r="A98" s="119" t="s">
        <v>35</v>
      </c>
      <c r="B98" s="119"/>
      <c r="C98" s="119"/>
      <c r="D98" s="119"/>
      <c r="E98" s="119"/>
      <c r="F98" s="119"/>
      <c r="G98" s="25" t="s">
        <v>106</v>
      </c>
      <c r="J98"/>
      <c r="K98"/>
      <c r="L98"/>
      <c r="M98"/>
    </row>
    <row r="99" spans="1:13" s="1" customFormat="1" ht="57.75" customHeight="1" x14ac:dyDescent="0.25">
      <c r="A99" s="119" t="s">
        <v>36</v>
      </c>
      <c r="B99" s="119"/>
      <c r="C99" s="119"/>
      <c r="D99" s="119"/>
      <c r="E99" s="119"/>
      <c r="F99" s="119"/>
      <c r="G99" s="25" t="s">
        <v>106</v>
      </c>
      <c r="J99"/>
      <c r="K99"/>
      <c r="L99"/>
      <c r="M99"/>
    </row>
    <row r="100" spans="1:13" s="1" customFormat="1" ht="33.75" customHeight="1" x14ac:dyDescent="0.25">
      <c r="A100" s="119" t="s">
        <v>38</v>
      </c>
      <c r="B100" s="119"/>
      <c r="C100" s="119"/>
      <c r="D100" s="119"/>
      <c r="E100" s="119"/>
      <c r="F100" s="119"/>
      <c r="G100" s="25" t="s">
        <v>106</v>
      </c>
      <c r="J100"/>
      <c r="K100"/>
      <c r="L100"/>
      <c r="M100"/>
    </row>
    <row r="101" spans="1:13" s="1" customFormat="1" ht="33.75" customHeight="1" x14ac:dyDescent="0.25">
      <c r="A101" s="119" t="s">
        <v>39</v>
      </c>
      <c r="B101" s="119"/>
      <c r="C101" s="119"/>
      <c r="D101" s="119"/>
      <c r="E101" s="119"/>
      <c r="F101" s="119"/>
      <c r="G101" s="25" t="s">
        <v>106</v>
      </c>
      <c r="J101"/>
      <c r="K101"/>
      <c r="L101"/>
      <c r="M101"/>
    </row>
    <row r="102" spans="1:13" s="1" customFormat="1" ht="33.75" customHeight="1" x14ac:dyDescent="0.25">
      <c r="A102" s="119" t="s">
        <v>40</v>
      </c>
      <c r="B102" s="119"/>
      <c r="C102" s="119"/>
      <c r="D102" s="119"/>
      <c r="E102" s="119"/>
      <c r="F102" s="119"/>
      <c r="G102" s="25" t="s">
        <v>106</v>
      </c>
      <c r="J102"/>
      <c r="K102"/>
      <c r="L102"/>
      <c r="M102"/>
    </row>
    <row r="103" spans="1:13" s="1" customFormat="1" ht="45" customHeight="1" x14ac:dyDescent="0.25">
      <c r="A103" s="119" t="s">
        <v>41</v>
      </c>
      <c r="B103" s="119"/>
      <c r="C103" s="119"/>
      <c r="D103" s="119"/>
      <c r="E103" s="119"/>
      <c r="F103" s="119"/>
      <c r="G103" s="25" t="s">
        <v>301</v>
      </c>
      <c r="J103"/>
      <c r="K103"/>
      <c r="L103"/>
      <c r="M103"/>
    </row>
    <row r="104" spans="1:13" s="1" customFormat="1" ht="18" customHeight="1" x14ac:dyDescent="0.25">
      <c r="A104" s="175" t="s">
        <v>42</v>
      </c>
      <c r="B104" s="176"/>
      <c r="C104" s="176"/>
      <c r="D104" s="176"/>
      <c r="E104" s="176"/>
      <c r="F104" s="177"/>
      <c r="G104" s="25" t="s">
        <v>301</v>
      </c>
      <c r="J104"/>
      <c r="K104"/>
      <c r="L104"/>
      <c r="M104"/>
    </row>
    <row r="105" spans="1:13" s="1" customFormat="1" ht="25.5" customHeight="1" x14ac:dyDescent="0.25">
      <c r="A105" s="2" t="s">
        <v>43</v>
      </c>
      <c r="B105" s="21" t="s">
        <v>44</v>
      </c>
      <c r="C105" s="2" t="s">
        <v>45</v>
      </c>
      <c r="D105" s="36" t="s">
        <v>46</v>
      </c>
      <c r="E105" s="36" t="s">
        <v>47</v>
      </c>
      <c r="F105" s="2" t="s">
        <v>48</v>
      </c>
      <c r="G105" s="25" t="s">
        <v>301</v>
      </c>
      <c r="J105"/>
      <c r="K105"/>
      <c r="L105"/>
      <c r="M105"/>
    </row>
    <row r="106" spans="1:13" s="1" customFormat="1" ht="27.75" customHeight="1" x14ac:dyDescent="0.25">
      <c r="A106" s="22"/>
      <c r="B106" s="22"/>
      <c r="C106" s="174"/>
      <c r="D106" s="174"/>
      <c r="E106" s="36"/>
      <c r="F106" s="2"/>
      <c r="G106" s="25" t="s">
        <v>301</v>
      </c>
      <c r="J106"/>
      <c r="K106"/>
      <c r="L106"/>
      <c r="M106"/>
    </row>
    <row r="107" spans="1:13" s="1" customFormat="1" ht="136.5" customHeight="1" x14ac:dyDescent="0.25">
      <c r="A107" s="178" t="s">
        <v>49</v>
      </c>
      <c r="B107" s="179"/>
      <c r="C107" s="179"/>
      <c r="D107" s="179"/>
      <c r="E107" s="179"/>
      <c r="F107" s="180"/>
      <c r="G107" s="25" t="s">
        <v>301</v>
      </c>
      <c r="J107"/>
      <c r="K107"/>
      <c r="L107"/>
      <c r="M107"/>
    </row>
    <row r="108" spans="1:13" s="1" customFormat="1" ht="43.5" customHeight="1" x14ac:dyDescent="0.25">
      <c r="A108" s="119" t="s">
        <v>50</v>
      </c>
      <c r="B108" s="119"/>
      <c r="C108" s="119"/>
      <c r="D108" s="119"/>
      <c r="E108" s="119"/>
      <c r="F108" s="119"/>
      <c r="G108" s="25" t="s">
        <v>106</v>
      </c>
      <c r="J108"/>
      <c r="K108"/>
      <c r="L108"/>
      <c r="M108"/>
    </row>
    <row r="109" spans="1:13" s="1" customFormat="1" ht="33.75" customHeight="1" x14ac:dyDescent="0.25">
      <c r="A109" s="119" t="s">
        <v>51</v>
      </c>
      <c r="B109" s="119"/>
      <c r="C109" s="119"/>
      <c r="D109" s="119"/>
      <c r="E109" s="119"/>
      <c r="F109" s="119"/>
      <c r="G109" s="25" t="s">
        <v>106</v>
      </c>
      <c r="J109"/>
      <c r="K109"/>
      <c r="L109"/>
      <c r="M109"/>
    </row>
    <row r="110" spans="1:13" s="1" customFormat="1" ht="47.25" customHeight="1" x14ac:dyDescent="0.25">
      <c r="A110" s="119" t="s">
        <v>52</v>
      </c>
      <c r="B110" s="119"/>
      <c r="C110" s="119"/>
      <c r="D110" s="119"/>
      <c r="E110" s="119"/>
      <c r="F110" s="119"/>
      <c r="G110" s="25" t="s">
        <v>106</v>
      </c>
      <c r="J110"/>
      <c r="K110"/>
      <c r="L110"/>
      <c r="M110"/>
    </row>
    <row r="111" spans="1:13" s="1" customFormat="1" ht="50.25" customHeight="1" x14ac:dyDescent="0.25">
      <c r="A111" s="119" t="s">
        <v>53</v>
      </c>
      <c r="B111" s="119"/>
      <c r="C111" s="119"/>
      <c r="D111" s="119"/>
      <c r="E111" s="119"/>
      <c r="F111" s="119"/>
      <c r="G111" s="25" t="s">
        <v>106</v>
      </c>
      <c r="J111"/>
      <c r="K111"/>
      <c r="L111"/>
      <c r="M111"/>
    </row>
    <row r="112" spans="1:13" s="1" customFormat="1" ht="53.25" customHeight="1" x14ac:dyDescent="0.25">
      <c r="A112" s="119" t="s">
        <v>54</v>
      </c>
      <c r="B112" s="119"/>
      <c r="C112" s="119"/>
      <c r="D112" s="119"/>
      <c r="E112" s="119"/>
      <c r="F112" s="119"/>
      <c r="G112" s="25" t="s">
        <v>106</v>
      </c>
      <c r="J112"/>
      <c r="K112"/>
      <c r="L112"/>
      <c r="M112"/>
    </row>
    <row r="113" spans="1:7" x14ac:dyDescent="0.25">
      <c r="A113" s="6"/>
      <c r="B113" s="6"/>
      <c r="C113" s="6"/>
      <c r="D113" s="32"/>
      <c r="E113" s="32"/>
      <c r="F113" s="6"/>
      <c r="G113" s="6"/>
    </row>
    <row r="114" spans="1:7" x14ac:dyDescent="0.25">
      <c r="A114" s="125" t="s">
        <v>55</v>
      </c>
      <c r="B114" s="125"/>
      <c r="C114" s="125"/>
      <c r="D114" s="125"/>
      <c r="E114" s="125"/>
      <c r="F114" s="125"/>
      <c r="G114" s="125"/>
    </row>
    <row r="115" spans="1:7" ht="33.75" customHeight="1" x14ac:dyDescent="0.25">
      <c r="A115" s="117" t="s">
        <v>317</v>
      </c>
      <c r="B115" s="117"/>
      <c r="C115" s="117"/>
      <c r="D115" s="117"/>
      <c r="E115" s="117"/>
      <c r="F115" s="117"/>
      <c r="G115" s="117"/>
    </row>
    <row r="116" spans="1:7" ht="33.75" customHeight="1" x14ac:dyDescent="0.25">
      <c r="A116" s="117" t="s">
        <v>304</v>
      </c>
      <c r="B116" s="117"/>
      <c r="C116" s="117"/>
      <c r="D116" s="117"/>
      <c r="E116" s="117"/>
      <c r="F116" s="117"/>
      <c r="G116" s="117"/>
    </row>
    <row r="117" spans="1:7" ht="33.75" customHeight="1" x14ac:dyDescent="0.25">
      <c r="A117" s="117" t="s">
        <v>302</v>
      </c>
      <c r="B117" s="117"/>
      <c r="C117" s="117"/>
      <c r="D117" s="117"/>
      <c r="E117" s="117"/>
      <c r="F117" s="117"/>
      <c r="G117" s="117"/>
    </row>
    <row r="118" spans="1:7" ht="33.75" customHeight="1" x14ac:dyDescent="0.25">
      <c r="A118" s="117" t="s">
        <v>303</v>
      </c>
      <c r="B118" s="117"/>
      <c r="C118" s="117"/>
      <c r="D118" s="117"/>
      <c r="E118" s="117"/>
      <c r="F118" s="117"/>
      <c r="G118" s="117"/>
    </row>
    <row r="119" spans="1:7" ht="33.75" customHeight="1" x14ac:dyDescent="0.25">
      <c r="A119" s="171"/>
      <c r="B119" s="171"/>
      <c r="C119" s="171"/>
      <c r="D119" s="171"/>
      <c r="E119" s="171"/>
      <c r="F119" s="171"/>
      <c r="G119" s="26"/>
    </row>
    <row r="120" spans="1:7" x14ac:dyDescent="0.25">
      <c r="A120" s="125" t="s">
        <v>270</v>
      </c>
      <c r="B120" s="125"/>
      <c r="C120" s="125"/>
      <c r="D120" s="125"/>
      <c r="E120" s="125"/>
      <c r="F120" s="125"/>
      <c r="G120" s="125"/>
    </row>
    <row r="121" spans="1:7" ht="15" customHeight="1" x14ac:dyDescent="0.25">
      <c r="A121" s="119" t="s">
        <v>56</v>
      </c>
      <c r="B121" s="119"/>
      <c r="C121" s="119"/>
      <c r="D121" s="119"/>
      <c r="E121" s="119"/>
      <c r="F121" s="119"/>
      <c r="G121" s="20" t="s">
        <v>106</v>
      </c>
    </row>
    <row r="122" spans="1:7" ht="33.75" customHeight="1" x14ac:dyDescent="0.25">
      <c r="A122" s="119" t="s">
        <v>57</v>
      </c>
      <c r="B122" s="119"/>
      <c r="C122" s="119"/>
      <c r="D122" s="119"/>
      <c r="E122" s="119"/>
      <c r="F122" s="119"/>
      <c r="G122" s="25" t="s">
        <v>106</v>
      </c>
    </row>
    <row r="123" spans="1:7" ht="33.75" customHeight="1" x14ac:dyDescent="0.25">
      <c r="A123" s="119" t="s">
        <v>58</v>
      </c>
      <c r="B123" s="119"/>
      <c r="C123" s="119"/>
      <c r="D123" s="119"/>
      <c r="E123" s="119"/>
      <c r="F123" s="119"/>
      <c r="G123" s="25" t="s">
        <v>106</v>
      </c>
    </row>
    <row r="124" spans="1:7" x14ac:dyDescent="0.25">
      <c r="A124" s="6"/>
      <c r="B124" s="6"/>
      <c r="C124" s="6"/>
      <c r="D124" s="32"/>
      <c r="E124" s="32"/>
      <c r="F124" s="6"/>
      <c r="G124" s="6"/>
    </row>
    <row r="125" spans="1:7" x14ac:dyDescent="0.25">
      <c r="A125" s="125" t="s">
        <v>59</v>
      </c>
      <c r="B125" s="125"/>
      <c r="C125" s="125"/>
      <c r="D125" s="125"/>
      <c r="E125" s="125"/>
      <c r="F125" s="125"/>
      <c r="G125" s="125"/>
    </row>
    <row r="126" spans="1:7" x14ac:dyDescent="0.25">
      <c r="A126" s="6"/>
      <c r="B126" s="6"/>
      <c r="C126" s="6"/>
      <c r="D126" s="32"/>
      <c r="E126" s="32"/>
      <c r="F126" s="6"/>
      <c r="G126" s="6"/>
    </row>
    <row r="127" spans="1:7" ht="365.1" customHeight="1" x14ac:dyDescent="0.25">
      <c r="A127" s="30" t="s">
        <v>60</v>
      </c>
      <c r="B127" s="128" t="s">
        <v>323</v>
      </c>
      <c r="C127" s="129"/>
      <c r="D127" s="129"/>
      <c r="E127" s="129"/>
      <c r="F127" s="129"/>
      <c r="G127" s="130"/>
    </row>
    <row r="128" spans="1:7" x14ac:dyDescent="0.25">
      <c r="A128" s="6"/>
      <c r="B128" s="6"/>
      <c r="C128" s="6"/>
      <c r="D128" s="32"/>
      <c r="E128" s="32"/>
      <c r="F128" s="6"/>
      <c r="G128" s="6"/>
    </row>
    <row r="129" spans="1:7" ht="49.5" customHeight="1" x14ac:dyDescent="0.25">
      <c r="A129" s="15" t="s">
        <v>61</v>
      </c>
      <c r="B129" s="128" t="s">
        <v>318</v>
      </c>
      <c r="C129" s="129"/>
      <c r="D129" s="129"/>
      <c r="E129" s="129"/>
      <c r="F129" s="129"/>
      <c r="G129" s="130"/>
    </row>
    <row r="130" spans="1:7" x14ac:dyDescent="0.25">
      <c r="A130" s="6"/>
      <c r="B130" s="6"/>
      <c r="C130" s="6"/>
      <c r="D130" s="32"/>
      <c r="E130" s="32"/>
      <c r="F130" s="6"/>
      <c r="G130" s="6"/>
    </row>
    <row r="131" spans="1:7" x14ac:dyDescent="0.25">
      <c r="A131" s="125" t="s">
        <v>62</v>
      </c>
      <c r="B131" s="125"/>
      <c r="C131" s="125"/>
      <c r="D131" s="125"/>
      <c r="E131" s="125"/>
      <c r="F131" s="125"/>
      <c r="G131" s="125"/>
    </row>
    <row r="132" spans="1:7" x14ac:dyDescent="0.25">
      <c r="A132" s="6"/>
      <c r="B132" s="6"/>
      <c r="C132" s="6"/>
      <c r="D132" s="32"/>
      <c r="E132" s="32"/>
      <c r="F132" s="6"/>
      <c r="G132" s="6"/>
    </row>
    <row r="133" spans="1:7" ht="52.5" customHeight="1" x14ac:dyDescent="0.25">
      <c r="A133" s="15" t="s">
        <v>63</v>
      </c>
      <c r="B133" s="128" t="s">
        <v>305</v>
      </c>
      <c r="C133" s="129"/>
      <c r="D133" s="129"/>
      <c r="E133" s="129"/>
      <c r="F133" s="129"/>
      <c r="G133" s="130"/>
    </row>
    <row r="134" spans="1:7" x14ac:dyDescent="0.25">
      <c r="A134" s="6"/>
      <c r="B134" s="6"/>
      <c r="C134" s="6"/>
      <c r="D134" s="32"/>
      <c r="E134" s="32"/>
      <c r="F134" s="6"/>
      <c r="G134" s="6"/>
    </row>
    <row r="135" spans="1:7" ht="152.25" customHeight="1" x14ac:dyDescent="0.25">
      <c r="A135" s="15" t="s">
        <v>64</v>
      </c>
      <c r="B135" s="131" t="s">
        <v>273</v>
      </c>
      <c r="C135" s="132"/>
      <c r="D135" s="132"/>
      <c r="E135" s="132"/>
      <c r="F135" s="132"/>
      <c r="G135" s="133"/>
    </row>
    <row r="136" spans="1:7" x14ac:dyDescent="0.25">
      <c r="A136" s="6"/>
      <c r="B136" s="6"/>
      <c r="C136" s="6"/>
      <c r="D136" s="32"/>
      <c r="E136" s="11"/>
      <c r="F136" s="11"/>
      <c r="G136" s="11"/>
    </row>
    <row r="137" spans="1:7" x14ac:dyDescent="0.25">
      <c r="A137" s="120" t="s">
        <v>65</v>
      </c>
      <c r="B137" s="120"/>
      <c r="C137" s="120"/>
      <c r="D137" s="120"/>
      <c r="E137" s="120"/>
      <c r="F137" s="120"/>
      <c r="G137" s="23" t="s">
        <v>106</v>
      </c>
    </row>
    <row r="138" spans="1:7" ht="15" customHeight="1" x14ac:dyDescent="0.25">
      <c r="A138" s="124" t="s">
        <v>66</v>
      </c>
      <c r="B138" s="124"/>
      <c r="C138" s="124"/>
      <c r="D138" s="124"/>
      <c r="E138" s="124"/>
      <c r="F138" s="124"/>
      <c r="G138" s="25" t="s">
        <v>29</v>
      </c>
    </row>
    <row r="139" spans="1:7" ht="15" customHeight="1" x14ac:dyDescent="0.25">
      <c r="A139" s="124" t="s">
        <v>288</v>
      </c>
      <c r="B139" s="124"/>
      <c r="C139" s="124"/>
      <c r="D139" s="124"/>
      <c r="E139" s="124"/>
      <c r="F139" s="124"/>
      <c r="G139" s="25" t="s">
        <v>29</v>
      </c>
    </row>
    <row r="140" spans="1:7" ht="15" customHeight="1" x14ac:dyDescent="0.25">
      <c r="A140" s="124" t="s">
        <v>67</v>
      </c>
      <c r="B140" s="124"/>
      <c r="C140" s="124"/>
      <c r="D140" s="124"/>
      <c r="E140" s="124"/>
      <c r="F140" s="124"/>
      <c r="G140" s="25" t="s">
        <v>29</v>
      </c>
    </row>
    <row r="141" spans="1:7" ht="15" customHeight="1" x14ac:dyDescent="0.25">
      <c r="A141" s="124" t="s">
        <v>68</v>
      </c>
      <c r="B141" s="124"/>
      <c r="C141" s="124"/>
      <c r="D141" s="124"/>
      <c r="E141" s="124"/>
      <c r="F141" s="124"/>
      <c r="G141" s="25" t="s">
        <v>29</v>
      </c>
    </row>
    <row r="142" spans="1:7" ht="15" customHeight="1" x14ac:dyDescent="0.25">
      <c r="A142" s="124" t="s">
        <v>109</v>
      </c>
      <c r="B142" s="124"/>
      <c r="C142" s="124"/>
      <c r="D142" s="124"/>
      <c r="E142" s="124"/>
      <c r="F142" s="124"/>
      <c r="G142" s="25" t="s">
        <v>37</v>
      </c>
    </row>
    <row r="143" spans="1:7" x14ac:dyDescent="0.25">
      <c r="A143" s="6"/>
      <c r="B143" s="6"/>
      <c r="C143" s="6"/>
      <c r="D143" s="32"/>
      <c r="E143" s="32"/>
      <c r="F143" s="6"/>
      <c r="G143" s="6"/>
    </row>
    <row r="144" spans="1:7" x14ac:dyDescent="0.25">
      <c r="A144" s="125" t="s">
        <v>289</v>
      </c>
      <c r="B144" s="125"/>
      <c r="C144" s="125"/>
      <c r="D144" s="125"/>
      <c r="E144" s="125"/>
      <c r="F144" s="125"/>
      <c r="G144" s="125"/>
    </row>
    <row r="145" spans="1:7" x14ac:dyDescent="0.25">
      <c r="A145" s="6"/>
      <c r="B145" s="6"/>
      <c r="C145" s="6"/>
      <c r="D145" s="32"/>
      <c r="E145" s="32"/>
      <c r="F145" s="6"/>
      <c r="G145" s="6"/>
    </row>
    <row r="146" spans="1:7" x14ac:dyDescent="0.25">
      <c r="A146" s="126" t="s">
        <v>69</v>
      </c>
      <c r="B146" s="127"/>
      <c r="C146" s="127"/>
      <c r="D146" s="127"/>
      <c r="E146" s="127"/>
      <c r="F146" s="127"/>
      <c r="G146" s="127"/>
    </row>
    <row r="147" spans="1:7" ht="30.75" customHeight="1" x14ac:dyDescent="0.25">
      <c r="A147" s="168" t="s">
        <v>70</v>
      </c>
      <c r="B147" s="169"/>
      <c r="C147" s="169"/>
      <c r="D147" s="169"/>
      <c r="E147" s="169"/>
      <c r="F147" s="169"/>
      <c r="G147" s="169"/>
    </row>
    <row r="148" spans="1:7" ht="42.75" customHeight="1" x14ac:dyDescent="0.25">
      <c r="A148" s="168" t="s">
        <v>71</v>
      </c>
      <c r="B148" s="169"/>
      <c r="C148" s="169"/>
      <c r="D148" s="169"/>
      <c r="E148" s="169"/>
      <c r="F148" s="169"/>
      <c r="G148" s="169"/>
    </row>
    <row r="149" spans="1:7" x14ac:dyDescent="0.25">
      <c r="A149" s="168" t="s">
        <v>72</v>
      </c>
      <c r="B149" s="169"/>
      <c r="C149" s="169"/>
      <c r="D149" s="169"/>
      <c r="E149" s="169"/>
      <c r="F149" s="169"/>
      <c r="G149" s="169"/>
    </row>
    <row r="150" spans="1:7" ht="64.5" customHeight="1" x14ac:dyDescent="0.25">
      <c r="A150" s="168" t="s">
        <v>73</v>
      </c>
      <c r="B150" s="169"/>
      <c r="C150" s="169"/>
      <c r="D150" s="169"/>
      <c r="E150" s="169"/>
      <c r="F150" s="169"/>
      <c r="G150" s="169"/>
    </row>
    <row r="151" spans="1:7" ht="33.75" customHeight="1" x14ac:dyDescent="0.25">
      <c r="A151" s="168" t="s">
        <v>74</v>
      </c>
      <c r="B151" s="169"/>
      <c r="C151" s="169"/>
      <c r="D151" s="169"/>
      <c r="E151" s="169"/>
      <c r="F151" s="169"/>
      <c r="G151" s="169"/>
    </row>
    <row r="152" spans="1:7" ht="29.25" customHeight="1" x14ac:dyDescent="0.25">
      <c r="A152" s="168" t="s">
        <v>75</v>
      </c>
      <c r="B152" s="169"/>
      <c r="C152" s="169"/>
      <c r="D152" s="169"/>
      <c r="E152" s="169"/>
      <c r="F152" s="169"/>
      <c r="G152" s="169"/>
    </row>
    <row r="153" spans="1:7" x14ac:dyDescent="0.25">
      <c r="A153" s="6"/>
      <c r="B153" s="6"/>
      <c r="C153" s="6"/>
      <c r="D153" s="32"/>
      <c r="E153" s="32"/>
      <c r="F153" s="6"/>
      <c r="G153" s="6"/>
    </row>
    <row r="154" spans="1:7" x14ac:dyDescent="0.25">
      <c r="A154" s="125" t="s">
        <v>76</v>
      </c>
      <c r="B154" s="125"/>
      <c r="C154" s="125"/>
      <c r="D154" s="125"/>
      <c r="E154" s="125"/>
      <c r="F154" s="125"/>
      <c r="G154" s="125"/>
    </row>
    <row r="155" spans="1:7" x14ac:dyDescent="0.25">
      <c r="A155" s="118" t="s">
        <v>275</v>
      </c>
      <c r="B155" s="118"/>
      <c r="C155" s="118"/>
      <c r="D155" s="118"/>
      <c r="E155" s="118" t="s">
        <v>107</v>
      </c>
      <c r="F155" s="118"/>
      <c r="G155" s="118"/>
    </row>
    <row r="156" spans="1:7" x14ac:dyDescent="0.25">
      <c r="A156" s="156" t="s">
        <v>308</v>
      </c>
      <c r="B156" s="156"/>
      <c r="C156" s="156"/>
      <c r="D156" s="156"/>
      <c r="E156" s="156" t="s">
        <v>309</v>
      </c>
      <c r="F156" s="156"/>
      <c r="G156" s="156"/>
    </row>
    <row r="157" spans="1:7" x14ac:dyDescent="0.25">
      <c r="A157" s="118" t="s">
        <v>274</v>
      </c>
      <c r="B157" s="118"/>
      <c r="C157" s="118"/>
      <c r="D157" s="118"/>
      <c r="E157" s="118" t="s">
        <v>107</v>
      </c>
      <c r="F157" s="118"/>
      <c r="G157" s="118"/>
    </row>
    <row r="158" spans="1:7" x14ac:dyDescent="0.25">
      <c r="A158" s="156" t="s">
        <v>306</v>
      </c>
      <c r="B158" s="156"/>
      <c r="C158" s="156"/>
      <c r="D158" s="156"/>
      <c r="E158" s="156" t="s">
        <v>307</v>
      </c>
      <c r="F158" s="156"/>
      <c r="G158" s="156"/>
    </row>
    <row r="159" spans="1:7" x14ac:dyDescent="0.25">
      <c r="A159" s="24"/>
      <c r="B159" s="24"/>
      <c r="C159" s="24"/>
      <c r="D159" s="37"/>
      <c r="E159" s="37"/>
      <c r="F159" s="24"/>
      <c r="G159" s="24"/>
    </row>
    <row r="160" spans="1:7" x14ac:dyDescent="0.25">
      <c r="A160" s="125" t="s">
        <v>77</v>
      </c>
      <c r="B160" s="125"/>
      <c r="C160" s="125"/>
      <c r="D160" s="125"/>
      <c r="E160" s="125"/>
      <c r="F160" s="125"/>
      <c r="G160" s="125"/>
    </row>
    <row r="161" spans="1:7" x14ac:dyDescent="0.25">
      <c r="A161" s="120" t="s">
        <v>78</v>
      </c>
      <c r="B161" s="120"/>
      <c r="C161" s="120"/>
      <c r="D161" s="120"/>
      <c r="E161" s="120"/>
      <c r="F161" s="120"/>
      <c r="G161" s="20" t="s">
        <v>106</v>
      </c>
    </row>
    <row r="162" spans="1:7" x14ac:dyDescent="0.25">
      <c r="A162" s="124" t="s">
        <v>79</v>
      </c>
      <c r="B162" s="124"/>
      <c r="C162" s="124"/>
      <c r="D162" s="124"/>
      <c r="E162" s="124"/>
      <c r="F162" s="124"/>
      <c r="G162" s="25" t="s">
        <v>106</v>
      </c>
    </row>
    <row r="163" spans="1:7" x14ac:dyDescent="0.25">
      <c r="A163" s="124" t="s">
        <v>80</v>
      </c>
      <c r="B163" s="124"/>
      <c r="C163" s="124"/>
      <c r="D163" s="124"/>
      <c r="E163" s="124"/>
      <c r="F163" s="124"/>
      <c r="G163" s="25" t="s">
        <v>106</v>
      </c>
    </row>
    <row r="164" spans="1:7" x14ac:dyDescent="0.25">
      <c r="A164" s="124" t="s">
        <v>81</v>
      </c>
      <c r="B164" s="124"/>
      <c r="C164" s="124"/>
      <c r="D164" s="124"/>
      <c r="E164" s="124"/>
      <c r="F164" s="124"/>
      <c r="G164" s="25" t="s">
        <v>301</v>
      </c>
    </row>
    <row r="165" spans="1:7" x14ac:dyDescent="0.25">
      <c r="A165" s="124" t="s">
        <v>82</v>
      </c>
      <c r="B165" s="124"/>
      <c r="C165" s="124"/>
      <c r="D165" s="124"/>
      <c r="E165" s="124"/>
      <c r="F165" s="124"/>
      <c r="G165" s="25" t="s">
        <v>301</v>
      </c>
    </row>
    <row r="166" spans="1:7" x14ac:dyDescent="0.25">
      <c r="A166" s="124" t="s">
        <v>83</v>
      </c>
      <c r="B166" s="124"/>
      <c r="C166" s="124"/>
      <c r="D166" s="124"/>
      <c r="E166" s="124"/>
      <c r="F166" s="124"/>
      <c r="G166" s="25" t="s">
        <v>301</v>
      </c>
    </row>
    <row r="167" spans="1:7" x14ac:dyDescent="0.25">
      <c r="A167" s="124" t="s">
        <v>84</v>
      </c>
      <c r="B167" s="124"/>
      <c r="C167" s="124"/>
      <c r="D167" s="124"/>
      <c r="E167" s="124"/>
      <c r="F167" s="124"/>
      <c r="G167" s="25" t="s">
        <v>106</v>
      </c>
    </row>
    <row r="168" spans="1:7" x14ac:dyDescent="0.25">
      <c r="A168" s="124" t="s">
        <v>85</v>
      </c>
      <c r="B168" s="124"/>
      <c r="C168" s="124"/>
      <c r="D168" s="124"/>
      <c r="E168" s="124"/>
      <c r="F168" s="124"/>
      <c r="G168" s="25" t="s">
        <v>301</v>
      </c>
    </row>
    <row r="169" spans="1:7" x14ac:dyDescent="0.25">
      <c r="A169" s="6"/>
      <c r="B169" s="6"/>
      <c r="C169" s="6"/>
      <c r="D169" s="32"/>
      <c r="E169" s="32"/>
      <c r="F169" s="6"/>
      <c r="G169" s="6"/>
    </row>
    <row r="170" spans="1:7" x14ac:dyDescent="0.25">
      <c r="A170" s="6"/>
      <c r="B170" s="6"/>
      <c r="C170" s="6"/>
      <c r="D170" s="32"/>
      <c r="E170" s="32"/>
      <c r="F170" s="6"/>
      <c r="G170" s="6"/>
    </row>
    <row r="171" spans="1:7" x14ac:dyDescent="0.25">
      <c r="A171" s="125" t="s">
        <v>86</v>
      </c>
      <c r="B171" s="125"/>
      <c r="C171" s="125"/>
      <c r="D171" s="125"/>
      <c r="E171" s="125"/>
      <c r="F171" s="125"/>
      <c r="G171" s="125"/>
    </row>
    <row r="172" spans="1:7" x14ac:dyDescent="0.25">
      <c r="A172" s="120" t="s">
        <v>87</v>
      </c>
      <c r="B172" s="120"/>
      <c r="C172" s="120"/>
      <c r="D172" s="120"/>
      <c r="E172" s="120"/>
      <c r="F172" s="120"/>
      <c r="G172" s="20"/>
    </row>
    <row r="173" spans="1:7" x14ac:dyDescent="0.25">
      <c r="A173" s="124" t="s">
        <v>88</v>
      </c>
      <c r="B173" s="124"/>
      <c r="C173" s="124"/>
      <c r="D173" s="124"/>
      <c r="E173" s="124"/>
      <c r="F173" s="124"/>
      <c r="G173" s="25" t="s">
        <v>29</v>
      </c>
    </row>
    <row r="174" spans="1:7" x14ac:dyDescent="0.25">
      <c r="A174" s="124" t="s">
        <v>89</v>
      </c>
      <c r="B174" s="124"/>
      <c r="C174" s="124"/>
      <c r="D174" s="124"/>
      <c r="E174" s="124"/>
      <c r="F174" s="124"/>
      <c r="G174" s="25" t="s">
        <v>37</v>
      </c>
    </row>
    <row r="175" spans="1:7" x14ac:dyDescent="0.25">
      <c r="A175" s="124" t="s">
        <v>90</v>
      </c>
      <c r="B175" s="124"/>
      <c r="C175" s="124"/>
      <c r="D175" s="124"/>
      <c r="E175" s="124"/>
      <c r="F175" s="124"/>
      <c r="G175" s="25" t="s">
        <v>37</v>
      </c>
    </row>
    <row r="176" spans="1:7" x14ac:dyDescent="0.25">
      <c r="A176" s="124" t="s">
        <v>110</v>
      </c>
      <c r="B176" s="124"/>
      <c r="C176" s="124"/>
      <c r="D176" s="124"/>
      <c r="E176" s="124"/>
      <c r="F176" s="124"/>
      <c r="G176" s="25" t="s">
        <v>37</v>
      </c>
    </row>
    <row r="177" spans="1:7" x14ac:dyDescent="0.25">
      <c r="A177" s="124" t="s">
        <v>91</v>
      </c>
      <c r="B177" s="124"/>
      <c r="C177" s="124"/>
      <c r="D177" s="124"/>
      <c r="E177" s="124"/>
      <c r="F177" s="124"/>
      <c r="G177" s="25" t="s">
        <v>37</v>
      </c>
    </row>
    <row r="178" spans="1:7" x14ac:dyDescent="0.25">
      <c r="A178" s="124" t="s">
        <v>92</v>
      </c>
      <c r="B178" s="124"/>
      <c r="C178" s="124"/>
      <c r="D178" s="124"/>
      <c r="E178" s="124"/>
      <c r="F178" s="124"/>
      <c r="G178" s="25" t="s">
        <v>37</v>
      </c>
    </row>
    <row r="179" spans="1:7" x14ac:dyDescent="0.25">
      <c r="A179" s="124" t="s">
        <v>93</v>
      </c>
      <c r="B179" s="124"/>
      <c r="C179" s="124"/>
      <c r="D179" s="124"/>
      <c r="E179" s="124"/>
      <c r="F179" s="124"/>
      <c r="G179" s="25" t="s">
        <v>37</v>
      </c>
    </row>
    <row r="180" spans="1:7" x14ac:dyDescent="0.25">
      <c r="A180" s="124" t="s">
        <v>276</v>
      </c>
      <c r="B180" s="124"/>
      <c r="C180" s="124"/>
      <c r="D180" s="124"/>
      <c r="E180" s="124"/>
      <c r="F180" s="124"/>
      <c r="G180" s="25" t="s">
        <v>37</v>
      </c>
    </row>
    <row r="181" spans="1:7" x14ac:dyDescent="0.25">
      <c r="A181" s="124" t="s">
        <v>94</v>
      </c>
      <c r="B181" s="124"/>
      <c r="C181" s="124"/>
      <c r="D181" s="124"/>
      <c r="E181" s="124"/>
      <c r="F181" s="124"/>
      <c r="G181" s="25" t="s">
        <v>37</v>
      </c>
    </row>
    <row r="182" spans="1:7" x14ac:dyDescent="0.25">
      <c r="A182" s="124" t="s">
        <v>95</v>
      </c>
      <c r="B182" s="124"/>
      <c r="C182" s="124"/>
      <c r="D182" s="124"/>
      <c r="E182" s="124"/>
      <c r="F182" s="124"/>
      <c r="G182" s="25" t="s">
        <v>37</v>
      </c>
    </row>
    <row r="183" spans="1:7" x14ac:dyDescent="0.25">
      <c r="A183" s="124" t="s">
        <v>96</v>
      </c>
      <c r="B183" s="124"/>
      <c r="C183" s="124"/>
      <c r="D183" s="124"/>
      <c r="E183" s="124"/>
      <c r="F183" s="124"/>
      <c r="G183" s="25" t="s">
        <v>37</v>
      </c>
    </row>
    <row r="184" spans="1:7" x14ac:dyDescent="0.25">
      <c r="A184" s="6"/>
      <c r="B184" s="6"/>
      <c r="C184" s="6"/>
      <c r="D184" s="32"/>
      <c r="E184" s="32"/>
      <c r="F184" s="6"/>
      <c r="G184" s="6"/>
    </row>
    <row r="185" spans="1:7" ht="42" customHeight="1" x14ac:dyDescent="0.25">
      <c r="A185" s="149" t="s">
        <v>97</v>
      </c>
      <c r="B185" s="150"/>
      <c r="C185" s="150"/>
      <c r="D185" s="150"/>
      <c r="E185" s="150"/>
      <c r="F185" s="150"/>
      <c r="G185" s="150"/>
    </row>
    <row r="186" spans="1:7" x14ac:dyDescent="0.25">
      <c r="A186" s="12"/>
      <c r="B186" s="12"/>
      <c r="C186" s="13"/>
      <c r="D186" s="32"/>
      <c r="E186" s="32"/>
      <c r="F186" s="13"/>
      <c r="G186" s="13"/>
    </row>
    <row r="187" spans="1:7" x14ac:dyDescent="0.25">
      <c r="A187" s="12"/>
      <c r="B187" s="12"/>
      <c r="C187" s="13"/>
      <c r="D187" s="32"/>
      <c r="E187" s="32"/>
      <c r="F187" s="13"/>
      <c r="G187" s="13"/>
    </row>
    <row r="188" spans="1:7" x14ac:dyDescent="0.25">
      <c r="A188" s="6"/>
      <c r="B188" s="6"/>
      <c r="C188" s="6"/>
      <c r="D188" s="32"/>
      <c r="E188" s="32"/>
      <c r="F188" s="6"/>
      <c r="G188" s="6"/>
    </row>
    <row r="189" spans="1:7" x14ac:dyDescent="0.25">
      <c r="A189" s="151" t="s">
        <v>98</v>
      </c>
      <c r="B189" s="151"/>
      <c r="C189" s="151"/>
      <c r="D189" s="38"/>
      <c r="E189" s="153" t="s">
        <v>99</v>
      </c>
      <c r="F189" s="153"/>
      <c r="G189" s="154"/>
    </row>
    <row r="190" spans="1:7" x14ac:dyDescent="0.25">
      <c r="A190" s="4" t="s">
        <v>100</v>
      </c>
      <c r="B190" s="152"/>
      <c r="C190" s="152"/>
      <c r="D190" s="39"/>
      <c r="E190" s="40" t="s">
        <v>100</v>
      </c>
      <c r="F190" s="137"/>
      <c r="G190" s="139"/>
    </row>
    <row r="191" spans="1:7" x14ac:dyDescent="0.25">
      <c r="A191" s="4" t="s">
        <v>101</v>
      </c>
      <c r="B191" s="152" t="s">
        <v>293</v>
      </c>
      <c r="C191" s="152"/>
      <c r="D191" s="41"/>
      <c r="E191" s="40" t="s">
        <v>101</v>
      </c>
      <c r="F191" s="137" t="s">
        <v>295</v>
      </c>
      <c r="G191" s="139"/>
    </row>
    <row r="192" spans="1:7" x14ac:dyDescent="0.25">
      <c r="A192" s="4" t="s">
        <v>102</v>
      </c>
      <c r="B192" s="152" t="s">
        <v>294</v>
      </c>
      <c r="C192" s="152"/>
      <c r="D192" s="41"/>
      <c r="E192" s="40" t="s">
        <v>102</v>
      </c>
      <c r="F192" s="137" t="s">
        <v>296</v>
      </c>
      <c r="G192" s="139"/>
    </row>
    <row r="193" spans="1:7" x14ac:dyDescent="0.25">
      <c r="A193" s="3"/>
      <c r="B193" s="3"/>
      <c r="C193" s="3"/>
      <c r="D193" s="42"/>
      <c r="E193" s="42"/>
      <c r="F193" s="3"/>
      <c r="G193" s="3"/>
    </row>
    <row r="194" spans="1:7" x14ac:dyDescent="0.25">
      <c r="A194" s="3"/>
      <c r="B194" s="3"/>
      <c r="C194" s="3"/>
      <c r="D194" s="42"/>
      <c r="E194" s="42"/>
      <c r="F194" s="3"/>
      <c r="G194" s="3"/>
    </row>
    <row r="195" spans="1:7" x14ac:dyDescent="0.25">
      <c r="A195" s="170" t="s">
        <v>103</v>
      </c>
      <c r="B195" s="170"/>
      <c r="C195" s="170"/>
      <c r="D195" s="170"/>
      <c r="E195" s="170"/>
      <c r="F195" s="170"/>
      <c r="G195" s="170"/>
    </row>
    <row r="196" spans="1:7" x14ac:dyDescent="0.25">
      <c r="A196" s="5" t="s">
        <v>100</v>
      </c>
      <c r="B196" s="134"/>
      <c r="C196" s="135"/>
      <c r="D196" s="135"/>
      <c r="E196" s="135"/>
      <c r="F196" s="135"/>
      <c r="G196" s="136"/>
    </row>
    <row r="197" spans="1:7" x14ac:dyDescent="0.25">
      <c r="A197" s="5" t="s">
        <v>101</v>
      </c>
      <c r="B197" s="134" t="s">
        <v>319</v>
      </c>
      <c r="C197" s="135"/>
      <c r="D197" s="135"/>
      <c r="E197" s="135"/>
      <c r="F197" s="135"/>
      <c r="G197" s="136"/>
    </row>
    <row r="198" spans="1:7" x14ac:dyDescent="0.25">
      <c r="A198" s="5" t="s">
        <v>102</v>
      </c>
      <c r="B198" s="137" t="s">
        <v>320</v>
      </c>
      <c r="C198" s="138"/>
      <c r="D198" s="138"/>
      <c r="E198" s="138"/>
      <c r="F198" s="138"/>
      <c r="G198" s="139"/>
    </row>
    <row r="199" spans="1:7" x14ac:dyDescent="0.25">
      <c r="A199" s="14"/>
      <c r="B199" s="14"/>
      <c r="C199" s="14"/>
      <c r="D199" s="43"/>
      <c r="E199" s="43"/>
      <c r="F199" s="14"/>
      <c r="G199" s="14"/>
    </row>
  </sheetData>
  <mergeCells count="224">
    <mergeCell ref="B45:C45"/>
    <mergeCell ref="D45:E45"/>
    <mergeCell ref="B41:C41"/>
    <mergeCell ref="D41:E41"/>
    <mergeCell ref="B42:C42"/>
    <mergeCell ref="D42:E42"/>
    <mergeCell ref="B43:C43"/>
    <mergeCell ref="D43:E43"/>
    <mergeCell ref="B44:C44"/>
    <mergeCell ref="D44:E44"/>
    <mergeCell ref="B37:C37"/>
    <mergeCell ref="D37:E37"/>
    <mergeCell ref="B38:C38"/>
    <mergeCell ref="D38:E38"/>
    <mergeCell ref="B39:C39"/>
    <mergeCell ref="D39:E39"/>
    <mergeCell ref="B40:C40"/>
    <mergeCell ref="D40:E40"/>
    <mergeCell ref="B34:C34"/>
    <mergeCell ref="D34:E34"/>
    <mergeCell ref="B35:C35"/>
    <mergeCell ref="D35:E35"/>
    <mergeCell ref="B36:C36"/>
    <mergeCell ref="D36:E36"/>
    <mergeCell ref="B63:C63"/>
    <mergeCell ref="D63:E63"/>
    <mergeCell ref="B46:C46"/>
    <mergeCell ref="D46:E46"/>
    <mergeCell ref="B47:C47"/>
    <mergeCell ref="D47:E47"/>
    <mergeCell ref="B48:C48"/>
    <mergeCell ref="D48:E48"/>
    <mergeCell ref="B49:C49"/>
    <mergeCell ref="D49:E49"/>
    <mergeCell ref="D57:E57"/>
    <mergeCell ref="B58:C58"/>
    <mergeCell ref="D58:E58"/>
    <mergeCell ref="B54:C54"/>
    <mergeCell ref="D54:E54"/>
    <mergeCell ref="C89:E89"/>
    <mergeCell ref="A115:G115"/>
    <mergeCell ref="B29:C29"/>
    <mergeCell ref="D29:E29"/>
    <mergeCell ref="B30:C30"/>
    <mergeCell ref="D30:E30"/>
    <mergeCell ref="B31:C31"/>
    <mergeCell ref="D31:E31"/>
    <mergeCell ref="C84:E84"/>
    <mergeCell ref="F84:G84"/>
    <mergeCell ref="F85:G85"/>
    <mergeCell ref="A80:C80"/>
    <mergeCell ref="A81:C81"/>
    <mergeCell ref="D81:E81"/>
    <mergeCell ref="F81:G81"/>
    <mergeCell ref="B66:G66"/>
    <mergeCell ref="A83:B83"/>
    <mergeCell ref="A84:B84"/>
    <mergeCell ref="B55:C55"/>
    <mergeCell ref="D55:E55"/>
    <mergeCell ref="B56:C56"/>
    <mergeCell ref="D56:E56"/>
    <mergeCell ref="B57:C57"/>
    <mergeCell ref="B32:C32"/>
    <mergeCell ref="A9:G9"/>
    <mergeCell ref="A77:G77"/>
    <mergeCell ref="A79:G79"/>
    <mergeCell ref="A22:A26"/>
    <mergeCell ref="D28:E28"/>
    <mergeCell ref="B25:C25"/>
    <mergeCell ref="A12:G12"/>
    <mergeCell ref="A19:G19"/>
    <mergeCell ref="A65:G65"/>
    <mergeCell ref="A68:G68"/>
    <mergeCell ref="E73:F73"/>
    <mergeCell ref="A69:C69"/>
    <mergeCell ref="A71:C71"/>
    <mergeCell ref="A72:C72"/>
    <mergeCell ref="B28:C28"/>
    <mergeCell ref="D22:G22"/>
    <mergeCell ref="B27:C27"/>
    <mergeCell ref="D27:G27"/>
    <mergeCell ref="D32:E32"/>
    <mergeCell ref="B33:C33"/>
    <mergeCell ref="D33:E33"/>
    <mergeCell ref="D61:E61"/>
    <mergeCell ref="B62:C62"/>
    <mergeCell ref="D62:E62"/>
    <mergeCell ref="A114:G114"/>
    <mergeCell ref="A119:F119"/>
    <mergeCell ref="F80:G80"/>
    <mergeCell ref="D80:E80"/>
    <mergeCell ref="C83:E83"/>
    <mergeCell ref="F83:G83"/>
    <mergeCell ref="E157:G157"/>
    <mergeCell ref="A108:F108"/>
    <mergeCell ref="A87:F87"/>
    <mergeCell ref="A120:G120"/>
    <mergeCell ref="C106:D106"/>
    <mergeCell ref="A104:F104"/>
    <mergeCell ref="A107:F107"/>
    <mergeCell ref="A109:F109"/>
    <mergeCell ref="A110:F110"/>
    <mergeCell ref="A111:F111"/>
    <mergeCell ref="A112:F112"/>
    <mergeCell ref="A101:F101"/>
    <mergeCell ref="A102:F102"/>
    <mergeCell ref="A116:G116"/>
    <mergeCell ref="A103:F103"/>
    <mergeCell ref="A91:G91"/>
    <mergeCell ref="A125:G125"/>
    <mergeCell ref="A122:F122"/>
    <mergeCell ref="B196:G196"/>
    <mergeCell ref="A181:F181"/>
    <mergeCell ref="A182:F182"/>
    <mergeCell ref="A174:F174"/>
    <mergeCell ref="A175:F175"/>
    <mergeCell ref="A171:G171"/>
    <mergeCell ref="A173:F173"/>
    <mergeCell ref="A176:F176"/>
    <mergeCell ref="A177:F177"/>
    <mergeCell ref="A195:G195"/>
    <mergeCell ref="B192:C192"/>
    <mergeCell ref="F192:G192"/>
    <mergeCell ref="A168:F168"/>
    <mergeCell ref="A167:F167"/>
    <mergeCell ref="A163:F163"/>
    <mergeCell ref="A162:F162"/>
    <mergeCell ref="A154:G154"/>
    <mergeCell ref="A147:G147"/>
    <mergeCell ref="A148:G148"/>
    <mergeCell ref="A149:G149"/>
    <mergeCell ref="A160:G160"/>
    <mergeCell ref="A158:D158"/>
    <mergeCell ref="E158:G158"/>
    <mergeCell ref="A157:D157"/>
    <mergeCell ref="A152:G152"/>
    <mergeCell ref="A150:G150"/>
    <mergeCell ref="A151:G151"/>
    <mergeCell ref="E156:G156"/>
    <mergeCell ref="D1:G2"/>
    <mergeCell ref="D3:G3"/>
    <mergeCell ref="B50:C50"/>
    <mergeCell ref="D50:E50"/>
    <mergeCell ref="B51:C51"/>
    <mergeCell ref="D51:E51"/>
    <mergeCell ref="B52:C52"/>
    <mergeCell ref="D52:E52"/>
    <mergeCell ref="B53:C53"/>
    <mergeCell ref="D53:E53"/>
    <mergeCell ref="B23:C23"/>
    <mergeCell ref="D23:G23"/>
    <mergeCell ref="D25:G25"/>
    <mergeCell ref="B24:C24"/>
    <mergeCell ref="D24:G24"/>
    <mergeCell ref="B7:G7"/>
    <mergeCell ref="B10:G10"/>
    <mergeCell ref="B13:G13"/>
    <mergeCell ref="B15:G15"/>
    <mergeCell ref="B17:G17"/>
    <mergeCell ref="B20:G20"/>
    <mergeCell ref="B26:C26"/>
    <mergeCell ref="D26:G26"/>
    <mergeCell ref="E5:F5"/>
    <mergeCell ref="B197:G197"/>
    <mergeCell ref="B198:G198"/>
    <mergeCell ref="C1:C3"/>
    <mergeCell ref="A1:B3"/>
    <mergeCell ref="A183:F183"/>
    <mergeCell ref="A185:G185"/>
    <mergeCell ref="A189:C189"/>
    <mergeCell ref="B190:C190"/>
    <mergeCell ref="B191:C191"/>
    <mergeCell ref="F191:G191"/>
    <mergeCell ref="E189:G189"/>
    <mergeCell ref="F190:G190"/>
    <mergeCell ref="A178:F178"/>
    <mergeCell ref="A179:F179"/>
    <mergeCell ref="A180:F180"/>
    <mergeCell ref="B22:C22"/>
    <mergeCell ref="A161:F161"/>
    <mergeCell ref="A172:F172"/>
    <mergeCell ref="A164:F164"/>
    <mergeCell ref="A165:F165"/>
    <mergeCell ref="A166:F166"/>
    <mergeCell ref="A156:D156"/>
    <mergeCell ref="A131:G131"/>
    <mergeCell ref="A138:F138"/>
    <mergeCell ref="A123:F123"/>
    <mergeCell ref="A121:F121"/>
    <mergeCell ref="A139:F139"/>
    <mergeCell ref="A141:F141"/>
    <mergeCell ref="A142:F142"/>
    <mergeCell ref="A140:F140"/>
    <mergeCell ref="A144:G144"/>
    <mergeCell ref="A146:G146"/>
    <mergeCell ref="B133:G133"/>
    <mergeCell ref="B135:G135"/>
    <mergeCell ref="A137:F137"/>
    <mergeCell ref="B127:G127"/>
    <mergeCell ref="B129:G129"/>
    <mergeCell ref="A70:C70"/>
    <mergeCell ref="B59:C59"/>
    <mergeCell ref="D59:E59"/>
    <mergeCell ref="B60:C60"/>
    <mergeCell ref="D60:E60"/>
    <mergeCell ref="B61:C61"/>
    <mergeCell ref="A117:G117"/>
    <mergeCell ref="A118:G118"/>
    <mergeCell ref="A155:D155"/>
    <mergeCell ref="E155:G155"/>
    <mergeCell ref="A96:F96"/>
    <mergeCell ref="A99:F99"/>
    <mergeCell ref="A100:F100"/>
    <mergeCell ref="A97:F97"/>
    <mergeCell ref="A98:F98"/>
    <mergeCell ref="A92:F92"/>
    <mergeCell ref="A93:F93"/>
    <mergeCell ref="A94:F94"/>
    <mergeCell ref="A95:F95"/>
    <mergeCell ref="F88:G88"/>
    <mergeCell ref="F89:G89"/>
    <mergeCell ref="A88:B88"/>
    <mergeCell ref="C88:E88"/>
    <mergeCell ref="A89:B89"/>
  </mergeCells>
  <dataValidations disablePrompts="1" count="1">
    <dataValidation type="list" allowBlank="1" showInputMessage="1" showErrorMessage="1" sqref="G119 G173:G183 G138:G142 G93:G112 G162:G168 G122:G123" xr:uid="{00000000-0002-0000-0000-000000000000}">
      <formula1>$L$54:$L$55</formula1>
    </dataValidation>
  </dataValidations>
  <hyperlinks>
    <hyperlink ref="E72" r:id="rId1" xr:uid="{8044F5BC-3E2C-6448-B787-E53CC392DD19}"/>
    <hyperlink ref="E70" r:id="rId2" xr:uid="{0A9C6A5F-B787-474B-9C7F-071CBC43461D}"/>
    <hyperlink ref="E71" r:id="rId3" xr:uid="{B664ACBA-B184-EE49-B04D-968CBE5AAD06}"/>
  </hyperlinks>
  <pageMargins left="0.70866141732283472" right="0.70866141732283472" top="0.74803149606299213" bottom="0.74803149606299213" header="0.31496062992125984" footer="0.31496062992125984"/>
  <pageSetup scale="57" orientation="portrait" horizontalDpi="4294967295" verticalDpi="4294967295" r:id="rId4"/>
  <headerFooter>
    <oddFooter>Página &amp;P</oddFooter>
  </headerFooter>
  <rowBreaks count="1" manualBreakCount="1">
    <brk id="64" max="6" man="1"/>
  </row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F46E-6302-754B-8A43-B9B96607C319}">
  <dimension ref="A1:O72"/>
  <sheetViews>
    <sheetView topLeftCell="A23" zoomScaleNormal="100" workbookViewId="0">
      <selection sqref="A1:E38"/>
    </sheetView>
  </sheetViews>
  <sheetFormatPr baseColWidth="10" defaultColWidth="10.85546875" defaultRowHeight="17.25" x14ac:dyDescent="0.3"/>
  <cols>
    <col min="1" max="1" width="5.42578125" style="74" customWidth="1"/>
    <col min="2" max="2" width="10.85546875" style="56" customWidth="1"/>
    <col min="3" max="3" width="60.140625" style="56" customWidth="1"/>
    <col min="4" max="4" width="10.85546875" style="56"/>
    <col min="5" max="5" width="11.140625" style="68" bestFit="1" customWidth="1"/>
    <col min="6" max="6" width="16.28515625" style="55" hidden="1" customWidth="1"/>
    <col min="7" max="10" width="16.42578125" style="56" hidden="1" customWidth="1"/>
    <col min="11" max="11" width="18.28515625" style="55" hidden="1" customWidth="1"/>
    <col min="12" max="12" width="17.28515625" style="56" hidden="1" customWidth="1"/>
    <col min="13" max="13" width="13" style="56" hidden="1" customWidth="1"/>
    <col min="14" max="14" width="11.140625" style="56" hidden="1" customWidth="1"/>
    <col min="15" max="15" width="14.140625" style="56" hidden="1" customWidth="1"/>
    <col min="16" max="16384" width="10.85546875" style="56"/>
  </cols>
  <sheetData>
    <row r="1" spans="1:15" ht="20.25" x14ac:dyDescent="0.3">
      <c r="A1" s="196" t="s">
        <v>377</v>
      </c>
      <c r="B1" s="196"/>
      <c r="C1" s="196"/>
      <c r="D1" s="196"/>
      <c r="E1" s="196"/>
    </row>
    <row r="2" spans="1:15" s="59" customFormat="1" ht="20.100000000000001" customHeight="1" x14ac:dyDescent="0.2">
      <c r="A2" s="197" t="s">
        <v>378</v>
      </c>
      <c r="B2" s="198" t="s">
        <v>379</v>
      </c>
      <c r="C2" s="197" t="s">
        <v>380</v>
      </c>
      <c r="D2" s="197" t="s">
        <v>381</v>
      </c>
      <c r="E2" s="197" t="s">
        <v>382</v>
      </c>
      <c r="F2" s="57" t="s">
        <v>383</v>
      </c>
      <c r="G2" s="58" t="s">
        <v>384</v>
      </c>
      <c r="H2" s="58" t="s">
        <v>385</v>
      </c>
      <c r="I2" s="58" t="s">
        <v>386</v>
      </c>
      <c r="J2" s="58" t="s">
        <v>387</v>
      </c>
      <c r="K2" s="57" t="s">
        <v>388</v>
      </c>
      <c r="L2" s="58" t="s">
        <v>384</v>
      </c>
      <c r="M2" s="58" t="s">
        <v>385</v>
      </c>
      <c r="N2" s="58" t="s">
        <v>386</v>
      </c>
      <c r="O2" s="58" t="s">
        <v>387</v>
      </c>
    </row>
    <row r="3" spans="1:15" s="62" customFormat="1" ht="20.100000000000001" customHeight="1" x14ac:dyDescent="0.3">
      <c r="A3" s="197"/>
      <c r="B3" s="198"/>
      <c r="C3" s="197"/>
      <c r="D3" s="197"/>
      <c r="E3" s="197"/>
      <c r="F3" s="60">
        <v>570</v>
      </c>
      <c r="G3" s="61">
        <v>3600</v>
      </c>
      <c r="H3" s="61">
        <f>F3*G3</f>
        <v>2052000</v>
      </c>
      <c r="I3" s="61">
        <f>H3*0.05</f>
        <v>102600</v>
      </c>
      <c r="J3" s="61">
        <f>SUM(H3:I3)</f>
        <v>2154600</v>
      </c>
      <c r="K3" s="60">
        <f t="shared" ref="K3:K15" si="0">E3-F3</f>
        <v>-570</v>
      </c>
      <c r="L3" s="61">
        <v>3600</v>
      </c>
      <c r="M3" s="61">
        <f>K3*L3</f>
        <v>-2052000</v>
      </c>
      <c r="N3" s="61">
        <f>M3*0.05</f>
        <v>-102600</v>
      </c>
      <c r="O3" s="61">
        <f>SUM(M3:N3)</f>
        <v>-2154600</v>
      </c>
    </row>
    <row r="4" spans="1:15" s="68" customFormat="1" ht="20.100000000000001" customHeight="1" x14ac:dyDescent="0.3">
      <c r="A4" s="63">
        <v>1</v>
      </c>
      <c r="B4" s="63">
        <v>6545</v>
      </c>
      <c r="C4" s="64" t="s">
        <v>334</v>
      </c>
      <c r="D4" s="63" t="s">
        <v>299</v>
      </c>
      <c r="E4" s="65">
        <v>1000</v>
      </c>
      <c r="F4" s="66">
        <v>120</v>
      </c>
      <c r="G4" s="67">
        <v>6500</v>
      </c>
      <c r="H4" s="67">
        <f t="shared" ref="H4:H10" si="1">F4*G4</f>
        <v>780000</v>
      </c>
      <c r="I4" s="67">
        <f t="shared" ref="I4:I5" si="2">H4*0.19</f>
        <v>148200</v>
      </c>
      <c r="J4" s="67">
        <f t="shared" ref="J4:J35" si="3">SUM(H4:I4)</f>
        <v>928200</v>
      </c>
      <c r="K4" s="66">
        <f t="shared" si="0"/>
        <v>880</v>
      </c>
      <c r="L4" s="67">
        <v>6500</v>
      </c>
      <c r="M4" s="67">
        <f t="shared" ref="M4:M10" si="4">K4*L4</f>
        <v>5720000</v>
      </c>
      <c r="N4" s="67">
        <f t="shared" ref="N4:N5" si="5">M4*0.19</f>
        <v>1086800</v>
      </c>
      <c r="O4" s="67">
        <f t="shared" ref="O4:O35" si="6">SUM(M4:N4)</f>
        <v>6806800</v>
      </c>
    </row>
    <row r="5" spans="1:15" s="68" customFormat="1" ht="20.100000000000001" customHeight="1" x14ac:dyDescent="0.3">
      <c r="A5" s="63">
        <v>2</v>
      </c>
      <c r="B5" s="63">
        <v>2640</v>
      </c>
      <c r="C5" s="64" t="s">
        <v>335</v>
      </c>
      <c r="D5" s="63" t="s">
        <v>299</v>
      </c>
      <c r="E5" s="65">
        <v>1000</v>
      </c>
      <c r="F5" s="66">
        <v>570</v>
      </c>
      <c r="G5" s="67">
        <v>5200</v>
      </c>
      <c r="H5" s="67">
        <f t="shared" si="1"/>
        <v>2964000</v>
      </c>
      <c r="I5" s="67">
        <f t="shared" si="2"/>
        <v>563160</v>
      </c>
      <c r="J5" s="67">
        <f t="shared" si="3"/>
        <v>3527160</v>
      </c>
      <c r="K5" s="66">
        <f t="shared" si="0"/>
        <v>430</v>
      </c>
      <c r="L5" s="67">
        <v>5200</v>
      </c>
      <c r="M5" s="67">
        <f t="shared" si="4"/>
        <v>2236000</v>
      </c>
      <c r="N5" s="67">
        <f t="shared" si="5"/>
        <v>424840</v>
      </c>
      <c r="O5" s="67">
        <f t="shared" si="6"/>
        <v>2660840</v>
      </c>
    </row>
    <row r="6" spans="1:15" s="68" customFormat="1" ht="20.100000000000001" customHeight="1" x14ac:dyDescent="0.3">
      <c r="A6" s="63">
        <v>3</v>
      </c>
      <c r="B6" s="63">
        <v>2641</v>
      </c>
      <c r="C6" s="64" t="s">
        <v>336</v>
      </c>
      <c r="D6" s="63" t="s">
        <v>298</v>
      </c>
      <c r="E6" s="65">
        <v>2000</v>
      </c>
      <c r="F6" s="66">
        <v>230</v>
      </c>
      <c r="G6" s="67">
        <v>5800</v>
      </c>
      <c r="H6" s="67">
        <f t="shared" si="1"/>
        <v>1334000</v>
      </c>
      <c r="I6" s="67">
        <f>H6*0</f>
        <v>0</v>
      </c>
      <c r="J6" s="67">
        <f t="shared" si="3"/>
        <v>1334000</v>
      </c>
      <c r="K6" s="66">
        <f t="shared" si="0"/>
        <v>1770</v>
      </c>
      <c r="L6" s="67">
        <v>5800</v>
      </c>
      <c r="M6" s="67">
        <f t="shared" si="4"/>
        <v>10266000</v>
      </c>
      <c r="N6" s="67">
        <f>M6*0</f>
        <v>0</v>
      </c>
      <c r="O6" s="67">
        <f t="shared" si="6"/>
        <v>10266000</v>
      </c>
    </row>
    <row r="7" spans="1:15" s="68" customFormat="1" ht="20.100000000000001" customHeight="1" x14ac:dyDescent="0.3">
      <c r="A7" s="63">
        <v>4</v>
      </c>
      <c r="B7" s="63">
        <v>3973</v>
      </c>
      <c r="C7" s="64" t="s">
        <v>337</v>
      </c>
      <c r="D7" s="63" t="s">
        <v>298</v>
      </c>
      <c r="E7" s="65">
        <v>50</v>
      </c>
      <c r="F7" s="66">
        <v>320</v>
      </c>
      <c r="G7" s="67">
        <v>2000</v>
      </c>
      <c r="H7" s="67">
        <f t="shared" si="1"/>
        <v>640000</v>
      </c>
      <c r="I7" s="67">
        <f t="shared" ref="I7:I8" si="7">H7*0.19</f>
        <v>121600</v>
      </c>
      <c r="J7" s="67">
        <f t="shared" si="3"/>
        <v>761600</v>
      </c>
      <c r="K7" s="66">
        <f t="shared" si="0"/>
        <v>-270</v>
      </c>
      <c r="L7" s="67">
        <v>2000</v>
      </c>
      <c r="M7" s="67">
        <f t="shared" si="4"/>
        <v>-540000</v>
      </c>
      <c r="N7" s="67">
        <f t="shared" ref="N7:N8" si="8">M7*0.19</f>
        <v>-102600</v>
      </c>
      <c r="O7" s="67">
        <f t="shared" si="6"/>
        <v>-642600</v>
      </c>
    </row>
    <row r="8" spans="1:15" s="68" customFormat="1" ht="20.100000000000001" customHeight="1" x14ac:dyDescent="0.3">
      <c r="A8" s="63">
        <v>5</v>
      </c>
      <c r="B8" s="63">
        <v>2102</v>
      </c>
      <c r="C8" s="64" t="s">
        <v>338</v>
      </c>
      <c r="D8" s="63" t="s">
        <v>298</v>
      </c>
      <c r="E8" s="65">
        <v>300</v>
      </c>
      <c r="F8" s="66">
        <v>325</v>
      </c>
      <c r="G8" s="67">
        <v>3000</v>
      </c>
      <c r="H8" s="67">
        <f t="shared" si="1"/>
        <v>975000</v>
      </c>
      <c r="I8" s="67">
        <f t="shared" si="7"/>
        <v>185250</v>
      </c>
      <c r="J8" s="67">
        <f t="shared" si="3"/>
        <v>1160250</v>
      </c>
      <c r="K8" s="66">
        <f t="shared" si="0"/>
        <v>-25</v>
      </c>
      <c r="L8" s="67">
        <v>3000</v>
      </c>
      <c r="M8" s="67">
        <f t="shared" si="4"/>
        <v>-75000</v>
      </c>
      <c r="N8" s="67">
        <f t="shared" si="8"/>
        <v>-14250</v>
      </c>
      <c r="O8" s="67">
        <f t="shared" si="6"/>
        <v>-89250</v>
      </c>
    </row>
    <row r="9" spans="1:15" s="68" customFormat="1" ht="20.100000000000001" customHeight="1" x14ac:dyDescent="0.3">
      <c r="A9" s="63">
        <v>6</v>
      </c>
      <c r="B9" s="63">
        <v>3470</v>
      </c>
      <c r="C9" s="64" t="s">
        <v>339</v>
      </c>
      <c r="D9" s="63" t="s">
        <v>340</v>
      </c>
      <c r="E9" s="65">
        <v>300</v>
      </c>
      <c r="F9" s="66">
        <v>655</v>
      </c>
      <c r="G9" s="67">
        <v>12000</v>
      </c>
      <c r="H9" s="67">
        <f t="shared" si="1"/>
        <v>7860000</v>
      </c>
      <c r="I9" s="67">
        <f>H9*0.05</f>
        <v>393000</v>
      </c>
      <c r="J9" s="67">
        <f t="shared" si="3"/>
        <v>8253000</v>
      </c>
      <c r="K9" s="66">
        <f t="shared" si="0"/>
        <v>-355</v>
      </c>
      <c r="L9" s="67">
        <v>12000</v>
      </c>
      <c r="M9" s="67">
        <f t="shared" si="4"/>
        <v>-4260000</v>
      </c>
      <c r="N9" s="67">
        <f>M9*0.05</f>
        <v>-213000</v>
      </c>
      <c r="O9" s="67">
        <f t="shared" si="6"/>
        <v>-4473000</v>
      </c>
    </row>
    <row r="10" spans="1:15" s="68" customFormat="1" ht="20.100000000000001" customHeight="1" x14ac:dyDescent="0.3">
      <c r="A10" s="63">
        <v>7</v>
      </c>
      <c r="B10" s="63">
        <v>429</v>
      </c>
      <c r="C10" s="64" t="s">
        <v>341</v>
      </c>
      <c r="D10" s="63" t="s">
        <v>297</v>
      </c>
      <c r="E10" s="65">
        <v>300</v>
      </c>
      <c r="F10" s="66">
        <v>160</v>
      </c>
      <c r="G10" s="67">
        <v>3200</v>
      </c>
      <c r="H10" s="67">
        <f t="shared" si="1"/>
        <v>512000</v>
      </c>
      <c r="I10" s="67">
        <f t="shared" ref="I10:I12" si="9">H10*0.19</f>
        <v>97280</v>
      </c>
      <c r="J10" s="67">
        <f t="shared" si="3"/>
        <v>609280</v>
      </c>
      <c r="K10" s="66">
        <f t="shared" si="0"/>
        <v>140</v>
      </c>
      <c r="L10" s="67">
        <v>3200</v>
      </c>
      <c r="M10" s="67">
        <f t="shared" si="4"/>
        <v>448000</v>
      </c>
      <c r="N10" s="67">
        <f t="shared" ref="N10:N12" si="10">M10*0.19</f>
        <v>85120</v>
      </c>
      <c r="O10" s="67">
        <f t="shared" si="6"/>
        <v>533120</v>
      </c>
    </row>
    <row r="11" spans="1:15" s="68" customFormat="1" ht="20.100000000000001" customHeight="1" x14ac:dyDescent="0.3">
      <c r="A11" s="63">
        <v>8</v>
      </c>
      <c r="B11" s="63">
        <v>6546</v>
      </c>
      <c r="C11" s="64" t="s">
        <v>342</v>
      </c>
      <c r="D11" s="63" t="s">
        <v>297</v>
      </c>
      <c r="E11" s="65">
        <v>300</v>
      </c>
      <c r="F11" s="66">
        <v>150</v>
      </c>
      <c r="G11" s="67">
        <v>6500</v>
      </c>
      <c r="H11" s="67">
        <f>F11*G11</f>
        <v>975000</v>
      </c>
      <c r="I11" s="67">
        <f t="shared" si="9"/>
        <v>185250</v>
      </c>
      <c r="J11" s="67">
        <f t="shared" si="3"/>
        <v>1160250</v>
      </c>
      <c r="K11" s="66">
        <f t="shared" si="0"/>
        <v>150</v>
      </c>
      <c r="L11" s="67">
        <v>6500</v>
      </c>
      <c r="M11" s="67">
        <f>K11*L11</f>
        <v>975000</v>
      </c>
      <c r="N11" s="67">
        <f t="shared" si="10"/>
        <v>185250</v>
      </c>
      <c r="O11" s="67">
        <f t="shared" si="6"/>
        <v>1160250</v>
      </c>
    </row>
    <row r="12" spans="1:15" s="68" customFormat="1" ht="20.100000000000001" customHeight="1" x14ac:dyDescent="0.3">
      <c r="A12" s="63">
        <v>9</v>
      </c>
      <c r="B12" s="63">
        <v>2644</v>
      </c>
      <c r="C12" s="64" t="s">
        <v>343</v>
      </c>
      <c r="D12" s="63" t="s">
        <v>298</v>
      </c>
      <c r="E12" s="65">
        <v>2150</v>
      </c>
      <c r="F12" s="66">
        <v>198</v>
      </c>
      <c r="G12" s="67">
        <v>15000</v>
      </c>
      <c r="H12" s="67">
        <f t="shared" ref="H12:H35" si="11">F12*G12</f>
        <v>2970000</v>
      </c>
      <c r="I12" s="67">
        <f t="shared" si="9"/>
        <v>564300</v>
      </c>
      <c r="J12" s="67">
        <f t="shared" si="3"/>
        <v>3534300</v>
      </c>
      <c r="K12" s="66">
        <f t="shared" si="0"/>
        <v>1952</v>
      </c>
      <c r="L12" s="67">
        <v>15000</v>
      </c>
      <c r="M12" s="67">
        <f t="shared" ref="M12:M35" si="12">K12*L12</f>
        <v>29280000</v>
      </c>
      <c r="N12" s="67">
        <f t="shared" si="10"/>
        <v>5563200</v>
      </c>
      <c r="O12" s="67">
        <f t="shared" si="6"/>
        <v>34843200</v>
      </c>
    </row>
    <row r="13" spans="1:15" s="68" customFormat="1" ht="20.100000000000001" customHeight="1" x14ac:dyDescent="0.3">
      <c r="A13" s="63">
        <v>10</v>
      </c>
      <c r="B13" s="63">
        <v>3478</v>
      </c>
      <c r="C13" s="64" t="s">
        <v>344</v>
      </c>
      <c r="D13" s="63" t="s">
        <v>298</v>
      </c>
      <c r="E13" s="65">
        <v>80</v>
      </c>
      <c r="F13" s="66">
        <v>251</v>
      </c>
      <c r="G13" s="67">
        <v>11500</v>
      </c>
      <c r="H13" s="67">
        <f t="shared" si="11"/>
        <v>2886500</v>
      </c>
      <c r="I13" s="67">
        <f>H13*0</f>
        <v>0</v>
      </c>
      <c r="J13" s="67">
        <f t="shared" si="3"/>
        <v>2886500</v>
      </c>
      <c r="K13" s="66">
        <f t="shared" si="0"/>
        <v>-171</v>
      </c>
      <c r="L13" s="67">
        <v>11500</v>
      </c>
      <c r="M13" s="67">
        <f t="shared" si="12"/>
        <v>-1966500</v>
      </c>
      <c r="N13" s="67">
        <f>M13*0</f>
        <v>0</v>
      </c>
      <c r="O13" s="67">
        <f t="shared" si="6"/>
        <v>-1966500</v>
      </c>
    </row>
    <row r="14" spans="1:15" s="68" customFormat="1" ht="20.100000000000001" customHeight="1" x14ac:dyDescent="0.3">
      <c r="A14" s="63">
        <v>11</v>
      </c>
      <c r="B14" s="63">
        <v>7026</v>
      </c>
      <c r="C14" s="64" t="s">
        <v>345</v>
      </c>
      <c r="D14" s="63" t="s">
        <v>298</v>
      </c>
      <c r="E14" s="65">
        <v>100</v>
      </c>
      <c r="F14" s="66">
        <v>281</v>
      </c>
      <c r="G14" s="67">
        <v>3500</v>
      </c>
      <c r="H14" s="67">
        <f t="shared" si="11"/>
        <v>983500</v>
      </c>
      <c r="I14" s="67">
        <f>H14*0</f>
        <v>0</v>
      </c>
      <c r="J14" s="67">
        <f t="shared" si="3"/>
        <v>983500</v>
      </c>
      <c r="K14" s="66">
        <f t="shared" si="0"/>
        <v>-181</v>
      </c>
      <c r="L14" s="67">
        <v>3500</v>
      </c>
      <c r="M14" s="67">
        <f t="shared" si="12"/>
        <v>-633500</v>
      </c>
      <c r="N14" s="67">
        <f>M14*0</f>
        <v>0</v>
      </c>
      <c r="O14" s="67">
        <f t="shared" si="6"/>
        <v>-633500</v>
      </c>
    </row>
    <row r="15" spans="1:15" s="68" customFormat="1" ht="20.100000000000001" customHeight="1" x14ac:dyDescent="0.3">
      <c r="A15" s="63">
        <v>12</v>
      </c>
      <c r="B15" s="63">
        <v>3488</v>
      </c>
      <c r="C15" s="64" t="s">
        <v>346</v>
      </c>
      <c r="D15" s="63" t="s">
        <v>298</v>
      </c>
      <c r="E15" s="65">
        <v>100</v>
      </c>
      <c r="F15" s="66">
        <v>402</v>
      </c>
      <c r="G15" s="67">
        <v>4100</v>
      </c>
      <c r="H15" s="67">
        <f t="shared" si="11"/>
        <v>1648200</v>
      </c>
      <c r="I15" s="67">
        <f t="shared" ref="I15:I18" si="13">H15*0.19</f>
        <v>313158</v>
      </c>
      <c r="J15" s="67">
        <f t="shared" si="3"/>
        <v>1961358</v>
      </c>
      <c r="K15" s="66">
        <f t="shared" si="0"/>
        <v>-302</v>
      </c>
      <c r="L15" s="67">
        <v>4100</v>
      </c>
      <c r="M15" s="67">
        <f t="shared" si="12"/>
        <v>-1238200</v>
      </c>
      <c r="N15" s="67">
        <f t="shared" ref="N15:N18" si="14">M15*0.19</f>
        <v>-235258</v>
      </c>
      <c r="O15" s="67">
        <f t="shared" si="6"/>
        <v>-1473458</v>
      </c>
    </row>
    <row r="16" spans="1:15" s="68" customFormat="1" ht="20.100000000000001" customHeight="1" x14ac:dyDescent="0.3">
      <c r="A16" s="63">
        <v>13</v>
      </c>
      <c r="B16" s="63">
        <v>3530</v>
      </c>
      <c r="C16" s="64" t="s">
        <v>347</v>
      </c>
      <c r="D16" s="63" t="s">
        <v>340</v>
      </c>
      <c r="E16" s="65">
        <v>250</v>
      </c>
      <c r="F16" s="66"/>
      <c r="G16" s="67"/>
      <c r="H16" s="67"/>
      <c r="I16" s="67"/>
      <c r="J16" s="67"/>
      <c r="K16" s="66"/>
      <c r="L16" s="67"/>
      <c r="M16" s="67"/>
      <c r="N16" s="67"/>
      <c r="O16" s="67"/>
    </row>
    <row r="17" spans="1:15" s="68" customFormat="1" ht="20.100000000000001" customHeight="1" x14ac:dyDescent="0.3">
      <c r="A17" s="63">
        <v>14</v>
      </c>
      <c r="B17" s="63">
        <v>3501</v>
      </c>
      <c r="C17" s="64" t="s">
        <v>348</v>
      </c>
      <c r="D17" s="63" t="s">
        <v>349</v>
      </c>
      <c r="E17" s="65">
        <v>400</v>
      </c>
      <c r="F17" s="66">
        <v>278</v>
      </c>
      <c r="G17" s="67">
        <v>800</v>
      </c>
      <c r="H17" s="67">
        <f t="shared" si="11"/>
        <v>222400</v>
      </c>
      <c r="I17" s="67">
        <f t="shared" si="13"/>
        <v>42256</v>
      </c>
      <c r="J17" s="67">
        <f t="shared" si="3"/>
        <v>264656</v>
      </c>
      <c r="K17" s="66">
        <f t="shared" ref="K17:K22" si="15">E17-F17</f>
        <v>122</v>
      </c>
      <c r="L17" s="67">
        <v>800</v>
      </c>
      <c r="M17" s="67">
        <f t="shared" si="12"/>
        <v>97600</v>
      </c>
      <c r="N17" s="67">
        <f t="shared" si="14"/>
        <v>18544</v>
      </c>
      <c r="O17" s="67">
        <f t="shared" si="6"/>
        <v>116144</v>
      </c>
    </row>
    <row r="18" spans="1:15" s="68" customFormat="1" ht="20.100000000000001" customHeight="1" x14ac:dyDescent="0.3">
      <c r="A18" s="63">
        <v>15</v>
      </c>
      <c r="B18" s="63">
        <v>3506</v>
      </c>
      <c r="C18" s="64" t="s">
        <v>350</v>
      </c>
      <c r="D18" s="63" t="s">
        <v>298</v>
      </c>
      <c r="E18" s="65">
        <v>200</v>
      </c>
      <c r="F18" s="66">
        <v>598</v>
      </c>
      <c r="G18" s="67">
        <v>250</v>
      </c>
      <c r="H18" s="67">
        <f t="shared" si="11"/>
        <v>149500</v>
      </c>
      <c r="I18" s="67">
        <f t="shared" si="13"/>
        <v>28405</v>
      </c>
      <c r="J18" s="67">
        <f t="shared" si="3"/>
        <v>177905</v>
      </c>
      <c r="K18" s="66">
        <f t="shared" si="15"/>
        <v>-398</v>
      </c>
      <c r="L18" s="67">
        <v>250</v>
      </c>
      <c r="M18" s="67">
        <f t="shared" si="12"/>
        <v>-99500</v>
      </c>
      <c r="N18" s="67">
        <f t="shared" si="14"/>
        <v>-18905</v>
      </c>
      <c r="O18" s="67">
        <f t="shared" si="6"/>
        <v>-118405</v>
      </c>
    </row>
    <row r="19" spans="1:15" s="68" customFormat="1" ht="20.100000000000001" customHeight="1" x14ac:dyDescent="0.3">
      <c r="A19" s="63">
        <v>16</v>
      </c>
      <c r="B19" s="63">
        <v>3510</v>
      </c>
      <c r="C19" s="64" t="s">
        <v>351</v>
      </c>
      <c r="D19" s="63" t="s">
        <v>298</v>
      </c>
      <c r="E19" s="65">
        <v>100</v>
      </c>
      <c r="F19" s="66">
        <v>373</v>
      </c>
      <c r="G19" s="67">
        <v>6000</v>
      </c>
      <c r="H19" s="67">
        <f t="shared" si="11"/>
        <v>2238000</v>
      </c>
      <c r="I19" s="67">
        <f t="shared" ref="I19:I25" si="16">H19*0</f>
        <v>0</v>
      </c>
      <c r="J19" s="67">
        <f t="shared" si="3"/>
        <v>2238000</v>
      </c>
      <c r="K19" s="66">
        <f t="shared" si="15"/>
        <v>-273</v>
      </c>
      <c r="L19" s="67">
        <v>6000</v>
      </c>
      <c r="M19" s="67">
        <f t="shared" si="12"/>
        <v>-1638000</v>
      </c>
      <c r="N19" s="67">
        <f t="shared" ref="N19:N25" si="17">M19*0</f>
        <v>0</v>
      </c>
      <c r="O19" s="67">
        <f t="shared" si="6"/>
        <v>-1638000</v>
      </c>
    </row>
    <row r="20" spans="1:15" s="68" customFormat="1" ht="20.100000000000001" customHeight="1" x14ac:dyDescent="0.3">
      <c r="A20" s="63">
        <v>17</v>
      </c>
      <c r="B20" s="63">
        <v>3511</v>
      </c>
      <c r="C20" s="64" t="s">
        <v>352</v>
      </c>
      <c r="D20" s="63" t="s">
        <v>297</v>
      </c>
      <c r="E20" s="65">
        <v>100</v>
      </c>
      <c r="F20" s="66">
        <v>382</v>
      </c>
      <c r="G20" s="67">
        <v>1100</v>
      </c>
      <c r="H20" s="67">
        <f t="shared" si="11"/>
        <v>420200</v>
      </c>
      <c r="I20" s="67">
        <f t="shared" si="16"/>
        <v>0</v>
      </c>
      <c r="J20" s="67">
        <f t="shared" si="3"/>
        <v>420200</v>
      </c>
      <c r="K20" s="66">
        <f t="shared" si="15"/>
        <v>-282</v>
      </c>
      <c r="L20" s="67">
        <v>1100</v>
      </c>
      <c r="M20" s="67">
        <f t="shared" si="12"/>
        <v>-310200</v>
      </c>
      <c r="N20" s="67">
        <f t="shared" si="17"/>
        <v>0</v>
      </c>
      <c r="O20" s="67">
        <f t="shared" si="6"/>
        <v>-310200</v>
      </c>
    </row>
    <row r="21" spans="1:15" s="68" customFormat="1" ht="20.100000000000001" customHeight="1" x14ac:dyDescent="0.3">
      <c r="A21" s="63">
        <v>18</v>
      </c>
      <c r="B21" s="63">
        <v>3509</v>
      </c>
      <c r="C21" s="64" t="s">
        <v>353</v>
      </c>
      <c r="D21" s="63" t="s">
        <v>298</v>
      </c>
      <c r="E21" s="65">
        <v>300</v>
      </c>
      <c r="F21" s="66">
        <v>320</v>
      </c>
      <c r="G21" s="67">
        <v>53000</v>
      </c>
      <c r="H21" s="67">
        <f t="shared" si="11"/>
        <v>16960000</v>
      </c>
      <c r="I21" s="67">
        <f t="shared" si="16"/>
        <v>0</v>
      </c>
      <c r="J21" s="67">
        <f t="shared" si="3"/>
        <v>16960000</v>
      </c>
      <c r="K21" s="66">
        <f t="shared" si="15"/>
        <v>-20</v>
      </c>
      <c r="L21" s="67">
        <v>53000</v>
      </c>
      <c r="M21" s="67">
        <f t="shared" si="12"/>
        <v>-1060000</v>
      </c>
      <c r="N21" s="67">
        <f t="shared" si="17"/>
        <v>0</v>
      </c>
      <c r="O21" s="67">
        <f t="shared" si="6"/>
        <v>-1060000</v>
      </c>
    </row>
    <row r="22" spans="1:15" s="68" customFormat="1" ht="20.100000000000001" customHeight="1" x14ac:dyDescent="0.3">
      <c r="A22" s="63">
        <v>19</v>
      </c>
      <c r="B22" s="63">
        <v>3514</v>
      </c>
      <c r="C22" s="64" t="s">
        <v>354</v>
      </c>
      <c r="D22" s="63" t="s">
        <v>355</v>
      </c>
      <c r="E22" s="65">
        <v>100</v>
      </c>
      <c r="F22" s="66">
        <v>561</v>
      </c>
      <c r="G22" s="67">
        <v>4500</v>
      </c>
      <c r="H22" s="67">
        <f t="shared" si="11"/>
        <v>2524500</v>
      </c>
      <c r="I22" s="67">
        <f t="shared" si="16"/>
        <v>0</v>
      </c>
      <c r="J22" s="67">
        <f t="shared" si="3"/>
        <v>2524500</v>
      </c>
      <c r="K22" s="66">
        <f t="shared" si="15"/>
        <v>-461</v>
      </c>
      <c r="L22" s="67">
        <v>4500</v>
      </c>
      <c r="M22" s="67">
        <f t="shared" si="12"/>
        <v>-2074500</v>
      </c>
      <c r="N22" s="67">
        <f t="shared" si="17"/>
        <v>0</v>
      </c>
      <c r="O22" s="67">
        <f t="shared" si="6"/>
        <v>-2074500</v>
      </c>
    </row>
    <row r="23" spans="1:15" s="68" customFormat="1" ht="20.100000000000001" customHeight="1" x14ac:dyDescent="0.3">
      <c r="A23" s="63">
        <v>20</v>
      </c>
      <c r="B23" s="63">
        <v>3523</v>
      </c>
      <c r="C23" s="64" t="s">
        <v>356</v>
      </c>
      <c r="D23" s="63" t="s">
        <v>298</v>
      </c>
      <c r="E23" s="65">
        <v>200</v>
      </c>
      <c r="F23" s="66"/>
      <c r="G23" s="67"/>
      <c r="H23" s="67"/>
      <c r="I23" s="67"/>
      <c r="J23" s="67"/>
      <c r="K23" s="66"/>
      <c r="L23" s="67"/>
      <c r="M23" s="67"/>
      <c r="N23" s="67"/>
      <c r="O23" s="67"/>
    </row>
    <row r="24" spans="1:15" s="68" customFormat="1" x14ac:dyDescent="0.3">
      <c r="A24" s="63">
        <v>21</v>
      </c>
      <c r="B24" s="63">
        <v>3521</v>
      </c>
      <c r="C24" s="64" t="s">
        <v>357</v>
      </c>
      <c r="D24" s="63" t="s">
        <v>298</v>
      </c>
      <c r="E24" s="65">
        <v>300</v>
      </c>
      <c r="F24" s="66">
        <v>282</v>
      </c>
      <c r="G24" s="67">
        <v>2400</v>
      </c>
      <c r="H24" s="67">
        <f t="shared" si="11"/>
        <v>676800</v>
      </c>
      <c r="I24" s="67">
        <f t="shared" si="16"/>
        <v>0</v>
      </c>
      <c r="J24" s="67">
        <f t="shared" si="3"/>
        <v>676800</v>
      </c>
      <c r="K24" s="66">
        <f>E24-F24</f>
        <v>18</v>
      </c>
      <c r="L24" s="67">
        <v>2400</v>
      </c>
      <c r="M24" s="67">
        <f t="shared" si="12"/>
        <v>43200</v>
      </c>
      <c r="N24" s="67">
        <f t="shared" si="17"/>
        <v>0</v>
      </c>
      <c r="O24" s="67">
        <f t="shared" si="6"/>
        <v>43200</v>
      </c>
    </row>
    <row r="25" spans="1:15" s="68" customFormat="1" ht="20.100000000000001" customHeight="1" x14ac:dyDescent="0.3">
      <c r="A25" s="63">
        <v>22</v>
      </c>
      <c r="B25" s="63">
        <v>11844</v>
      </c>
      <c r="C25" s="64" t="s">
        <v>358</v>
      </c>
      <c r="D25" s="63" t="s">
        <v>298</v>
      </c>
      <c r="E25" s="65">
        <v>300</v>
      </c>
      <c r="F25" s="66">
        <v>212</v>
      </c>
      <c r="G25" s="67">
        <v>15000</v>
      </c>
      <c r="H25" s="67">
        <f t="shared" si="11"/>
        <v>3180000</v>
      </c>
      <c r="I25" s="67">
        <f t="shared" si="16"/>
        <v>0</v>
      </c>
      <c r="J25" s="67">
        <f t="shared" si="3"/>
        <v>3180000</v>
      </c>
      <c r="K25" s="66">
        <f>E25-F25</f>
        <v>88</v>
      </c>
      <c r="L25" s="67">
        <v>15000</v>
      </c>
      <c r="M25" s="67">
        <f t="shared" si="12"/>
        <v>1320000</v>
      </c>
      <c r="N25" s="67">
        <f t="shared" si="17"/>
        <v>0</v>
      </c>
      <c r="O25" s="67">
        <f t="shared" si="6"/>
        <v>1320000</v>
      </c>
    </row>
    <row r="26" spans="1:15" s="68" customFormat="1" ht="20.100000000000001" customHeight="1" x14ac:dyDescent="0.3">
      <c r="A26" s="63">
        <v>23</v>
      </c>
      <c r="B26" s="63">
        <v>2188</v>
      </c>
      <c r="C26" s="64" t="s">
        <v>359</v>
      </c>
      <c r="D26" s="63" t="s">
        <v>298</v>
      </c>
      <c r="E26" s="65">
        <v>50</v>
      </c>
      <c r="F26" s="66">
        <v>415</v>
      </c>
      <c r="G26" s="67">
        <v>2500</v>
      </c>
      <c r="H26" s="67">
        <f>F26*G26</f>
        <v>1037500</v>
      </c>
      <c r="I26" s="67">
        <f>H26*0.19</f>
        <v>197125</v>
      </c>
      <c r="J26" s="67">
        <f>SUM(H26:I26)</f>
        <v>1234625</v>
      </c>
      <c r="K26" s="66">
        <f>E26-F26</f>
        <v>-365</v>
      </c>
      <c r="L26" s="67">
        <v>2500</v>
      </c>
      <c r="M26" s="67">
        <f>K26*L26</f>
        <v>-912500</v>
      </c>
      <c r="N26" s="67">
        <f>M26*0.19</f>
        <v>-173375</v>
      </c>
      <c r="O26" s="67">
        <f>SUM(M26:N26)</f>
        <v>-1085875</v>
      </c>
    </row>
    <row r="27" spans="1:15" s="68" customFormat="1" ht="20.100000000000001" customHeight="1" x14ac:dyDescent="0.3">
      <c r="A27" s="63">
        <v>24</v>
      </c>
      <c r="B27" s="63">
        <v>3529</v>
      </c>
      <c r="C27" s="64" t="s">
        <v>360</v>
      </c>
      <c r="D27" s="63" t="s">
        <v>361</v>
      </c>
      <c r="E27" s="65">
        <v>200</v>
      </c>
      <c r="F27" s="66">
        <v>425</v>
      </c>
      <c r="G27" s="67">
        <v>5000</v>
      </c>
      <c r="H27" s="67">
        <f t="shared" si="11"/>
        <v>2125000</v>
      </c>
      <c r="I27" s="67">
        <f t="shared" ref="I27:I34" si="18">H27*0.19</f>
        <v>403750</v>
      </c>
      <c r="J27" s="67">
        <f t="shared" si="3"/>
        <v>2528750</v>
      </c>
      <c r="K27" s="66">
        <f>E27-F27</f>
        <v>-225</v>
      </c>
      <c r="L27" s="67">
        <v>5000</v>
      </c>
      <c r="M27" s="67">
        <f t="shared" si="12"/>
        <v>-1125000</v>
      </c>
      <c r="N27" s="67">
        <f t="shared" ref="N27:N34" si="19">M27*0.19</f>
        <v>-213750</v>
      </c>
      <c r="O27" s="67">
        <f t="shared" si="6"/>
        <v>-1338750</v>
      </c>
    </row>
    <row r="28" spans="1:15" s="68" customFormat="1" x14ac:dyDescent="0.3">
      <c r="A28" s="63">
        <v>25</v>
      </c>
      <c r="B28" s="63">
        <v>3500</v>
      </c>
      <c r="C28" s="64" t="s">
        <v>362</v>
      </c>
      <c r="D28" s="63" t="s">
        <v>298</v>
      </c>
      <c r="E28" s="65">
        <v>300</v>
      </c>
      <c r="F28" s="66"/>
      <c r="G28" s="69"/>
      <c r="H28" s="69"/>
      <c r="I28" s="69"/>
      <c r="J28" s="69"/>
      <c r="K28" s="66"/>
      <c r="L28" s="69"/>
      <c r="M28" s="69"/>
      <c r="N28" s="69"/>
      <c r="O28" s="69"/>
    </row>
    <row r="29" spans="1:15" s="68" customFormat="1" ht="20.100000000000001" customHeight="1" x14ac:dyDescent="0.3">
      <c r="A29" s="63">
        <v>26</v>
      </c>
      <c r="B29" s="63">
        <v>3532</v>
      </c>
      <c r="C29" s="64" t="s">
        <v>363</v>
      </c>
      <c r="D29" s="63" t="s">
        <v>298</v>
      </c>
      <c r="E29" s="65">
        <v>300</v>
      </c>
      <c r="F29" s="66">
        <v>144</v>
      </c>
      <c r="G29" s="67">
        <v>1250</v>
      </c>
      <c r="H29" s="67">
        <f>F29*G29</f>
        <v>180000</v>
      </c>
      <c r="I29" s="67">
        <f>H29*0.19</f>
        <v>34200</v>
      </c>
      <c r="J29" s="67">
        <f>SUM(H29:I29)</f>
        <v>214200</v>
      </c>
      <c r="K29" s="66">
        <f t="shared" ref="K29:K35" si="20">E29-F29</f>
        <v>156</v>
      </c>
      <c r="L29" s="67">
        <v>1250</v>
      </c>
      <c r="M29" s="67">
        <f>K29*L29</f>
        <v>195000</v>
      </c>
      <c r="N29" s="67">
        <f>M29*0.19</f>
        <v>37050</v>
      </c>
      <c r="O29" s="67">
        <f>SUM(M29:N29)</f>
        <v>232050</v>
      </c>
    </row>
    <row r="30" spans="1:15" s="68" customFormat="1" ht="20.100000000000001" customHeight="1" x14ac:dyDescent="0.3">
      <c r="A30" s="63">
        <v>27</v>
      </c>
      <c r="B30" s="63">
        <v>3558</v>
      </c>
      <c r="C30" s="64" t="s">
        <v>364</v>
      </c>
      <c r="D30" s="63" t="s">
        <v>297</v>
      </c>
      <c r="E30" s="65">
        <v>50</v>
      </c>
      <c r="F30" s="66">
        <v>348</v>
      </c>
      <c r="G30" s="67">
        <v>18000</v>
      </c>
      <c r="H30" s="67">
        <f>F30*G30</f>
        <v>6264000</v>
      </c>
      <c r="I30" s="67">
        <f>H30*0.19</f>
        <v>1190160</v>
      </c>
      <c r="J30" s="67">
        <f>SUM(H30:I30)</f>
        <v>7454160</v>
      </c>
      <c r="K30" s="66">
        <f t="shared" si="20"/>
        <v>-298</v>
      </c>
      <c r="L30" s="67">
        <v>18000</v>
      </c>
      <c r="M30" s="67">
        <f>K30*L30</f>
        <v>-5364000</v>
      </c>
      <c r="N30" s="67">
        <f>M30*0.19</f>
        <v>-1019160</v>
      </c>
      <c r="O30" s="67">
        <f>SUM(M30:N30)</f>
        <v>-6383160</v>
      </c>
    </row>
    <row r="31" spans="1:15" s="68" customFormat="1" ht="20.100000000000001" customHeight="1" x14ac:dyDescent="0.3">
      <c r="A31" s="63">
        <v>28</v>
      </c>
      <c r="B31" s="63">
        <v>3538</v>
      </c>
      <c r="C31" s="64" t="s">
        <v>365</v>
      </c>
      <c r="D31" s="63" t="s">
        <v>300</v>
      </c>
      <c r="E31" s="65">
        <v>200</v>
      </c>
      <c r="F31" s="66">
        <v>120</v>
      </c>
      <c r="G31" s="67">
        <v>4800</v>
      </c>
      <c r="H31" s="67">
        <f t="shared" si="11"/>
        <v>576000</v>
      </c>
      <c r="I31" s="67">
        <f t="shared" si="18"/>
        <v>109440</v>
      </c>
      <c r="J31" s="67">
        <f t="shared" si="3"/>
        <v>685440</v>
      </c>
      <c r="K31" s="66">
        <f t="shared" si="20"/>
        <v>80</v>
      </c>
      <c r="L31" s="67">
        <v>4800</v>
      </c>
      <c r="M31" s="67">
        <f t="shared" si="12"/>
        <v>384000</v>
      </c>
      <c r="N31" s="67">
        <f t="shared" si="19"/>
        <v>72960</v>
      </c>
      <c r="O31" s="67">
        <f t="shared" si="6"/>
        <v>456960</v>
      </c>
    </row>
    <row r="32" spans="1:15" s="68" customFormat="1" ht="20.100000000000001" customHeight="1" x14ac:dyDescent="0.3">
      <c r="A32" s="63">
        <v>29</v>
      </c>
      <c r="B32" s="63">
        <v>3535</v>
      </c>
      <c r="C32" s="64" t="s">
        <v>366</v>
      </c>
      <c r="D32" s="63" t="s">
        <v>298</v>
      </c>
      <c r="E32" s="65">
        <v>300</v>
      </c>
      <c r="F32" s="66">
        <v>793</v>
      </c>
      <c r="G32" s="67">
        <v>1500</v>
      </c>
      <c r="H32" s="67">
        <f t="shared" si="11"/>
        <v>1189500</v>
      </c>
      <c r="I32" s="67">
        <f t="shared" si="18"/>
        <v>226005</v>
      </c>
      <c r="J32" s="67">
        <f t="shared" si="3"/>
        <v>1415505</v>
      </c>
      <c r="K32" s="66">
        <f t="shared" si="20"/>
        <v>-493</v>
      </c>
      <c r="L32" s="67">
        <v>1500</v>
      </c>
      <c r="M32" s="67">
        <f t="shared" si="12"/>
        <v>-739500</v>
      </c>
      <c r="N32" s="67">
        <f t="shared" si="19"/>
        <v>-140505</v>
      </c>
      <c r="O32" s="67">
        <f t="shared" si="6"/>
        <v>-880005</v>
      </c>
    </row>
    <row r="33" spans="1:15" s="68" customFormat="1" x14ac:dyDescent="0.3">
      <c r="A33" s="63">
        <v>30</v>
      </c>
      <c r="B33" s="63">
        <v>3536</v>
      </c>
      <c r="C33" s="64" t="s">
        <v>367</v>
      </c>
      <c r="D33" s="63" t="s">
        <v>298</v>
      </c>
      <c r="E33" s="65">
        <v>480</v>
      </c>
      <c r="F33" s="66">
        <v>710</v>
      </c>
      <c r="G33" s="67">
        <v>9000</v>
      </c>
      <c r="H33" s="67">
        <f t="shared" si="11"/>
        <v>6390000</v>
      </c>
      <c r="I33" s="67">
        <f t="shared" si="18"/>
        <v>1214100</v>
      </c>
      <c r="J33" s="67">
        <f t="shared" si="3"/>
        <v>7604100</v>
      </c>
      <c r="K33" s="66">
        <f t="shared" si="20"/>
        <v>-230</v>
      </c>
      <c r="L33" s="67">
        <v>9000</v>
      </c>
      <c r="M33" s="67">
        <f t="shared" si="12"/>
        <v>-2070000</v>
      </c>
      <c r="N33" s="67">
        <f t="shared" si="19"/>
        <v>-393300</v>
      </c>
      <c r="O33" s="67">
        <f t="shared" si="6"/>
        <v>-2463300</v>
      </c>
    </row>
    <row r="34" spans="1:15" s="68" customFormat="1" ht="20.100000000000001" customHeight="1" x14ac:dyDescent="0.3">
      <c r="A34" s="63">
        <v>31</v>
      </c>
      <c r="B34" s="63">
        <v>3541</v>
      </c>
      <c r="C34" s="64" t="s">
        <v>368</v>
      </c>
      <c r="D34" s="63" t="s">
        <v>298</v>
      </c>
      <c r="E34" s="65">
        <v>50</v>
      </c>
      <c r="F34" s="70">
        <v>420</v>
      </c>
      <c r="G34" s="67">
        <v>5800</v>
      </c>
      <c r="H34" s="67">
        <f t="shared" si="11"/>
        <v>2436000</v>
      </c>
      <c r="I34" s="67">
        <f t="shared" si="18"/>
        <v>462840</v>
      </c>
      <c r="J34" s="67">
        <f t="shared" si="3"/>
        <v>2898840</v>
      </c>
      <c r="K34" s="66">
        <f t="shared" si="20"/>
        <v>-370</v>
      </c>
      <c r="L34" s="67">
        <v>5800</v>
      </c>
      <c r="M34" s="67">
        <f t="shared" si="12"/>
        <v>-2146000</v>
      </c>
      <c r="N34" s="67">
        <f t="shared" si="19"/>
        <v>-407740</v>
      </c>
      <c r="O34" s="67">
        <f t="shared" si="6"/>
        <v>-2553740</v>
      </c>
    </row>
    <row r="35" spans="1:15" ht="20.100000000000001" customHeight="1" x14ac:dyDescent="0.3">
      <c r="A35" s="63">
        <v>32</v>
      </c>
      <c r="B35" s="63">
        <v>3545</v>
      </c>
      <c r="C35" s="64" t="s">
        <v>369</v>
      </c>
      <c r="D35" s="63" t="s">
        <v>297</v>
      </c>
      <c r="E35" s="65">
        <v>300</v>
      </c>
      <c r="F35" s="71">
        <v>156</v>
      </c>
      <c r="G35" s="72">
        <v>6800</v>
      </c>
      <c r="H35" s="72">
        <f t="shared" si="11"/>
        <v>1060800</v>
      </c>
      <c r="I35" s="72">
        <f>H35*0</f>
        <v>0</v>
      </c>
      <c r="J35" s="72">
        <f t="shared" si="3"/>
        <v>1060800</v>
      </c>
      <c r="K35" s="73">
        <f t="shared" si="20"/>
        <v>144</v>
      </c>
      <c r="L35" s="72">
        <v>6800</v>
      </c>
      <c r="M35" s="72">
        <f t="shared" si="12"/>
        <v>979200</v>
      </c>
      <c r="N35" s="72">
        <f>M35*0</f>
        <v>0</v>
      </c>
      <c r="O35" s="72">
        <f t="shared" si="6"/>
        <v>979200</v>
      </c>
    </row>
    <row r="36" spans="1:15" x14ac:dyDescent="0.3">
      <c r="A36" s="63">
        <v>33</v>
      </c>
      <c r="B36" s="63">
        <v>3655</v>
      </c>
      <c r="C36" s="64" t="s">
        <v>370</v>
      </c>
      <c r="D36" s="63" t="s">
        <v>297</v>
      </c>
      <c r="E36" s="65">
        <v>1000</v>
      </c>
    </row>
    <row r="37" spans="1:15" x14ac:dyDescent="0.3">
      <c r="A37" s="63">
        <v>34</v>
      </c>
      <c r="B37" s="63">
        <v>3549</v>
      </c>
      <c r="C37" s="64" t="s">
        <v>371</v>
      </c>
      <c r="D37" s="63" t="s">
        <v>298</v>
      </c>
      <c r="E37" s="65">
        <v>200</v>
      </c>
    </row>
    <row r="38" spans="1:15" x14ac:dyDescent="0.3">
      <c r="A38" s="63">
        <v>35</v>
      </c>
      <c r="B38" s="63">
        <v>3553</v>
      </c>
      <c r="C38" s="64" t="s">
        <v>372</v>
      </c>
      <c r="D38" s="63" t="s">
        <v>373</v>
      </c>
      <c r="E38" s="65">
        <v>100</v>
      </c>
    </row>
    <row r="39" spans="1:15" x14ac:dyDescent="0.3">
      <c r="E39" s="56"/>
    </row>
    <row r="40" spans="1:15" x14ac:dyDescent="0.3">
      <c r="E40" s="56"/>
    </row>
    <row r="41" spans="1:15" x14ac:dyDescent="0.3">
      <c r="E41" s="56"/>
    </row>
    <row r="42" spans="1:15" x14ac:dyDescent="0.3">
      <c r="E42" s="56"/>
    </row>
    <row r="43" spans="1:15" x14ac:dyDescent="0.3">
      <c r="E43" s="56"/>
    </row>
    <row r="44" spans="1:15" x14ac:dyDescent="0.3">
      <c r="E44" s="56"/>
    </row>
    <row r="45" spans="1:15" x14ac:dyDescent="0.3">
      <c r="E45" s="56"/>
    </row>
    <row r="46" spans="1:15" x14ac:dyDescent="0.3">
      <c r="E46" s="56"/>
    </row>
    <row r="47" spans="1:15" x14ac:dyDescent="0.3">
      <c r="E47" s="56"/>
    </row>
    <row r="48" spans="1:15" x14ac:dyDescent="0.3">
      <c r="E48" s="56"/>
    </row>
    <row r="49" spans="5:5" x14ac:dyDescent="0.3">
      <c r="E49" s="56"/>
    </row>
    <row r="50" spans="5:5" x14ac:dyDescent="0.3">
      <c r="E50" s="56"/>
    </row>
    <row r="51" spans="5:5" x14ac:dyDescent="0.3">
      <c r="E51" s="56"/>
    </row>
    <row r="52" spans="5:5" x14ac:dyDescent="0.3">
      <c r="E52" s="56"/>
    </row>
    <row r="53" spans="5:5" x14ac:dyDescent="0.3">
      <c r="E53" s="56"/>
    </row>
    <row r="54" spans="5:5" x14ac:dyDescent="0.3">
      <c r="E54" s="56"/>
    </row>
    <row r="55" spans="5:5" x14ac:dyDescent="0.3">
      <c r="E55" s="56"/>
    </row>
    <row r="56" spans="5:5" x14ac:dyDescent="0.3">
      <c r="E56" s="56"/>
    </row>
    <row r="57" spans="5:5" x14ac:dyDescent="0.3">
      <c r="E57" s="56"/>
    </row>
    <row r="58" spans="5:5" x14ac:dyDescent="0.3">
      <c r="E58" s="56"/>
    </row>
    <row r="59" spans="5:5" x14ac:dyDescent="0.3">
      <c r="E59" s="56"/>
    </row>
    <row r="60" spans="5:5" x14ac:dyDescent="0.3">
      <c r="E60" s="56"/>
    </row>
    <row r="61" spans="5:5" x14ac:dyDescent="0.3">
      <c r="E61" s="56"/>
    </row>
    <row r="62" spans="5:5" x14ac:dyDescent="0.3">
      <c r="E62" s="56"/>
    </row>
    <row r="63" spans="5:5" x14ac:dyDescent="0.3">
      <c r="E63" s="56"/>
    </row>
    <row r="64" spans="5:5" x14ac:dyDescent="0.3">
      <c r="E64" s="56"/>
    </row>
    <row r="65" spans="5:5" x14ac:dyDescent="0.3">
      <c r="E65" s="56"/>
    </row>
    <row r="66" spans="5:5" x14ac:dyDescent="0.3">
      <c r="E66" s="56"/>
    </row>
    <row r="67" spans="5:5" x14ac:dyDescent="0.3">
      <c r="E67" s="56"/>
    </row>
    <row r="68" spans="5:5" x14ac:dyDescent="0.3">
      <c r="E68" s="56"/>
    </row>
    <row r="69" spans="5:5" x14ac:dyDescent="0.3">
      <c r="E69" s="56"/>
    </row>
    <row r="70" spans="5:5" x14ac:dyDescent="0.3">
      <c r="E70" s="56"/>
    </row>
    <row r="71" spans="5:5" x14ac:dyDescent="0.3">
      <c r="E71" s="56"/>
    </row>
    <row r="72" spans="5:5" x14ac:dyDescent="0.3">
      <c r="E72" s="56"/>
    </row>
  </sheetData>
  <mergeCells count="6">
    <mergeCell ref="A1:E1"/>
    <mergeCell ref="A2:A3"/>
    <mergeCell ref="B2:B3"/>
    <mergeCell ref="C2:C3"/>
    <mergeCell ref="D2:D3"/>
    <mergeCell ref="E2:E3"/>
  </mergeCells>
  <printOptions horizontalCentered="1"/>
  <pageMargins left="0.25" right="0.25"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9B200-9AC0-F647-86BC-7F8D78144A1B}">
  <dimension ref="A1:BA37"/>
  <sheetViews>
    <sheetView topLeftCell="D1" zoomScale="50" zoomScaleNormal="50" workbookViewId="0">
      <selection activeCell="AJ51" sqref="AJ51"/>
    </sheetView>
  </sheetViews>
  <sheetFormatPr baseColWidth="10" defaultColWidth="10.85546875" defaultRowHeight="17.25" x14ac:dyDescent="0.25"/>
  <cols>
    <col min="1" max="1" width="5.28515625" style="75" bestFit="1" customWidth="1"/>
    <col min="2" max="2" width="13.42578125" style="75" customWidth="1"/>
    <col min="3" max="3" width="57.28515625" style="75" customWidth="1"/>
    <col min="4" max="4" width="10.85546875" style="75"/>
    <col min="5" max="29" width="5.85546875" style="75" customWidth="1"/>
    <col min="30" max="31" width="4.42578125" style="75" customWidth="1"/>
    <col min="32" max="52" width="5.85546875" style="75" customWidth="1"/>
    <col min="53" max="16384" width="10.85546875" style="75"/>
  </cols>
  <sheetData>
    <row r="1" spans="1:53" ht="32.25" x14ac:dyDescent="0.25">
      <c r="A1" s="199" t="s">
        <v>389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row>
    <row r="2" spans="1:53" s="82" customFormat="1" ht="179.1" customHeight="1" x14ac:dyDescent="0.25">
      <c r="A2" s="76" t="s">
        <v>378</v>
      </c>
      <c r="B2" s="77" t="s">
        <v>379</v>
      </c>
      <c r="C2" s="78" t="s">
        <v>390</v>
      </c>
      <c r="D2" s="78" t="s">
        <v>391</v>
      </c>
      <c r="E2" s="79" t="s">
        <v>392</v>
      </c>
      <c r="F2" s="79" t="s">
        <v>393</v>
      </c>
      <c r="G2" s="79" t="s">
        <v>394</v>
      </c>
      <c r="H2" s="79" t="s">
        <v>395</v>
      </c>
      <c r="I2" s="79" t="s">
        <v>396</v>
      </c>
      <c r="J2" s="79" t="s">
        <v>397</v>
      </c>
      <c r="K2" s="79" t="s">
        <v>398</v>
      </c>
      <c r="L2" s="79" t="s">
        <v>399</v>
      </c>
      <c r="M2" s="79" t="s">
        <v>400</v>
      </c>
      <c r="N2" s="79" t="s">
        <v>401</v>
      </c>
      <c r="O2" s="79" t="s">
        <v>402</v>
      </c>
      <c r="P2" s="79" t="s">
        <v>403</v>
      </c>
      <c r="Q2" s="79" t="s">
        <v>404</v>
      </c>
      <c r="R2" s="79" t="s">
        <v>405</v>
      </c>
      <c r="S2" s="79" t="s">
        <v>406</v>
      </c>
      <c r="T2" s="79" t="s">
        <v>407</v>
      </c>
      <c r="U2" s="79" t="s">
        <v>408</v>
      </c>
      <c r="V2" s="79" t="s">
        <v>409</v>
      </c>
      <c r="W2" s="79" t="s">
        <v>410</v>
      </c>
      <c r="X2" s="79" t="s">
        <v>411</v>
      </c>
      <c r="Y2" s="79" t="s">
        <v>412</v>
      </c>
      <c r="Z2" s="79" t="s">
        <v>413</v>
      </c>
      <c r="AA2" s="79" t="s">
        <v>414</v>
      </c>
      <c r="AB2" s="79" t="s">
        <v>415</v>
      </c>
      <c r="AC2" s="79" t="s">
        <v>416</v>
      </c>
      <c r="AD2" s="80" t="s">
        <v>417</v>
      </c>
      <c r="AE2" s="80" t="s">
        <v>418</v>
      </c>
      <c r="AF2" s="80" t="s">
        <v>419</v>
      </c>
      <c r="AG2" s="80" t="s">
        <v>420</v>
      </c>
      <c r="AH2" s="80" t="s">
        <v>421</v>
      </c>
      <c r="AI2" s="80" t="s">
        <v>422</v>
      </c>
      <c r="AJ2" s="80" t="s">
        <v>423</v>
      </c>
      <c r="AK2" s="80" t="s">
        <v>424</v>
      </c>
      <c r="AL2" s="80" t="s">
        <v>425</v>
      </c>
      <c r="AM2" s="80" t="s">
        <v>426</v>
      </c>
      <c r="AN2" s="80" t="s">
        <v>427</v>
      </c>
      <c r="AO2" s="80" t="s">
        <v>428</v>
      </c>
      <c r="AP2" s="80" t="s">
        <v>429</v>
      </c>
      <c r="AQ2" s="80" t="s">
        <v>430</v>
      </c>
      <c r="AR2" s="80" t="s">
        <v>431</v>
      </c>
      <c r="AS2" s="80" t="s">
        <v>432</v>
      </c>
      <c r="AT2" s="80" t="s">
        <v>433</v>
      </c>
      <c r="AU2" s="80" t="s">
        <v>434</v>
      </c>
      <c r="AV2" s="80" t="s">
        <v>435</v>
      </c>
      <c r="AW2" s="80" t="s">
        <v>436</v>
      </c>
      <c r="AX2" s="80" t="s">
        <v>437</v>
      </c>
      <c r="AY2" s="80" t="s">
        <v>438</v>
      </c>
      <c r="AZ2" s="80" t="s">
        <v>439</v>
      </c>
      <c r="BA2" s="81"/>
    </row>
    <row r="3" spans="1:53" s="87" customFormat="1" x14ac:dyDescent="0.25">
      <c r="A3" s="83">
        <v>1</v>
      </c>
      <c r="B3" s="84">
        <v>6545</v>
      </c>
      <c r="C3" s="85" t="s">
        <v>440</v>
      </c>
      <c r="D3" s="83" t="s">
        <v>441</v>
      </c>
      <c r="E3" s="86">
        <v>350</v>
      </c>
      <c r="F3" s="86">
        <v>10</v>
      </c>
      <c r="G3" s="86">
        <v>50</v>
      </c>
      <c r="H3" s="86">
        <v>20</v>
      </c>
      <c r="I3" s="86">
        <v>5</v>
      </c>
      <c r="J3" s="86">
        <v>10</v>
      </c>
      <c r="K3" s="86">
        <v>60</v>
      </c>
      <c r="L3" s="86">
        <v>10</v>
      </c>
      <c r="M3" s="86">
        <v>0</v>
      </c>
      <c r="N3" s="86">
        <v>10</v>
      </c>
      <c r="O3" s="86">
        <v>70</v>
      </c>
      <c r="P3" s="86">
        <v>10</v>
      </c>
      <c r="Q3" s="86">
        <v>5</v>
      </c>
      <c r="R3" s="86">
        <v>15</v>
      </c>
      <c r="S3" s="86">
        <v>5</v>
      </c>
      <c r="T3" s="86">
        <v>15</v>
      </c>
      <c r="U3" s="86">
        <v>15</v>
      </c>
      <c r="V3" s="86">
        <v>10</v>
      </c>
      <c r="W3" s="86">
        <v>10</v>
      </c>
      <c r="X3" s="86">
        <v>20</v>
      </c>
      <c r="Y3" s="86">
        <v>10</v>
      </c>
      <c r="Z3" s="86">
        <v>20</v>
      </c>
      <c r="AA3" s="86">
        <v>20</v>
      </c>
      <c r="AB3" s="86">
        <v>20</v>
      </c>
      <c r="AC3" s="86">
        <v>20</v>
      </c>
      <c r="AD3" s="86">
        <v>10</v>
      </c>
      <c r="AE3" s="86">
        <v>0</v>
      </c>
      <c r="AF3" s="86">
        <v>10</v>
      </c>
      <c r="AG3" s="86">
        <v>10</v>
      </c>
      <c r="AH3" s="86">
        <v>10</v>
      </c>
      <c r="AI3" s="86">
        <v>10</v>
      </c>
      <c r="AJ3" s="86">
        <v>10</v>
      </c>
      <c r="AK3" s="86">
        <v>10</v>
      </c>
      <c r="AL3" s="86">
        <v>10</v>
      </c>
      <c r="AM3" s="86">
        <v>10</v>
      </c>
      <c r="AN3" s="86">
        <v>10</v>
      </c>
      <c r="AO3" s="86">
        <v>10</v>
      </c>
      <c r="AP3" s="86">
        <v>10</v>
      </c>
      <c r="AQ3" s="86">
        <v>10</v>
      </c>
      <c r="AR3" s="86">
        <v>10</v>
      </c>
      <c r="AS3" s="86">
        <v>10</v>
      </c>
      <c r="AT3" s="86">
        <v>10</v>
      </c>
      <c r="AU3" s="86">
        <v>10</v>
      </c>
      <c r="AV3" s="86">
        <v>10</v>
      </c>
      <c r="AW3" s="86">
        <v>10</v>
      </c>
      <c r="AX3" s="86">
        <v>10</v>
      </c>
      <c r="AY3" s="86">
        <v>0</v>
      </c>
      <c r="AZ3" s="86">
        <v>10</v>
      </c>
      <c r="BA3" s="86">
        <f>SUM(E3:AZ3)</f>
        <v>1000</v>
      </c>
    </row>
    <row r="4" spans="1:53" s="87" customFormat="1" x14ac:dyDescent="0.25">
      <c r="A4" s="83">
        <v>2</v>
      </c>
      <c r="B4" s="84">
        <v>2640</v>
      </c>
      <c r="C4" s="88" t="s">
        <v>442</v>
      </c>
      <c r="D4" s="83" t="s">
        <v>441</v>
      </c>
      <c r="E4" s="86">
        <v>350</v>
      </c>
      <c r="F4" s="86">
        <v>10</v>
      </c>
      <c r="G4" s="86">
        <v>50</v>
      </c>
      <c r="H4" s="86">
        <v>20</v>
      </c>
      <c r="I4" s="86">
        <v>5</v>
      </c>
      <c r="J4" s="86">
        <v>10</v>
      </c>
      <c r="K4" s="86">
        <v>60</v>
      </c>
      <c r="L4" s="86">
        <v>10</v>
      </c>
      <c r="M4" s="86">
        <v>0</v>
      </c>
      <c r="N4" s="86">
        <v>10</v>
      </c>
      <c r="O4" s="86">
        <v>70</v>
      </c>
      <c r="P4" s="86">
        <v>10</v>
      </c>
      <c r="Q4" s="86">
        <v>5</v>
      </c>
      <c r="R4" s="86">
        <v>15</v>
      </c>
      <c r="S4" s="86">
        <v>5</v>
      </c>
      <c r="T4" s="86">
        <v>15</v>
      </c>
      <c r="U4" s="86">
        <v>15</v>
      </c>
      <c r="V4" s="86">
        <v>10</v>
      </c>
      <c r="W4" s="86">
        <v>10</v>
      </c>
      <c r="X4" s="86">
        <v>20</v>
      </c>
      <c r="Y4" s="86">
        <v>10</v>
      </c>
      <c r="Z4" s="86">
        <v>20</v>
      </c>
      <c r="AA4" s="86">
        <v>20</v>
      </c>
      <c r="AB4" s="86">
        <v>20</v>
      </c>
      <c r="AC4" s="86">
        <v>20</v>
      </c>
      <c r="AD4" s="86">
        <v>10</v>
      </c>
      <c r="AE4" s="86">
        <v>0</v>
      </c>
      <c r="AF4" s="86">
        <v>10</v>
      </c>
      <c r="AG4" s="86">
        <v>10</v>
      </c>
      <c r="AH4" s="86">
        <v>10</v>
      </c>
      <c r="AI4" s="86">
        <v>10</v>
      </c>
      <c r="AJ4" s="86">
        <v>10</v>
      </c>
      <c r="AK4" s="86">
        <v>10</v>
      </c>
      <c r="AL4" s="86">
        <v>10</v>
      </c>
      <c r="AM4" s="86">
        <v>10</v>
      </c>
      <c r="AN4" s="86">
        <v>10</v>
      </c>
      <c r="AO4" s="86">
        <v>10</v>
      </c>
      <c r="AP4" s="86">
        <v>10</v>
      </c>
      <c r="AQ4" s="86">
        <v>10</v>
      </c>
      <c r="AR4" s="86">
        <v>10</v>
      </c>
      <c r="AS4" s="86">
        <v>10</v>
      </c>
      <c r="AT4" s="86">
        <v>10</v>
      </c>
      <c r="AU4" s="86">
        <v>10</v>
      </c>
      <c r="AV4" s="86">
        <v>10</v>
      </c>
      <c r="AW4" s="86">
        <v>10</v>
      </c>
      <c r="AX4" s="86">
        <v>10</v>
      </c>
      <c r="AY4" s="86">
        <v>0</v>
      </c>
      <c r="AZ4" s="86">
        <v>10</v>
      </c>
      <c r="BA4" s="86">
        <f t="shared" ref="BA4:BA37" si="0">SUM(E4:AZ4)</f>
        <v>1000</v>
      </c>
    </row>
    <row r="5" spans="1:53" s="87" customFormat="1" x14ac:dyDescent="0.25">
      <c r="A5" s="83">
        <v>3</v>
      </c>
      <c r="B5" s="84">
        <v>2641</v>
      </c>
      <c r="C5" s="88" t="s">
        <v>443</v>
      </c>
      <c r="D5" s="83" t="s">
        <v>444</v>
      </c>
      <c r="E5" s="86">
        <v>500</v>
      </c>
      <c r="F5" s="86">
        <v>40</v>
      </c>
      <c r="G5" s="86">
        <v>120</v>
      </c>
      <c r="H5" s="86">
        <v>40</v>
      </c>
      <c r="I5" s="86">
        <v>10</v>
      </c>
      <c r="J5" s="86">
        <v>30</v>
      </c>
      <c r="K5" s="86">
        <v>150</v>
      </c>
      <c r="L5" s="86">
        <v>20</v>
      </c>
      <c r="M5" s="86">
        <v>20</v>
      </c>
      <c r="N5" s="86">
        <v>20</v>
      </c>
      <c r="O5" s="86">
        <v>150</v>
      </c>
      <c r="P5" s="86">
        <v>20</v>
      </c>
      <c r="Q5" s="86">
        <v>10</v>
      </c>
      <c r="R5" s="86">
        <v>20</v>
      </c>
      <c r="S5" s="86">
        <v>10</v>
      </c>
      <c r="T5" s="86">
        <v>20</v>
      </c>
      <c r="U5" s="86">
        <v>30</v>
      </c>
      <c r="V5" s="86">
        <v>40</v>
      </c>
      <c r="W5" s="86">
        <v>40</v>
      </c>
      <c r="X5" s="86">
        <v>40</v>
      </c>
      <c r="Y5" s="86">
        <v>20</v>
      </c>
      <c r="Z5" s="86">
        <v>20</v>
      </c>
      <c r="AA5" s="86">
        <v>40</v>
      </c>
      <c r="AB5" s="86">
        <v>40</v>
      </c>
      <c r="AC5" s="86">
        <v>40</v>
      </c>
      <c r="AD5" s="86">
        <v>40</v>
      </c>
      <c r="AE5" s="86">
        <v>10</v>
      </c>
      <c r="AF5" s="86">
        <v>50</v>
      </c>
      <c r="AG5" s="86">
        <v>40</v>
      </c>
      <c r="AH5" s="86">
        <v>40</v>
      </c>
      <c r="AI5" s="86">
        <v>20</v>
      </c>
      <c r="AJ5" s="86">
        <v>20</v>
      </c>
      <c r="AK5" s="86">
        <v>20</v>
      </c>
      <c r="AL5" s="86">
        <v>20</v>
      </c>
      <c r="AM5" s="86">
        <v>20</v>
      </c>
      <c r="AN5" s="86">
        <v>10</v>
      </c>
      <c r="AO5" s="86">
        <v>20</v>
      </c>
      <c r="AP5" s="86">
        <v>20</v>
      </c>
      <c r="AQ5" s="86">
        <v>20</v>
      </c>
      <c r="AR5" s="86">
        <v>20</v>
      </c>
      <c r="AS5" s="86">
        <v>20</v>
      </c>
      <c r="AT5" s="86">
        <v>20</v>
      </c>
      <c r="AU5" s="86">
        <v>20</v>
      </c>
      <c r="AV5" s="86">
        <v>20</v>
      </c>
      <c r="AW5" s="86">
        <v>20</v>
      </c>
      <c r="AX5" s="86">
        <v>10</v>
      </c>
      <c r="AY5" s="86">
        <v>10</v>
      </c>
      <c r="AZ5" s="86">
        <v>20</v>
      </c>
      <c r="BA5" s="86">
        <f t="shared" si="0"/>
        <v>2000</v>
      </c>
    </row>
    <row r="6" spans="1:53" s="87" customFormat="1" x14ac:dyDescent="0.25">
      <c r="A6" s="83">
        <v>4</v>
      </c>
      <c r="B6" s="84">
        <v>3973</v>
      </c>
      <c r="C6" s="88" t="s">
        <v>337</v>
      </c>
      <c r="D6" s="83" t="s">
        <v>391</v>
      </c>
      <c r="E6" s="86">
        <v>0</v>
      </c>
      <c r="F6" s="86">
        <v>0</v>
      </c>
      <c r="G6" s="86">
        <v>0</v>
      </c>
      <c r="H6" s="86">
        <v>2</v>
      </c>
      <c r="I6" s="86">
        <v>0</v>
      </c>
      <c r="J6" s="86">
        <v>2</v>
      </c>
      <c r="K6" s="86">
        <v>2</v>
      </c>
      <c r="L6" s="86">
        <v>0</v>
      </c>
      <c r="M6" s="86">
        <v>2</v>
      </c>
      <c r="N6" s="86">
        <v>0</v>
      </c>
      <c r="O6" s="86">
        <v>2</v>
      </c>
      <c r="P6" s="86">
        <v>2</v>
      </c>
      <c r="Q6" s="86">
        <v>2</v>
      </c>
      <c r="R6" s="86">
        <v>2</v>
      </c>
      <c r="S6" s="86">
        <v>0</v>
      </c>
      <c r="T6" s="86">
        <v>0</v>
      </c>
      <c r="U6" s="86">
        <v>2</v>
      </c>
      <c r="V6" s="86">
        <v>0</v>
      </c>
      <c r="W6" s="86">
        <v>0</v>
      </c>
      <c r="X6" s="86">
        <v>2</v>
      </c>
      <c r="Y6" s="86">
        <v>2</v>
      </c>
      <c r="Z6" s="86">
        <v>1</v>
      </c>
      <c r="AA6" s="86">
        <v>2</v>
      </c>
      <c r="AB6" s="86">
        <v>1</v>
      </c>
      <c r="AC6" s="86">
        <v>1</v>
      </c>
      <c r="AD6" s="86">
        <v>1</v>
      </c>
      <c r="AE6" s="86">
        <v>1</v>
      </c>
      <c r="AF6" s="86">
        <v>1</v>
      </c>
      <c r="AG6" s="86">
        <v>1</v>
      </c>
      <c r="AH6" s="86">
        <v>1</v>
      </c>
      <c r="AI6" s="86">
        <v>1</v>
      </c>
      <c r="AJ6" s="86">
        <v>1</v>
      </c>
      <c r="AK6" s="86">
        <v>1</v>
      </c>
      <c r="AL6" s="86">
        <v>1</v>
      </c>
      <c r="AM6" s="86">
        <v>1</v>
      </c>
      <c r="AN6" s="86">
        <v>1</v>
      </c>
      <c r="AO6" s="86">
        <v>1</v>
      </c>
      <c r="AP6" s="86">
        <v>1</v>
      </c>
      <c r="AQ6" s="86">
        <v>1</v>
      </c>
      <c r="AR6" s="86">
        <v>1</v>
      </c>
      <c r="AS6" s="86">
        <v>1</v>
      </c>
      <c r="AT6" s="86">
        <v>1</v>
      </c>
      <c r="AU6" s="86">
        <v>1</v>
      </c>
      <c r="AV6" s="86">
        <v>1</v>
      </c>
      <c r="AW6" s="86">
        <v>1</v>
      </c>
      <c r="AX6" s="86">
        <v>1</v>
      </c>
      <c r="AY6" s="86">
        <v>1</v>
      </c>
      <c r="AZ6" s="86">
        <v>1</v>
      </c>
      <c r="BA6" s="86">
        <f t="shared" si="0"/>
        <v>50</v>
      </c>
    </row>
    <row r="7" spans="1:53" s="87" customFormat="1" x14ac:dyDescent="0.25">
      <c r="A7" s="83">
        <v>5</v>
      </c>
      <c r="B7" s="84">
        <v>2102</v>
      </c>
      <c r="C7" s="88" t="s">
        <v>445</v>
      </c>
      <c r="D7" s="83" t="s">
        <v>391</v>
      </c>
      <c r="E7" s="86">
        <v>30</v>
      </c>
      <c r="F7" s="86">
        <v>10</v>
      </c>
      <c r="G7" s="86">
        <v>20</v>
      </c>
      <c r="H7" s="86">
        <v>10</v>
      </c>
      <c r="I7" s="86">
        <v>10</v>
      </c>
      <c r="J7" s="86">
        <v>10</v>
      </c>
      <c r="K7" s="86">
        <v>20</v>
      </c>
      <c r="L7" s="86">
        <v>5</v>
      </c>
      <c r="M7" s="86">
        <v>0</v>
      </c>
      <c r="N7" s="86">
        <v>0</v>
      </c>
      <c r="O7" s="86">
        <v>20</v>
      </c>
      <c r="P7" s="86">
        <v>5</v>
      </c>
      <c r="Q7" s="86">
        <v>5</v>
      </c>
      <c r="R7" s="86">
        <v>5</v>
      </c>
      <c r="S7" s="86">
        <v>5</v>
      </c>
      <c r="T7" s="86">
        <v>5</v>
      </c>
      <c r="U7" s="86">
        <v>10</v>
      </c>
      <c r="V7" s="86">
        <v>10</v>
      </c>
      <c r="W7" s="86">
        <v>20</v>
      </c>
      <c r="X7" s="86">
        <v>10</v>
      </c>
      <c r="Y7" s="86">
        <v>10</v>
      </c>
      <c r="Z7" s="86">
        <v>5</v>
      </c>
      <c r="AA7" s="86">
        <v>10</v>
      </c>
      <c r="AB7" s="86">
        <v>5</v>
      </c>
      <c r="AC7" s="86">
        <v>5</v>
      </c>
      <c r="AD7" s="86">
        <v>5</v>
      </c>
      <c r="AE7" s="86">
        <v>0</v>
      </c>
      <c r="AF7" s="86">
        <v>5</v>
      </c>
      <c r="AG7" s="86">
        <v>5</v>
      </c>
      <c r="AH7" s="86">
        <v>5</v>
      </c>
      <c r="AI7" s="86">
        <v>5</v>
      </c>
      <c r="AJ7" s="86">
        <v>2</v>
      </c>
      <c r="AK7" s="86">
        <v>2</v>
      </c>
      <c r="AL7" s="86">
        <v>2</v>
      </c>
      <c r="AM7" s="86">
        <v>2</v>
      </c>
      <c r="AN7" s="86">
        <v>2</v>
      </c>
      <c r="AO7" s="86">
        <v>2</v>
      </c>
      <c r="AP7" s="86">
        <v>2</v>
      </c>
      <c r="AQ7" s="86">
        <v>2</v>
      </c>
      <c r="AR7" s="86">
        <v>2</v>
      </c>
      <c r="AS7" s="86">
        <v>2</v>
      </c>
      <c r="AT7" s="86">
        <v>2</v>
      </c>
      <c r="AU7" s="86">
        <v>2</v>
      </c>
      <c r="AV7" s="86">
        <v>2</v>
      </c>
      <c r="AW7" s="86">
        <v>2</v>
      </c>
      <c r="AX7" s="86">
        <v>0</v>
      </c>
      <c r="AY7" s="86">
        <v>0</v>
      </c>
      <c r="AZ7" s="86">
        <v>2</v>
      </c>
      <c r="BA7" s="86">
        <f t="shared" si="0"/>
        <v>300</v>
      </c>
    </row>
    <row r="8" spans="1:53" s="87" customFormat="1" x14ac:dyDescent="0.25">
      <c r="A8" s="83">
        <v>6</v>
      </c>
      <c r="B8" s="84">
        <v>3470</v>
      </c>
      <c r="C8" s="88" t="s">
        <v>446</v>
      </c>
      <c r="D8" s="83" t="s">
        <v>447</v>
      </c>
      <c r="E8" s="86">
        <v>10</v>
      </c>
      <c r="F8" s="86">
        <v>10</v>
      </c>
      <c r="G8" s="86">
        <v>10</v>
      </c>
      <c r="H8" s="86">
        <v>5</v>
      </c>
      <c r="I8" s="86">
        <v>5</v>
      </c>
      <c r="J8" s="86">
        <v>5</v>
      </c>
      <c r="K8" s="86">
        <v>20</v>
      </c>
      <c r="L8" s="86">
        <v>5</v>
      </c>
      <c r="M8" s="86">
        <v>5</v>
      </c>
      <c r="N8" s="86">
        <v>5</v>
      </c>
      <c r="O8" s="86">
        <v>20</v>
      </c>
      <c r="P8" s="86">
        <v>5</v>
      </c>
      <c r="Q8" s="86">
        <v>5</v>
      </c>
      <c r="R8" s="86">
        <v>10</v>
      </c>
      <c r="S8" s="86">
        <v>5</v>
      </c>
      <c r="T8" s="86">
        <v>5</v>
      </c>
      <c r="U8" s="86">
        <v>10</v>
      </c>
      <c r="V8" s="86">
        <v>5</v>
      </c>
      <c r="W8" s="86">
        <v>5</v>
      </c>
      <c r="X8" s="86">
        <v>10</v>
      </c>
      <c r="Y8" s="86">
        <v>10</v>
      </c>
      <c r="Z8" s="86">
        <v>5</v>
      </c>
      <c r="AA8" s="86">
        <v>5</v>
      </c>
      <c r="AB8" s="86">
        <v>5</v>
      </c>
      <c r="AC8" s="86">
        <v>5</v>
      </c>
      <c r="AD8" s="86">
        <v>5</v>
      </c>
      <c r="AE8" s="86">
        <v>5</v>
      </c>
      <c r="AF8" s="86">
        <v>5</v>
      </c>
      <c r="AG8" s="86">
        <v>5</v>
      </c>
      <c r="AH8" s="86">
        <v>5</v>
      </c>
      <c r="AI8" s="86">
        <v>5</v>
      </c>
      <c r="AJ8" s="86">
        <v>5</v>
      </c>
      <c r="AK8" s="86">
        <v>5</v>
      </c>
      <c r="AL8" s="86">
        <v>5</v>
      </c>
      <c r="AM8" s="86">
        <v>5</v>
      </c>
      <c r="AN8" s="86">
        <v>0</v>
      </c>
      <c r="AO8" s="86">
        <v>5</v>
      </c>
      <c r="AP8" s="86">
        <v>5</v>
      </c>
      <c r="AQ8" s="86">
        <v>5</v>
      </c>
      <c r="AR8" s="86">
        <v>5</v>
      </c>
      <c r="AS8" s="86">
        <v>5</v>
      </c>
      <c r="AT8" s="86">
        <v>5</v>
      </c>
      <c r="AU8" s="86">
        <v>5</v>
      </c>
      <c r="AV8" s="86">
        <v>5</v>
      </c>
      <c r="AW8" s="86">
        <v>5</v>
      </c>
      <c r="AX8" s="86">
        <v>5</v>
      </c>
      <c r="AY8" s="86">
        <v>5</v>
      </c>
      <c r="AZ8" s="86">
        <v>5</v>
      </c>
      <c r="BA8" s="86">
        <f t="shared" si="0"/>
        <v>300</v>
      </c>
    </row>
    <row r="9" spans="1:53" s="87" customFormat="1" x14ac:dyDescent="0.25">
      <c r="A9" s="83">
        <v>7</v>
      </c>
      <c r="B9" s="84">
        <v>429</v>
      </c>
      <c r="C9" s="88" t="s">
        <v>341</v>
      </c>
      <c r="D9" s="83" t="s">
        <v>448</v>
      </c>
      <c r="E9" s="86">
        <v>20</v>
      </c>
      <c r="F9" s="86">
        <v>5</v>
      </c>
      <c r="G9" s="86">
        <v>0</v>
      </c>
      <c r="H9" s="86">
        <v>5</v>
      </c>
      <c r="I9" s="86">
        <v>0</v>
      </c>
      <c r="J9" s="86">
        <v>5</v>
      </c>
      <c r="K9" s="86">
        <v>20</v>
      </c>
      <c r="L9" s="86">
        <v>5</v>
      </c>
      <c r="M9" s="86">
        <v>5</v>
      </c>
      <c r="N9" s="86">
        <v>10</v>
      </c>
      <c r="O9" s="86">
        <v>10</v>
      </c>
      <c r="P9" s="86">
        <v>5</v>
      </c>
      <c r="Q9" s="86">
        <v>5</v>
      </c>
      <c r="R9" s="86">
        <v>10</v>
      </c>
      <c r="S9" s="86">
        <v>5</v>
      </c>
      <c r="T9" s="86">
        <v>10</v>
      </c>
      <c r="U9" s="86">
        <v>10</v>
      </c>
      <c r="V9" s="86">
        <v>10</v>
      </c>
      <c r="W9" s="86">
        <v>5</v>
      </c>
      <c r="X9" s="86">
        <v>5</v>
      </c>
      <c r="Y9" s="86">
        <v>10</v>
      </c>
      <c r="Z9" s="86">
        <v>5</v>
      </c>
      <c r="AA9" s="86">
        <v>0</v>
      </c>
      <c r="AB9" s="86">
        <v>10</v>
      </c>
      <c r="AC9" s="86">
        <v>10</v>
      </c>
      <c r="AD9" s="86">
        <v>5</v>
      </c>
      <c r="AE9" s="86">
        <v>5</v>
      </c>
      <c r="AF9" s="86">
        <v>5</v>
      </c>
      <c r="AG9" s="86">
        <v>5</v>
      </c>
      <c r="AH9" s="86">
        <v>5</v>
      </c>
      <c r="AI9" s="86">
        <v>5</v>
      </c>
      <c r="AJ9" s="86">
        <v>5</v>
      </c>
      <c r="AK9" s="86">
        <v>5</v>
      </c>
      <c r="AL9" s="86">
        <v>5</v>
      </c>
      <c r="AM9" s="86">
        <v>5</v>
      </c>
      <c r="AN9" s="86">
        <v>5</v>
      </c>
      <c r="AO9" s="86">
        <v>5</v>
      </c>
      <c r="AP9" s="86">
        <v>5</v>
      </c>
      <c r="AQ9" s="86">
        <v>5</v>
      </c>
      <c r="AR9" s="86">
        <v>5</v>
      </c>
      <c r="AS9" s="86">
        <v>5</v>
      </c>
      <c r="AT9" s="86">
        <v>5</v>
      </c>
      <c r="AU9" s="86">
        <v>5</v>
      </c>
      <c r="AV9" s="86">
        <v>5</v>
      </c>
      <c r="AW9" s="86">
        <v>5</v>
      </c>
      <c r="AX9" s="86">
        <v>5</v>
      </c>
      <c r="AY9" s="86">
        <v>5</v>
      </c>
      <c r="AZ9" s="86">
        <v>5</v>
      </c>
      <c r="BA9" s="86">
        <f t="shared" si="0"/>
        <v>300</v>
      </c>
    </row>
    <row r="10" spans="1:53" s="87" customFormat="1" x14ac:dyDescent="0.25">
      <c r="A10" s="83">
        <v>8</v>
      </c>
      <c r="B10" s="84">
        <v>6546</v>
      </c>
      <c r="C10" s="88" t="s">
        <v>449</v>
      </c>
      <c r="D10" s="83" t="s">
        <v>448</v>
      </c>
      <c r="E10" s="86">
        <v>20</v>
      </c>
      <c r="F10" s="86">
        <v>5</v>
      </c>
      <c r="G10" s="86">
        <v>0</v>
      </c>
      <c r="H10" s="86">
        <v>5</v>
      </c>
      <c r="I10" s="86">
        <v>0</v>
      </c>
      <c r="J10" s="86">
        <v>5</v>
      </c>
      <c r="K10" s="86">
        <v>20</v>
      </c>
      <c r="L10" s="86">
        <v>5</v>
      </c>
      <c r="M10" s="86">
        <v>5</v>
      </c>
      <c r="N10" s="86">
        <v>10</v>
      </c>
      <c r="O10" s="86">
        <v>10</v>
      </c>
      <c r="P10" s="86">
        <v>5</v>
      </c>
      <c r="Q10" s="86">
        <v>5</v>
      </c>
      <c r="R10" s="86">
        <v>10</v>
      </c>
      <c r="S10" s="86">
        <v>5</v>
      </c>
      <c r="T10" s="86">
        <v>10</v>
      </c>
      <c r="U10" s="86">
        <v>10</v>
      </c>
      <c r="V10" s="86">
        <v>10</v>
      </c>
      <c r="W10" s="86">
        <v>5</v>
      </c>
      <c r="X10" s="86">
        <v>5</v>
      </c>
      <c r="Y10" s="86">
        <v>10</v>
      </c>
      <c r="Z10" s="86">
        <v>5</v>
      </c>
      <c r="AA10" s="86">
        <v>0</v>
      </c>
      <c r="AB10" s="86">
        <v>10</v>
      </c>
      <c r="AC10" s="86">
        <v>10</v>
      </c>
      <c r="AD10" s="86">
        <v>5</v>
      </c>
      <c r="AE10" s="86">
        <v>5</v>
      </c>
      <c r="AF10" s="86">
        <v>5</v>
      </c>
      <c r="AG10" s="86">
        <v>5</v>
      </c>
      <c r="AH10" s="86">
        <v>5</v>
      </c>
      <c r="AI10" s="86">
        <v>5</v>
      </c>
      <c r="AJ10" s="86">
        <v>5</v>
      </c>
      <c r="AK10" s="86">
        <v>5</v>
      </c>
      <c r="AL10" s="86">
        <v>5</v>
      </c>
      <c r="AM10" s="86">
        <v>5</v>
      </c>
      <c r="AN10" s="86">
        <v>5</v>
      </c>
      <c r="AO10" s="86">
        <v>5</v>
      </c>
      <c r="AP10" s="86">
        <v>5</v>
      </c>
      <c r="AQ10" s="86">
        <v>5</v>
      </c>
      <c r="AR10" s="86">
        <v>5</v>
      </c>
      <c r="AS10" s="86">
        <v>5</v>
      </c>
      <c r="AT10" s="86">
        <v>5</v>
      </c>
      <c r="AU10" s="86">
        <v>5</v>
      </c>
      <c r="AV10" s="86">
        <v>5</v>
      </c>
      <c r="AW10" s="86">
        <v>5</v>
      </c>
      <c r="AX10" s="86">
        <v>5</v>
      </c>
      <c r="AY10" s="86">
        <v>5</v>
      </c>
      <c r="AZ10" s="86">
        <v>5</v>
      </c>
      <c r="BA10" s="86">
        <f t="shared" si="0"/>
        <v>300</v>
      </c>
    </row>
    <row r="11" spans="1:53" s="87" customFormat="1" ht="38.25" customHeight="1" x14ac:dyDescent="0.25">
      <c r="A11" s="83">
        <v>9</v>
      </c>
      <c r="B11" s="84">
        <v>2644</v>
      </c>
      <c r="C11" s="85" t="s">
        <v>450</v>
      </c>
      <c r="D11" s="83" t="s">
        <v>444</v>
      </c>
      <c r="E11" s="86">
        <v>650</v>
      </c>
      <c r="F11" s="86">
        <v>40</v>
      </c>
      <c r="G11" s="86">
        <v>120</v>
      </c>
      <c r="H11" s="86">
        <v>40</v>
      </c>
      <c r="I11" s="86">
        <v>10</v>
      </c>
      <c r="J11" s="86">
        <v>30</v>
      </c>
      <c r="K11" s="86">
        <v>150</v>
      </c>
      <c r="L11" s="86">
        <v>20</v>
      </c>
      <c r="M11" s="86">
        <v>20</v>
      </c>
      <c r="N11" s="86">
        <v>20</v>
      </c>
      <c r="O11" s="86">
        <v>150</v>
      </c>
      <c r="P11" s="86">
        <v>20</v>
      </c>
      <c r="Q11" s="86">
        <v>10</v>
      </c>
      <c r="R11" s="86">
        <v>20</v>
      </c>
      <c r="S11" s="86">
        <v>10</v>
      </c>
      <c r="T11" s="86">
        <v>20</v>
      </c>
      <c r="U11" s="86">
        <v>30</v>
      </c>
      <c r="V11" s="86">
        <v>40</v>
      </c>
      <c r="W11" s="86">
        <v>40</v>
      </c>
      <c r="X11" s="86">
        <v>40</v>
      </c>
      <c r="Y11" s="86">
        <v>20</v>
      </c>
      <c r="Z11" s="86">
        <v>20</v>
      </c>
      <c r="AA11" s="86">
        <v>40</v>
      </c>
      <c r="AB11" s="86">
        <v>40</v>
      </c>
      <c r="AC11" s="86">
        <v>40</v>
      </c>
      <c r="AD11" s="86">
        <v>40</v>
      </c>
      <c r="AE11" s="86">
        <v>10</v>
      </c>
      <c r="AF11" s="86">
        <v>50</v>
      </c>
      <c r="AG11" s="86">
        <v>40</v>
      </c>
      <c r="AH11" s="86">
        <v>40</v>
      </c>
      <c r="AI11" s="86">
        <v>20</v>
      </c>
      <c r="AJ11" s="86">
        <v>20</v>
      </c>
      <c r="AK11" s="86">
        <v>20</v>
      </c>
      <c r="AL11" s="86">
        <v>20</v>
      </c>
      <c r="AM11" s="86">
        <v>20</v>
      </c>
      <c r="AN11" s="86">
        <v>10</v>
      </c>
      <c r="AO11" s="86">
        <v>20</v>
      </c>
      <c r="AP11" s="86">
        <v>20</v>
      </c>
      <c r="AQ11" s="86">
        <v>20</v>
      </c>
      <c r="AR11" s="86">
        <v>20</v>
      </c>
      <c r="AS11" s="86">
        <v>20</v>
      </c>
      <c r="AT11" s="86">
        <v>20</v>
      </c>
      <c r="AU11" s="86">
        <v>20</v>
      </c>
      <c r="AV11" s="86">
        <v>20</v>
      </c>
      <c r="AW11" s="86">
        <v>20</v>
      </c>
      <c r="AX11" s="86">
        <v>10</v>
      </c>
      <c r="AY11" s="86">
        <v>10</v>
      </c>
      <c r="AZ11" s="86">
        <v>20</v>
      </c>
      <c r="BA11" s="86">
        <f t="shared" si="0"/>
        <v>2150</v>
      </c>
    </row>
    <row r="12" spans="1:53" s="87" customFormat="1" x14ac:dyDescent="0.25">
      <c r="A12" s="83">
        <v>10</v>
      </c>
      <c r="B12" s="84">
        <v>3478</v>
      </c>
      <c r="C12" s="89" t="s">
        <v>451</v>
      </c>
      <c r="D12" s="83" t="s">
        <v>391</v>
      </c>
      <c r="E12" s="86">
        <v>0</v>
      </c>
      <c r="F12" s="86">
        <v>0</v>
      </c>
      <c r="G12" s="86">
        <v>0</v>
      </c>
      <c r="H12" s="86">
        <v>0</v>
      </c>
      <c r="I12" s="86">
        <v>0</v>
      </c>
      <c r="J12" s="86">
        <v>0</v>
      </c>
      <c r="K12" s="86">
        <v>0</v>
      </c>
      <c r="L12" s="86">
        <v>0</v>
      </c>
      <c r="M12" s="86">
        <v>0</v>
      </c>
      <c r="N12" s="86">
        <v>0</v>
      </c>
      <c r="O12" s="86">
        <v>0</v>
      </c>
      <c r="P12" s="86">
        <v>0</v>
      </c>
      <c r="Q12" s="86">
        <v>0</v>
      </c>
      <c r="R12" s="86">
        <v>0</v>
      </c>
      <c r="S12" s="86">
        <v>0</v>
      </c>
      <c r="T12" s="86">
        <v>0</v>
      </c>
      <c r="U12" s="86">
        <v>0</v>
      </c>
      <c r="V12" s="86">
        <v>0</v>
      </c>
      <c r="W12" s="86">
        <v>0</v>
      </c>
      <c r="X12" s="86">
        <v>0</v>
      </c>
      <c r="Y12" s="86">
        <v>0</v>
      </c>
      <c r="Z12" s="86">
        <v>0</v>
      </c>
      <c r="AA12" s="86">
        <v>0</v>
      </c>
      <c r="AB12" s="86">
        <v>0</v>
      </c>
      <c r="AC12" s="86">
        <v>0</v>
      </c>
      <c r="AD12" s="86">
        <v>4</v>
      </c>
      <c r="AE12" s="86">
        <v>4</v>
      </c>
      <c r="AF12" s="86">
        <v>4</v>
      </c>
      <c r="AG12" s="86">
        <v>4</v>
      </c>
      <c r="AH12" s="86">
        <v>4</v>
      </c>
      <c r="AI12" s="86">
        <v>4</v>
      </c>
      <c r="AJ12" s="86">
        <v>4</v>
      </c>
      <c r="AK12" s="86">
        <v>4</v>
      </c>
      <c r="AL12" s="86">
        <v>4</v>
      </c>
      <c r="AM12" s="86">
        <v>4</v>
      </c>
      <c r="AN12" s="86">
        <v>0</v>
      </c>
      <c r="AO12" s="86">
        <v>4</v>
      </c>
      <c r="AP12" s="86">
        <v>4</v>
      </c>
      <c r="AQ12" s="86">
        <v>4</v>
      </c>
      <c r="AR12" s="86">
        <v>4</v>
      </c>
      <c r="AS12" s="86">
        <v>4</v>
      </c>
      <c r="AT12" s="86">
        <v>4</v>
      </c>
      <c r="AU12" s="86">
        <v>4</v>
      </c>
      <c r="AV12" s="86">
        <v>4</v>
      </c>
      <c r="AW12" s="86">
        <v>4</v>
      </c>
      <c r="AX12" s="86">
        <v>0</v>
      </c>
      <c r="AY12" s="86">
        <v>0</v>
      </c>
      <c r="AZ12" s="86">
        <v>4</v>
      </c>
      <c r="BA12" s="86">
        <f t="shared" si="0"/>
        <v>80</v>
      </c>
    </row>
    <row r="13" spans="1:53" s="87" customFormat="1" x14ac:dyDescent="0.25">
      <c r="A13" s="83">
        <v>11</v>
      </c>
      <c r="B13" s="84">
        <v>7026</v>
      </c>
      <c r="C13" s="90" t="s">
        <v>345</v>
      </c>
      <c r="D13" s="83" t="s">
        <v>391</v>
      </c>
      <c r="E13" s="86">
        <v>0</v>
      </c>
      <c r="F13" s="86">
        <v>0</v>
      </c>
      <c r="G13" s="86">
        <v>0</v>
      </c>
      <c r="H13" s="86">
        <v>0</v>
      </c>
      <c r="I13" s="86">
        <v>0</v>
      </c>
      <c r="J13" s="86">
        <v>0</v>
      </c>
      <c r="K13" s="86">
        <v>0</v>
      </c>
      <c r="L13" s="86">
        <v>0</v>
      </c>
      <c r="M13" s="86">
        <v>0</v>
      </c>
      <c r="N13" s="86">
        <v>0</v>
      </c>
      <c r="O13" s="86">
        <v>0</v>
      </c>
      <c r="P13" s="86">
        <v>0</v>
      </c>
      <c r="Q13" s="86">
        <v>0</v>
      </c>
      <c r="R13" s="86">
        <v>0</v>
      </c>
      <c r="S13" s="86">
        <v>0</v>
      </c>
      <c r="T13" s="86">
        <v>0</v>
      </c>
      <c r="U13" s="86">
        <v>0</v>
      </c>
      <c r="V13" s="86">
        <v>0</v>
      </c>
      <c r="W13" s="86">
        <v>0</v>
      </c>
      <c r="X13" s="86">
        <v>0</v>
      </c>
      <c r="Y13" s="86">
        <v>0</v>
      </c>
      <c r="Z13" s="86">
        <v>0</v>
      </c>
      <c r="AA13" s="86">
        <v>0</v>
      </c>
      <c r="AB13" s="86">
        <v>0</v>
      </c>
      <c r="AC13" s="86">
        <v>0</v>
      </c>
      <c r="AD13" s="86">
        <v>5</v>
      </c>
      <c r="AE13" s="86">
        <v>5</v>
      </c>
      <c r="AF13" s="86">
        <v>5</v>
      </c>
      <c r="AG13" s="86">
        <v>5</v>
      </c>
      <c r="AH13" s="86">
        <v>5</v>
      </c>
      <c r="AI13" s="86">
        <v>5</v>
      </c>
      <c r="AJ13" s="86">
        <v>5</v>
      </c>
      <c r="AK13" s="86">
        <v>5</v>
      </c>
      <c r="AL13" s="86">
        <v>5</v>
      </c>
      <c r="AM13" s="86">
        <v>5</v>
      </c>
      <c r="AN13" s="86">
        <v>0</v>
      </c>
      <c r="AO13" s="86">
        <v>5</v>
      </c>
      <c r="AP13" s="86">
        <v>5</v>
      </c>
      <c r="AQ13" s="86">
        <v>5</v>
      </c>
      <c r="AR13" s="86">
        <v>5</v>
      </c>
      <c r="AS13" s="86">
        <v>5</v>
      </c>
      <c r="AT13" s="86">
        <v>5</v>
      </c>
      <c r="AU13" s="86">
        <v>5</v>
      </c>
      <c r="AV13" s="86">
        <v>5</v>
      </c>
      <c r="AW13" s="86">
        <v>5</v>
      </c>
      <c r="AX13" s="86">
        <v>0</v>
      </c>
      <c r="AY13" s="86">
        <v>0</v>
      </c>
      <c r="AZ13" s="86">
        <v>5</v>
      </c>
      <c r="BA13" s="86">
        <f t="shared" si="0"/>
        <v>100</v>
      </c>
    </row>
    <row r="14" spans="1:53" s="87" customFormat="1" x14ac:dyDescent="0.25">
      <c r="A14" s="83">
        <v>12</v>
      </c>
      <c r="B14" s="84">
        <v>3488</v>
      </c>
      <c r="C14" s="89" t="s">
        <v>452</v>
      </c>
      <c r="D14" s="83" t="s">
        <v>391</v>
      </c>
      <c r="E14" s="86">
        <v>0</v>
      </c>
      <c r="F14" s="86">
        <v>5</v>
      </c>
      <c r="G14" s="86">
        <v>5</v>
      </c>
      <c r="H14" s="86">
        <v>5</v>
      </c>
      <c r="I14" s="86">
        <v>5</v>
      </c>
      <c r="J14" s="86">
        <v>5</v>
      </c>
      <c r="K14" s="86">
        <v>10</v>
      </c>
      <c r="L14" s="86">
        <v>5</v>
      </c>
      <c r="M14" s="86">
        <v>5</v>
      </c>
      <c r="N14" s="86">
        <v>5</v>
      </c>
      <c r="O14" s="86">
        <v>10</v>
      </c>
      <c r="P14" s="86">
        <v>5</v>
      </c>
      <c r="Q14" s="86">
        <v>0</v>
      </c>
      <c r="R14" s="86">
        <v>5</v>
      </c>
      <c r="S14" s="86">
        <v>0</v>
      </c>
      <c r="T14" s="86">
        <v>5</v>
      </c>
      <c r="U14" s="86">
        <v>5</v>
      </c>
      <c r="V14" s="86">
        <v>0</v>
      </c>
      <c r="W14" s="86">
        <v>0</v>
      </c>
      <c r="X14" s="86">
        <v>5</v>
      </c>
      <c r="Y14" s="86">
        <v>5</v>
      </c>
      <c r="Z14" s="86">
        <v>5</v>
      </c>
      <c r="AA14" s="86">
        <v>5</v>
      </c>
      <c r="AB14" s="86">
        <v>0</v>
      </c>
      <c r="AC14" s="86">
        <v>0</v>
      </c>
      <c r="AD14" s="86">
        <v>0</v>
      </c>
      <c r="AE14" s="86">
        <v>0</v>
      </c>
      <c r="AF14" s="86">
        <v>0</v>
      </c>
      <c r="AG14" s="86">
        <v>0</v>
      </c>
      <c r="AH14" s="86">
        <v>0</v>
      </c>
      <c r="AI14" s="86">
        <v>0</v>
      </c>
      <c r="AJ14" s="86">
        <v>0</v>
      </c>
      <c r="AK14" s="86">
        <v>0</v>
      </c>
      <c r="AL14" s="86">
        <v>0</v>
      </c>
      <c r="AM14" s="86">
        <v>0</v>
      </c>
      <c r="AN14" s="86">
        <v>0</v>
      </c>
      <c r="AO14" s="86">
        <v>0</v>
      </c>
      <c r="AP14" s="86">
        <v>0</v>
      </c>
      <c r="AQ14" s="86">
        <v>0</v>
      </c>
      <c r="AR14" s="86">
        <v>0</v>
      </c>
      <c r="AS14" s="86">
        <v>0</v>
      </c>
      <c r="AT14" s="86">
        <v>0</v>
      </c>
      <c r="AU14" s="86">
        <v>0</v>
      </c>
      <c r="AV14" s="86">
        <v>0</v>
      </c>
      <c r="AW14" s="86">
        <v>0</v>
      </c>
      <c r="AX14" s="86">
        <v>0</v>
      </c>
      <c r="AY14" s="86">
        <v>0</v>
      </c>
      <c r="AZ14" s="86">
        <v>0</v>
      </c>
      <c r="BA14" s="86">
        <f t="shared" si="0"/>
        <v>100</v>
      </c>
    </row>
    <row r="15" spans="1:53" s="87" customFormat="1" x14ac:dyDescent="0.25">
      <c r="A15" s="83">
        <v>13</v>
      </c>
      <c r="B15" s="84">
        <v>3530</v>
      </c>
      <c r="C15" s="88" t="s">
        <v>453</v>
      </c>
      <c r="D15" s="83" t="s">
        <v>391</v>
      </c>
      <c r="E15" s="86">
        <v>50</v>
      </c>
      <c r="F15" s="86">
        <v>5</v>
      </c>
      <c r="G15" s="86">
        <v>12</v>
      </c>
      <c r="H15" s="86">
        <v>5</v>
      </c>
      <c r="I15" s="86">
        <v>5</v>
      </c>
      <c r="J15" s="86">
        <v>5</v>
      </c>
      <c r="K15" s="86">
        <v>14</v>
      </c>
      <c r="L15" s="86">
        <v>5</v>
      </c>
      <c r="M15" s="86">
        <v>5</v>
      </c>
      <c r="N15" s="86">
        <v>5</v>
      </c>
      <c r="O15" s="86">
        <v>20</v>
      </c>
      <c r="P15" s="86">
        <v>5</v>
      </c>
      <c r="Q15" s="86">
        <v>5</v>
      </c>
      <c r="R15" s="86">
        <v>5</v>
      </c>
      <c r="S15" s="86">
        <v>5</v>
      </c>
      <c r="T15" s="86">
        <v>5</v>
      </c>
      <c r="U15" s="86">
        <v>5</v>
      </c>
      <c r="V15" s="86">
        <v>5</v>
      </c>
      <c r="W15" s="86">
        <v>5</v>
      </c>
      <c r="X15" s="86">
        <v>12</v>
      </c>
      <c r="Y15" s="86">
        <v>5</v>
      </c>
      <c r="Z15" s="86">
        <v>5</v>
      </c>
      <c r="AA15" s="86">
        <v>5</v>
      </c>
      <c r="AB15" s="86">
        <v>5</v>
      </c>
      <c r="AC15" s="86">
        <v>5</v>
      </c>
      <c r="AD15" s="86">
        <v>2</v>
      </c>
      <c r="AE15" s="86">
        <v>2</v>
      </c>
      <c r="AF15" s="86">
        <v>2</v>
      </c>
      <c r="AG15" s="86">
        <v>2</v>
      </c>
      <c r="AH15" s="86">
        <v>2</v>
      </c>
      <c r="AI15" s="86">
        <v>2</v>
      </c>
      <c r="AJ15" s="86">
        <v>2</v>
      </c>
      <c r="AK15" s="86">
        <v>2</v>
      </c>
      <c r="AL15" s="86">
        <v>2</v>
      </c>
      <c r="AM15" s="86">
        <v>2</v>
      </c>
      <c r="AN15" s="86">
        <v>2</v>
      </c>
      <c r="AO15" s="86">
        <v>2</v>
      </c>
      <c r="AP15" s="86">
        <v>2</v>
      </c>
      <c r="AQ15" s="86">
        <v>2</v>
      </c>
      <c r="AR15" s="86">
        <v>2</v>
      </c>
      <c r="AS15" s="86">
        <v>2</v>
      </c>
      <c r="AT15" s="86">
        <v>2</v>
      </c>
      <c r="AU15" s="86">
        <v>2</v>
      </c>
      <c r="AV15" s="86">
        <v>2</v>
      </c>
      <c r="AW15" s="86">
        <v>2</v>
      </c>
      <c r="AX15" s="86">
        <v>0</v>
      </c>
      <c r="AY15" s="86">
        <v>0</v>
      </c>
      <c r="AZ15" s="86">
        <v>2</v>
      </c>
      <c r="BA15" s="86">
        <f t="shared" si="0"/>
        <v>250</v>
      </c>
    </row>
    <row r="16" spans="1:53" s="87" customFormat="1" x14ac:dyDescent="0.25">
      <c r="A16" s="83">
        <v>14</v>
      </c>
      <c r="B16" s="84">
        <v>3501</v>
      </c>
      <c r="C16" s="88" t="s">
        <v>348</v>
      </c>
      <c r="D16" s="83" t="s">
        <v>391</v>
      </c>
      <c r="E16" s="86">
        <v>50</v>
      </c>
      <c r="F16" s="86">
        <f t="shared" ref="F16:AZ16" si="1">F15*2</f>
        <v>10</v>
      </c>
      <c r="G16" s="86">
        <v>10</v>
      </c>
      <c r="H16" s="86">
        <f t="shared" si="1"/>
        <v>10</v>
      </c>
      <c r="I16" s="86">
        <f t="shared" si="1"/>
        <v>10</v>
      </c>
      <c r="J16" s="86">
        <f t="shared" si="1"/>
        <v>10</v>
      </c>
      <c r="K16" s="86">
        <v>20</v>
      </c>
      <c r="L16" s="86">
        <f t="shared" si="1"/>
        <v>10</v>
      </c>
      <c r="M16" s="86">
        <f t="shared" si="1"/>
        <v>10</v>
      </c>
      <c r="N16" s="86">
        <f t="shared" si="1"/>
        <v>10</v>
      </c>
      <c r="O16" s="86">
        <v>20</v>
      </c>
      <c r="P16" s="86">
        <f t="shared" si="1"/>
        <v>10</v>
      </c>
      <c r="Q16" s="86">
        <f t="shared" si="1"/>
        <v>10</v>
      </c>
      <c r="R16" s="86">
        <f t="shared" si="1"/>
        <v>10</v>
      </c>
      <c r="S16" s="86">
        <f t="shared" si="1"/>
        <v>10</v>
      </c>
      <c r="T16" s="86">
        <f t="shared" si="1"/>
        <v>10</v>
      </c>
      <c r="U16" s="86">
        <f t="shared" si="1"/>
        <v>10</v>
      </c>
      <c r="V16" s="86">
        <f t="shared" si="1"/>
        <v>10</v>
      </c>
      <c r="W16" s="86">
        <f t="shared" si="1"/>
        <v>10</v>
      </c>
      <c r="X16" s="86">
        <v>20</v>
      </c>
      <c r="Y16" s="86">
        <f t="shared" si="1"/>
        <v>10</v>
      </c>
      <c r="Z16" s="86">
        <f t="shared" si="1"/>
        <v>10</v>
      </c>
      <c r="AA16" s="86">
        <f t="shared" si="1"/>
        <v>10</v>
      </c>
      <c r="AB16" s="86">
        <f t="shared" si="1"/>
        <v>10</v>
      </c>
      <c r="AC16" s="86">
        <f t="shared" si="1"/>
        <v>10</v>
      </c>
      <c r="AD16" s="86">
        <f t="shared" si="1"/>
        <v>4</v>
      </c>
      <c r="AE16" s="86">
        <v>0</v>
      </c>
      <c r="AF16" s="86">
        <f t="shared" si="1"/>
        <v>4</v>
      </c>
      <c r="AG16" s="86">
        <f t="shared" si="1"/>
        <v>4</v>
      </c>
      <c r="AH16" s="86">
        <f t="shared" si="1"/>
        <v>4</v>
      </c>
      <c r="AI16" s="86">
        <f t="shared" si="1"/>
        <v>4</v>
      </c>
      <c r="AJ16" s="86">
        <f t="shared" si="1"/>
        <v>4</v>
      </c>
      <c r="AK16" s="86">
        <f t="shared" si="1"/>
        <v>4</v>
      </c>
      <c r="AL16" s="86">
        <f t="shared" si="1"/>
        <v>4</v>
      </c>
      <c r="AM16" s="86">
        <f t="shared" si="1"/>
        <v>4</v>
      </c>
      <c r="AN16" s="86">
        <f t="shared" si="1"/>
        <v>4</v>
      </c>
      <c r="AO16" s="86">
        <f t="shared" si="1"/>
        <v>4</v>
      </c>
      <c r="AP16" s="86">
        <f t="shared" si="1"/>
        <v>4</v>
      </c>
      <c r="AQ16" s="86">
        <f t="shared" si="1"/>
        <v>4</v>
      </c>
      <c r="AR16" s="86">
        <f t="shared" si="1"/>
        <v>4</v>
      </c>
      <c r="AS16" s="86">
        <f t="shared" si="1"/>
        <v>4</v>
      </c>
      <c r="AT16" s="86">
        <f t="shared" si="1"/>
        <v>4</v>
      </c>
      <c r="AU16" s="86">
        <f t="shared" si="1"/>
        <v>4</v>
      </c>
      <c r="AV16" s="86">
        <f t="shared" si="1"/>
        <v>4</v>
      </c>
      <c r="AW16" s="86">
        <f t="shared" si="1"/>
        <v>4</v>
      </c>
      <c r="AX16" s="86">
        <f t="shared" si="1"/>
        <v>0</v>
      </c>
      <c r="AY16" s="86">
        <f t="shared" si="1"/>
        <v>0</v>
      </c>
      <c r="AZ16" s="86">
        <f t="shared" si="1"/>
        <v>4</v>
      </c>
      <c r="BA16" s="86">
        <f t="shared" si="0"/>
        <v>400</v>
      </c>
    </row>
    <row r="17" spans="1:53" s="87" customFormat="1" x14ac:dyDescent="0.25">
      <c r="A17" s="83">
        <v>15</v>
      </c>
      <c r="B17" s="84">
        <v>3506</v>
      </c>
      <c r="C17" s="88" t="s">
        <v>454</v>
      </c>
      <c r="D17" s="83" t="s">
        <v>391</v>
      </c>
      <c r="E17" s="86">
        <v>12</v>
      </c>
      <c r="F17" s="86">
        <v>6</v>
      </c>
      <c r="G17" s="86">
        <v>6</v>
      </c>
      <c r="H17" s="86">
        <v>6</v>
      </c>
      <c r="I17" s="86">
        <v>6</v>
      </c>
      <c r="J17" s="86">
        <v>6</v>
      </c>
      <c r="K17" s="86">
        <v>6</v>
      </c>
      <c r="L17" s="86">
        <v>6</v>
      </c>
      <c r="M17" s="86">
        <v>6</v>
      </c>
      <c r="N17" s="86">
        <v>6</v>
      </c>
      <c r="O17" s="86">
        <v>6</v>
      </c>
      <c r="P17" s="86">
        <v>6</v>
      </c>
      <c r="Q17" s="86">
        <v>6</v>
      </c>
      <c r="R17" s="86">
        <v>6</v>
      </c>
      <c r="S17" s="86">
        <v>6</v>
      </c>
      <c r="T17" s="86">
        <v>6</v>
      </c>
      <c r="U17" s="86">
        <v>6</v>
      </c>
      <c r="V17" s="86">
        <v>6</v>
      </c>
      <c r="W17" s="86">
        <v>6</v>
      </c>
      <c r="X17" s="86">
        <v>6</v>
      </c>
      <c r="Y17" s="86">
        <v>6</v>
      </c>
      <c r="Z17" s="86">
        <v>6</v>
      </c>
      <c r="AA17" s="86">
        <v>6</v>
      </c>
      <c r="AB17" s="86">
        <v>6</v>
      </c>
      <c r="AC17" s="86">
        <v>6</v>
      </c>
      <c r="AD17" s="86">
        <v>2</v>
      </c>
      <c r="AE17" s="86">
        <v>2</v>
      </c>
      <c r="AF17" s="86">
        <v>2</v>
      </c>
      <c r="AG17" s="86">
        <v>2</v>
      </c>
      <c r="AH17" s="86">
        <v>2</v>
      </c>
      <c r="AI17" s="86">
        <v>2</v>
      </c>
      <c r="AJ17" s="86">
        <v>2</v>
      </c>
      <c r="AK17" s="86">
        <v>2</v>
      </c>
      <c r="AL17" s="86">
        <v>2</v>
      </c>
      <c r="AM17" s="86">
        <v>2</v>
      </c>
      <c r="AN17" s="86">
        <v>2</v>
      </c>
      <c r="AO17" s="86">
        <v>2</v>
      </c>
      <c r="AP17" s="86">
        <v>2</v>
      </c>
      <c r="AQ17" s="86">
        <v>2</v>
      </c>
      <c r="AR17" s="86">
        <v>2</v>
      </c>
      <c r="AS17" s="86">
        <v>2</v>
      </c>
      <c r="AT17" s="86">
        <v>2</v>
      </c>
      <c r="AU17" s="86">
        <v>2</v>
      </c>
      <c r="AV17" s="86">
        <v>2</v>
      </c>
      <c r="AW17" s="86">
        <v>2</v>
      </c>
      <c r="AX17" s="86">
        <v>2</v>
      </c>
      <c r="AY17" s="86">
        <v>0</v>
      </c>
      <c r="AZ17" s="86">
        <v>2</v>
      </c>
      <c r="BA17" s="86">
        <f t="shared" si="0"/>
        <v>200</v>
      </c>
    </row>
    <row r="18" spans="1:53" s="87" customFormat="1" x14ac:dyDescent="0.25">
      <c r="A18" s="83">
        <v>16</v>
      </c>
      <c r="B18" s="84">
        <v>3510</v>
      </c>
      <c r="C18" s="88" t="s">
        <v>455</v>
      </c>
      <c r="D18" s="83" t="s">
        <v>391</v>
      </c>
      <c r="E18" s="86">
        <v>0</v>
      </c>
      <c r="F18" s="86">
        <v>0</v>
      </c>
      <c r="G18" s="86">
        <v>0</v>
      </c>
      <c r="H18" s="86">
        <v>0</v>
      </c>
      <c r="I18" s="86">
        <v>0</v>
      </c>
      <c r="J18" s="86">
        <v>0</v>
      </c>
      <c r="K18" s="86">
        <v>0</v>
      </c>
      <c r="L18" s="86">
        <v>0</v>
      </c>
      <c r="M18" s="86">
        <v>0</v>
      </c>
      <c r="N18" s="86">
        <v>0</v>
      </c>
      <c r="O18" s="86">
        <v>0</v>
      </c>
      <c r="P18" s="86">
        <v>0</v>
      </c>
      <c r="Q18" s="86">
        <v>0</v>
      </c>
      <c r="R18" s="86">
        <v>0</v>
      </c>
      <c r="S18" s="86">
        <v>0</v>
      </c>
      <c r="T18" s="86">
        <v>0</v>
      </c>
      <c r="U18" s="86">
        <v>0</v>
      </c>
      <c r="V18" s="86">
        <v>0</v>
      </c>
      <c r="W18" s="86">
        <v>0</v>
      </c>
      <c r="X18" s="86">
        <v>0</v>
      </c>
      <c r="Y18" s="86">
        <v>0</v>
      </c>
      <c r="Z18" s="86">
        <v>0</v>
      </c>
      <c r="AA18" s="86">
        <v>0</v>
      </c>
      <c r="AB18" s="86">
        <v>0</v>
      </c>
      <c r="AC18" s="86">
        <v>0</v>
      </c>
      <c r="AD18" s="86">
        <v>5</v>
      </c>
      <c r="AE18" s="86">
        <v>3</v>
      </c>
      <c r="AF18" s="86">
        <v>5</v>
      </c>
      <c r="AG18" s="86">
        <v>5</v>
      </c>
      <c r="AH18" s="86">
        <v>5</v>
      </c>
      <c r="AI18" s="86">
        <v>5</v>
      </c>
      <c r="AJ18" s="86">
        <v>5</v>
      </c>
      <c r="AK18" s="86">
        <v>5</v>
      </c>
      <c r="AL18" s="86">
        <v>5</v>
      </c>
      <c r="AM18" s="86">
        <v>5</v>
      </c>
      <c r="AN18" s="86">
        <v>2</v>
      </c>
      <c r="AO18" s="86">
        <v>5</v>
      </c>
      <c r="AP18" s="86">
        <v>5</v>
      </c>
      <c r="AQ18" s="86">
        <v>5</v>
      </c>
      <c r="AR18" s="86">
        <v>5</v>
      </c>
      <c r="AS18" s="86">
        <v>5</v>
      </c>
      <c r="AT18" s="86">
        <v>4</v>
      </c>
      <c r="AU18" s="86">
        <v>4</v>
      </c>
      <c r="AV18" s="86">
        <v>4</v>
      </c>
      <c r="AW18" s="86">
        <v>4</v>
      </c>
      <c r="AX18" s="86">
        <v>3</v>
      </c>
      <c r="AY18" s="86">
        <v>3</v>
      </c>
      <c r="AZ18" s="86">
        <v>3</v>
      </c>
      <c r="BA18" s="86">
        <f t="shared" si="0"/>
        <v>100</v>
      </c>
    </row>
    <row r="19" spans="1:53" s="87" customFormat="1" x14ac:dyDescent="0.25">
      <c r="A19" s="83">
        <v>17</v>
      </c>
      <c r="B19" s="84">
        <v>3511</v>
      </c>
      <c r="C19" s="88" t="s">
        <v>456</v>
      </c>
      <c r="D19" s="83" t="s">
        <v>448</v>
      </c>
      <c r="E19" s="86">
        <v>0</v>
      </c>
      <c r="F19" s="86">
        <v>0</v>
      </c>
      <c r="G19" s="86">
        <v>0</v>
      </c>
      <c r="H19" s="86">
        <v>0</v>
      </c>
      <c r="I19" s="86">
        <v>0</v>
      </c>
      <c r="J19" s="86">
        <v>0</v>
      </c>
      <c r="K19" s="86">
        <v>0</v>
      </c>
      <c r="L19" s="86">
        <v>0</v>
      </c>
      <c r="M19" s="86">
        <v>0</v>
      </c>
      <c r="N19" s="86">
        <v>0</v>
      </c>
      <c r="O19" s="86">
        <v>0</v>
      </c>
      <c r="P19" s="86">
        <v>0</v>
      </c>
      <c r="Q19" s="86">
        <v>0</v>
      </c>
      <c r="R19" s="86">
        <v>0</v>
      </c>
      <c r="S19" s="86">
        <v>0</v>
      </c>
      <c r="T19" s="86">
        <v>0</v>
      </c>
      <c r="U19" s="86">
        <v>0</v>
      </c>
      <c r="V19" s="86">
        <v>0</v>
      </c>
      <c r="W19" s="86">
        <v>0</v>
      </c>
      <c r="X19" s="86">
        <v>0</v>
      </c>
      <c r="Y19" s="86">
        <v>0</v>
      </c>
      <c r="Z19" s="86">
        <v>0</v>
      </c>
      <c r="AA19" s="86">
        <v>0</v>
      </c>
      <c r="AB19" s="86">
        <v>0</v>
      </c>
      <c r="AC19" s="86">
        <v>0</v>
      </c>
      <c r="AD19" s="86">
        <v>5</v>
      </c>
      <c r="AE19" s="86">
        <v>3</v>
      </c>
      <c r="AF19" s="86">
        <v>5</v>
      </c>
      <c r="AG19" s="86">
        <v>5</v>
      </c>
      <c r="AH19" s="86">
        <v>5</v>
      </c>
      <c r="AI19" s="86">
        <v>5</v>
      </c>
      <c r="AJ19" s="86">
        <v>5</v>
      </c>
      <c r="AK19" s="86">
        <v>5</v>
      </c>
      <c r="AL19" s="86">
        <v>5</v>
      </c>
      <c r="AM19" s="86">
        <v>5</v>
      </c>
      <c r="AN19" s="86">
        <v>2</v>
      </c>
      <c r="AO19" s="86">
        <v>5</v>
      </c>
      <c r="AP19" s="86">
        <v>5</v>
      </c>
      <c r="AQ19" s="86">
        <v>5</v>
      </c>
      <c r="AR19" s="86">
        <v>5</v>
      </c>
      <c r="AS19" s="86">
        <v>5</v>
      </c>
      <c r="AT19" s="86">
        <v>4</v>
      </c>
      <c r="AU19" s="86">
        <v>4</v>
      </c>
      <c r="AV19" s="86">
        <v>4</v>
      </c>
      <c r="AW19" s="86">
        <v>4</v>
      </c>
      <c r="AX19" s="86">
        <v>3</v>
      </c>
      <c r="AY19" s="86">
        <v>3</v>
      </c>
      <c r="AZ19" s="86">
        <v>3</v>
      </c>
      <c r="BA19" s="86">
        <f t="shared" si="0"/>
        <v>100</v>
      </c>
    </row>
    <row r="20" spans="1:53" s="87" customFormat="1" x14ac:dyDescent="0.25">
      <c r="A20" s="83">
        <v>18</v>
      </c>
      <c r="B20" s="84">
        <v>3509</v>
      </c>
      <c r="C20" s="88" t="s">
        <v>457</v>
      </c>
      <c r="D20" s="83" t="s">
        <v>391</v>
      </c>
      <c r="E20" s="86">
        <v>50</v>
      </c>
      <c r="F20" s="86">
        <v>5</v>
      </c>
      <c r="G20" s="86">
        <v>10</v>
      </c>
      <c r="H20" s="86">
        <v>5</v>
      </c>
      <c r="I20" s="86">
        <v>5</v>
      </c>
      <c r="J20" s="86">
        <v>5</v>
      </c>
      <c r="K20" s="86">
        <v>10</v>
      </c>
      <c r="L20" s="86">
        <v>5</v>
      </c>
      <c r="M20" s="86">
        <v>5</v>
      </c>
      <c r="N20" s="86">
        <v>5</v>
      </c>
      <c r="O20" s="86">
        <v>10</v>
      </c>
      <c r="P20" s="86">
        <v>5</v>
      </c>
      <c r="Q20" s="86">
        <v>5</v>
      </c>
      <c r="R20" s="86">
        <v>5</v>
      </c>
      <c r="S20" s="86">
        <v>5</v>
      </c>
      <c r="T20" s="86">
        <v>5</v>
      </c>
      <c r="U20" s="86">
        <v>5</v>
      </c>
      <c r="V20" s="86">
        <v>5</v>
      </c>
      <c r="W20" s="86">
        <v>5</v>
      </c>
      <c r="X20" s="86">
        <v>5</v>
      </c>
      <c r="Y20" s="86">
        <v>5</v>
      </c>
      <c r="Z20" s="86">
        <v>5</v>
      </c>
      <c r="AA20" s="86">
        <v>5</v>
      </c>
      <c r="AB20" s="86">
        <v>5</v>
      </c>
      <c r="AC20" s="86">
        <v>5</v>
      </c>
      <c r="AD20" s="86">
        <v>5</v>
      </c>
      <c r="AE20" s="86">
        <v>5</v>
      </c>
      <c r="AF20" s="86">
        <v>5</v>
      </c>
      <c r="AG20" s="86">
        <v>5</v>
      </c>
      <c r="AH20" s="86">
        <v>5</v>
      </c>
      <c r="AI20" s="86">
        <v>5</v>
      </c>
      <c r="AJ20" s="86">
        <v>5</v>
      </c>
      <c r="AK20" s="86">
        <v>5</v>
      </c>
      <c r="AL20" s="86">
        <v>5</v>
      </c>
      <c r="AM20" s="86">
        <v>5</v>
      </c>
      <c r="AN20" s="86">
        <v>5</v>
      </c>
      <c r="AO20" s="86">
        <v>5</v>
      </c>
      <c r="AP20" s="86">
        <v>5</v>
      </c>
      <c r="AQ20" s="86">
        <v>5</v>
      </c>
      <c r="AR20" s="86">
        <v>5</v>
      </c>
      <c r="AS20" s="86">
        <v>5</v>
      </c>
      <c r="AT20" s="86">
        <v>5</v>
      </c>
      <c r="AU20" s="86">
        <v>5</v>
      </c>
      <c r="AV20" s="86">
        <v>5</v>
      </c>
      <c r="AW20" s="86">
        <v>5</v>
      </c>
      <c r="AX20" s="86">
        <v>5</v>
      </c>
      <c r="AY20" s="86">
        <v>5</v>
      </c>
      <c r="AZ20" s="86">
        <v>5</v>
      </c>
      <c r="BA20" s="86">
        <f t="shared" si="0"/>
        <v>300</v>
      </c>
    </row>
    <row r="21" spans="1:53" s="87" customFormat="1" x14ac:dyDescent="0.25">
      <c r="A21" s="83">
        <v>19</v>
      </c>
      <c r="B21" s="84">
        <v>3514</v>
      </c>
      <c r="C21" s="89" t="s">
        <v>354</v>
      </c>
      <c r="D21" s="83" t="s">
        <v>458</v>
      </c>
      <c r="E21" s="86">
        <v>0</v>
      </c>
      <c r="F21" s="86">
        <v>2</v>
      </c>
      <c r="G21" s="86">
        <v>4</v>
      </c>
      <c r="H21" s="86">
        <v>2</v>
      </c>
      <c r="I21" s="86">
        <v>2</v>
      </c>
      <c r="J21" s="86">
        <v>2</v>
      </c>
      <c r="K21" s="86">
        <v>4</v>
      </c>
      <c r="L21" s="86">
        <v>2</v>
      </c>
      <c r="M21" s="86">
        <v>2</v>
      </c>
      <c r="N21" s="86">
        <v>2</v>
      </c>
      <c r="O21" s="86">
        <v>4</v>
      </c>
      <c r="P21" s="86">
        <v>2</v>
      </c>
      <c r="Q21" s="86">
        <v>2</v>
      </c>
      <c r="R21" s="86">
        <v>2</v>
      </c>
      <c r="S21" s="86">
        <v>2</v>
      </c>
      <c r="T21" s="86">
        <v>2</v>
      </c>
      <c r="U21" s="86">
        <v>2</v>
      </c>
      <c r="V21" s="86">
        <v>2</v>
      </c>
      <c r="W21" s="86">
        <v>2</v>
      </c>
      <c r="X21" s="86">
        <v>2</v>
      </c>
      <c r="Y21" s="86">
        <v>2</v>
      </c>
      <c r="Z21" s="86">
        <v>2</v>
      </c>
      <c r="AA21" s="86">
        <v>2</v>
      </c>
      <c r="AB21" s="86">
        <v>2</v>
      </c>
      <c r="AC21" s="86">
        <v>2</v>
      </c>
      <c r="AD21" s="86">
        <v>2</v>
      </c>
      <c r="AE21" s="86">
        <v>2</v>
      </c>
      <c r="AF21" s="86">
        <v>2</v>
      </c>
      <c r="AG21" s="86">
        <v>2</v>
      </c>
      <c r="AH21" s="86">
        <v>2</v>
      </c>
      <c r="AI21" s="86">
        <v>2</v>
      </c>
      <c r="AJ21" s="86">
        <v>2</v>
      </c>
      <c r="AK21" s="86">
        <v>2</v>
      </c>
      <c r="AL21" s="86">
        <v>2</v>
      </c>
      <c r="AM21" s="86">
        <v>2</v>
      </c>
      <c r="AN21" s="86">
        <v>2</v>
      </c>
      <c r="AO21" s="86">
        <v>2</v>
      </c>
      <c r="AP21" s="86">
        <v>2</v>
      </c>
      <c r="AQ21" s="86">
        <v>2</v>
      </c>
      <c r="AR21" s="86">
        <v>2</v>
      </c>
      <c r="AS21" s="86">
        <v>2</v>
      </c>
      <c r="AT21" s="86">
        <v>2</v>
      </c>
      <c r="AU21" s="86">
        <v>2</v>
      </c>
      <c r="AV21" s="86">
        <v>2</v>
      </c>
      <c r="AW21" s="86">
        <v>2</v>
      </c>
      <c r="AX21" s="86">
        <v>2</v>
      </c>
      <c r="AY21" s="86">
        <v>2</v>
      </c>
      <c r="AZ21" s="86">
        <v>2</v>
      </c>
      <c r="BA21" s="86">
        <f t="shared" si="0"/>
        <v>100</v>
      </c>
    </row>
    <row r="22" spans="1:53" s="87" customFormat="1" x14ac:dyDescent="0.25">
      <c r="A22" s="83">
        <v>20</v>
      </c>
      <c r="B22" s="84">
        <v>3523</v>
      </c>
      <c r="C22" s="88" t="s">
        <v>459</v>
      </c>
      <c r="D22" s="83" t="s">
        <v>391</v>
      </c>
      <c r="E22" s="86">
        <v>50</v>
      </c>
      <c r="F22" s="86">
        <v>5</v>
      </c>
      <c r="G22" s="86">
        <v>10</v>
      </c>
      <c r="H22" s="86">
        <v>5</v>
      </c>
      <c r="I22" s="86">
        <v>5</v>
      </c>
      <c r="J22" s="86">
        <v>5</v>
      </c>
      <c r="K22" s="86">
        <v>15</v>
      </c>
      <c r="L22" s="86">
        <v>5</v>
      </c>
      <c r="M22" s="86">
        <v>5</v>
      </c>
      <c r="N22" s="86">
        <v>5</v>
      </c>
      <c r="O22" s="86">
        <v>15</v>
      </c>
      <c r="P22" s="86">
        <v>5</v>
      </c>
      <c r="Q22" s="86">
        <v>5</v>
      </c>
      <c r="R22" s="86">
        <v>5</v>
      </c>
      <c r="S22" s="86">
        <v>5</v>
      </c>
      <c r="T22" s="86">
        <v>5</v>
      </c>
      <c r="U22" s="86">
        <v>5</v>
      </c>
      <c r="V22" s="86">
        <v>5</v>
      </c>
      <c r="W22" s="86">
        <v>5</v>
      </c>
      <c r="X22" s="86">
        <v>10</v>
      </c>
      <c r="Y22" s="86">
        <v>5</v>
      </c>
      <c r="Z22" s="86">
        <v>5</v>
      </c>
      <c r="AA22" s="86">
        <v>5</v>
      </c>
      <c r="AB22" s="86">
        <v>5</v>
      </c>
      <c r="AC22" s="86">
        <v>5</v>
      </c>
      <c r="AD22" s="86">
        <v>0</v>
      </c>
      <c r="AE22" s="86">
        <v>0</v>
      </c>
      <c r="AF22" s="86">
        <v>0</v>
      </c>
      <c r="AG22" s="86">
        <v>0</v>
      </c>
      <c r="AH22" s="86">
        <v>0</v>
      </c>
      <c r="AI22" s="86">
        <v>0</v>
      </c>
      <c r="AJ22" s="86">
        <v>0</v>
      </c>
      <c r="AK22" s="86">
        <v>0</v>
      </c>
      <c r="AL22" s="86">
        <v>0</v>
      </c>
      <c r="AM22" s="86">
        <v>0</v>
      </c>
      <c r="AN22" s="86">
        <v>0</v>
      </c>
      <c r="AO22" s="86">
        <v>0</v>
      </c>
      <c r="AP22" s="86">
        <v>0</v>
      </c>
      <c r="AQ22" s="86">
        <v>0</v>
      </c>
      <c r="AR22" s="86">
        <v>0</v>
      </c>
      <c r="AS22" s="86">
        <v>0</v>
      </c>
      <c r="AT22" s="86">
        <v>0</v>
      </c>
      <c r="AU22" s="86">
        <v>0</v>
      </c>
      <c r="AV22" s="86">
        <v>0</v>
      </c>
      <c r="AW22" s="86">
        <v>0</v>
      </c>
      <c r="AX22" s="86">
        <v>0</v>
      </c>
      <c r="AY22" s="86">
        <v>0</v>
      </c>
      <c r="AZ22" s="86">
        <v>0</v>
      </c>
      <c r="BA22" s="86">
        <f t="shared" si="0"/>
        <v>200</v>
      </c>
    </row>
    <row r="23" spans="1:53" s="87" customFormat="1" x14ac:dyDescent="0.25">
      <c r="A23" s="83">
        <v>21</v>
      </c>
      <c r="B23" s="84">
        <v>3521</v>
      </c>
      <c r="C23" s="85" t="s">
        <v>357</v>
      </c>
      <c r="D23" s="83" t="s">
        <v>391</v>
      </c>
      <c r="E23" s="86">
        <v>60</v>
      </c>
      <c r="F23" s="86">
        <v>5</v>
      </c>
      <c r="G23" s="86">
        <v>10</v>
      </c>
      <c r="H23" s="86">
        <v>5</v>
      </c>
      <c r="I23" s="86">
        <v>5</v>
      </c>
      <c r="J23" s="86">
        <v>5</v>
      </c>
      <c r="K23" s="86">
        <v>10</v>
      </c>
      <c r="L23" s="86">
        <v>5</v>
      </c>
      <c r="M23" s="86">
        <v>5</v>
      </c>
      <c r="N23" s="86">
        <v>5</v>
      </c>
      <c r="O23" s="86">
        <v>10</v>
      </c>
      <c r="P23" s="86">
        <v>5</v>
      </c>
      <c r="Q23" s="86">
        <v>5</v>
      </c>
      <c r="R23" s="86">
        <v>5</v>
      </c>
      <c r="S23" s="86">
        <v>5</v>
      </c>
      <c r="T23" s="86">
        <v>5</v>
      </c>
      <c r="U23" s="86">
        <v>5</v>
      </c>
      <c r="V23" s="86">
        <v>5</v>
      </c>
      <c r="W23" s="86">
        <v>5</v>
      </c>
      <c r="X23" s="86">
        <v>10</v>
      </c>
      <c r="Y23" s="86">
        <v>5</v>
      </c>
      <c r="Z23" s="86">
        <v>5</v>
      </c>
      <c r="AA23" s="86">
        <v>5</v>
      </c>
      <c r="AB23" s="86">
        <v>5</v>
      </c>
      <c r="AC23" s="86">
        <v>5</v>
      </c>
      <c r="AD23" s="86">
        <v>5</v>
      </c>
      <c r="AE23" s="86">
        <v>0</v>
      </c>
      <c r="AF23" s="86">
        <v>5</v>
      </c>
      <c r="AG23" s="86">
        <v>5</v>
      </c>
      <c r="AH23" s="86">
        <v>5</v>
      </c>
      <c r="AI23" s="86">
        <v>5</v>
      </c>
      <c r="AJ23" s="86">
        <v>5</v>
      </c>
      <c r="AK23" s="86">
        <v>5</v>
      </c>
      <c r="AL23" s="86">
        <v>5</v>
      </c>
      <c r="AM23" s="86">
        <v>5</v>
      </c>
      <c r="AN23" s="86">
        <v>5</v>
      </c>
      <c r="AO23" s="86">
        <v>5</v>
      </c>
      <c r="AP23" s="86">
        <v>5</v>
      </c>
      <c r="AQ23" s="86">
        <v>5</v>
      </c>
      <c r="AR23" s="86">
        <v>5</v>
      </c>
      <c r="AS23" s="86">
        <v>5</v>
      </c>
      <c r="AT23" s="86">
        <v>5</v>
      </c>
      <c r="AU23" s="86">
        <v>5</v>
      </c>
      <c r="AV23" s="86">
        <v>5</v>
      </c>
      <c r="AW23" s="86">
        <v>5</v>
      </c>
      <c r="AX23" s="86">
        <v>0</v>
      </c>
      <c r="AY23" s="86">
        <v>0</v>
      </c>
      <c r="AZ23" s="86">
        <v>5</v>
      </c>
      <c r="BA23" s="86">
        <f t="shared" si="0"/>
        <v>300</v>
      </c>
    </row>
    <row r="24" spans="1:53" s="87" customFormat="1" x14ac:dyDescent="0.25">
      <c r="A24" s="83">
        <v>22</v>
      </c>
      <c r="B24" s="84">
        <v>11844</v>
      </c>
      <c r="C24" s="85" t="s">
        <v>460</v>
      </c>
      <c r="D24" s="83" t="s">
        <v>391</v>
      </c>
      <c r="E24" s="86">
        <v>10</v>
      </c>
      <c r="F24" s="86">
        <v>6</v>
      </c>
      <c r="G24" s="86">
        <v>10</v>
      </c>
      <c r="H24" s="86">
        <v>6</v>
      </c>
      <c r="I24" s="86">
        <v>6</v>
      </c>
      <c r="J24" s="86">
        <v>10</v>
      </c>
      <c r="K24" s="86">
        <v>20</v>
      </c>
      <c r="L24" s="86">
        <v>6</v>
      </c>
      <c r="M24" s="86">
        <v>6</v>
      </c>
      <c r="N24" s="86">
        <v>6</v>
      </c>
      <c r="O24" s="86">
        <v>20</v>
      </c>
      <c r="P24" s="86">
        <v>10</v>
      </c>
      <c r="Q24" s="86">
        <v>0</v>
      </c>
      <c r="R24" s="86">
        <v>10</v>
      </c>
      <c r="S24" s="86">
        <v>0</v>
      </c>
      <c r="T24" s="86">
        <v>10</v>
      </c>
      <c r="U24" s="86">
        <v>10</v>
      </c>
      <c r="V24" s="86">
        <v>10</v>
      </c>
      <c r="W24" s="86">
        <v>10</v>
      </c>
      <c r="X24" s="86">
        <v>10</v>
      </c>
      <c r="Y24" s="86">
        <v>10</v>
      </c>
      <c r="Z24" s="86">
        <v>10</v>
      </c>
      <c r="AA24" s="86">
        <v>10</v>
      </c>
      <c r="AB24" s="86">
        <v>6</v>
      </c>
      <c r="AC24" s="86">
        <v>6</v>
      </c>
      <c r="AD24" s="86">
        <v>4</v>
      </c>
      <c r="AE24" s="86">
        <v>0</v>
      </c>
      <c r="AF24" s="86">
        <v>6</v>
      </c>
      <c r="AG24" s="86">
        <v>4</v>
      </c>
      <c r="AH24" s="86">
        <v>4</v>
      </c>
      <c r="AI24" s="86">
        <v>4</v>
      </c>
      <c r="AJ24" s="86">
        <v>4</v>
      </c>
      <c r="AK24" s="86">
        <v>4</v>
      </c>
      <c r="AL24" s="86">
        <v>4</v>
      </c>
      <c r="AM24" s="86">
        <v>4</v>
      </c>
      <c r="AN24" s="86">
        <v>4</v>
      </c>
      <c r="AO24" s="86">
        <v>4</v>
      </c>
      <c r="AP24" s="86">
        <v>4</v>
      </c>
      <c r="AQ24" s="86">
        <v>4</v>
      </c>
      <c r="AR24" s="86">
        <v>4</v>
      </c>
      <c r="AS24" s="86">
        <v>4</v>
      </c>
      <c r="AT24" s="86">
        <v>4</v>
      </c>
      <c r="AU24" s="86">
        <v>4</v>
      </c>
      <c r="AV24" s="86">
        <v>4</v>
      </c>
      <c r="AW24" s="86">
        <v>4</v>
      </c>
      <c r="AX24" s="86">
        <v>0</v>
      </c>
      <c r="AY24" s="86">
        <v>0</v>
      </c>
      <c r="AZ24" s="86">
        <v>4</v>
      </c>
      <c r="BA24" s="86">
        <f t="shared" si="0"/>
        <v>300</v>
      </c>
    </row>
    <row r="25" spans="1:53" s="87" customFormat="1" x14ac:dyDescent="0.25">
      <c r="A25" s="83">
        <v>23</v>
      </c>
      <c r="B25" s="84">
        <v>2188</v>
      </c>
      <c r="C25" s="89" t="s">
        <v>461</v>
      </c>
      <c r="D25" s="83" t="s">
        <v>391</v>
      </c>
      <c r="E25" s="86">
        <v>2</v>
      </c>
      <c r="F25" s="86">
        <v>2</v>
      </c>
      <c r="G25" s="86">
        <v>2</v>
      </c>
      <c r="H25" s="86">
        <v>2</v>
      </c>
      <c r="I25" s="86">
        <v>2</v>
      </c>
      <c r="J25" s="86">
        <v>2</v>
      </c>
      <c r="K25" s="86">
        <v>2</v>
      </c>
      <c r="L25" s="86">
        <v>2</v>
      </c>
      <c r="M25" s="86">
        <v>2</v>
      </c>
      <c r="N25" s="86">
        <v>2</v>
      </c>
      <c r="O25" s="86">
        <v>2</v>
      </c>
      <c r="P25" s="86">
        <v>2</v>
      </c>
      <c r="Q25" s="86">
        <v>2</v>
      </c>
      <c r="R25" s="86">
        <v>2</v>
      </c>
      <c r="S25" s="86">
        <v>2</v>
      </c>
      <c r="T25" s="86">
        <v>2</v>
      </c>
      <c r="U25" s="86">
        <v>2</v>
      </c>
      <c r="V25" s="86">
        <v>2</v>
      </c>
      <c r="W25" s="86">
        <v>2</v>
      </c>
      <c r="X25" s="86">
        <v>2</v>
      </c>
      <c r="Y25" s="86">
        <v>2</v>
      </c>
      <c r="Z25" s="86">
        <v>2</v>
      </c>
      <c r="AA25" s="86">
        <v>2</v>
      </c>
      <c r="AB25" s="86">
        <v>2</v>
      </c>
      <c r="AC25" s="86">
        <v>2</v>
      </c>
      <c r="AD25" s="86">
        <v>0</v>
      </c>
      <c r="AE25" s="86">
        <v>0</v>
      </c>
      <c r="AF25" s="86">
        <v>0</v>
      </c>
      <c r="AG25" s="86">
        <v>0</v>
      </c>
      <c r="AH25" s="86">
        <v>0</v>
      </c>
      <c r="AI25" s="86">
        <v>0</v>
      </c>
      <c r="AJ25" s="86">
        <v>0</v>
      </c>
      <c r="AK25" s="86">
        <v>0</v>
      </c>
      <c r="AL25" s="86">
        <v>0</v>
      </c>
      <c r="AM25" s="86">
        <v>0</v>
      </c>
      <c r="AN25" s="86">
        <v>0</v>
      </c>
      <c r="AO25" s="86">
        <v>0</v>
      </c>
      <c r="AP25" s="86">
        <v>0</v>
      </c>
      <c r="AQ25" s="86">
        <v>0</v>
      </c>
      <c r="AR25" s="86">
        <v>0</v>
      </c>
      <c r="AS25" s="86">
        <v>0</v>
      </c>
      <c r="AT25" s="86">
        <v>0</v>
      </c>
      <c r="AU25" s="86">
        <v>0</v>
      </c>
      <c r="AV25" s="86">
        <v>0</v>
      </c>
      <c r="AW25" s="86">
        <v>0</v>
      </c>
      <c r="AX25" s="86">
        <v>0</v>
      </c>
      <c r="AY25" s="86">
        <v>0</v>
      </c>
      <c r="AZ25" s="86">
        <v>0</v>
      </c>
      <c r="BA25" s="86">
        <f t="shared" si="0"/>
        <v>50</v>
      </c>
    </row>
    <row r="26" spans="1:53" ht="27" x14ac:dyDescent="0.25">
      <c r="A26" s="83">
        <v>24</v>
      </c>
      <c r="B26" s="91">
        <v>3529</v>
      </c>
      <c r="C26" s="92" t="s">
        <v>360</v>
      </c>
      <c r="D26" s="86" t="s">
        <v>391</v>
      </c>
      <c r="E26" s="86">
        <v>12</v>
      </c>
      <c r="F26" s="86">
        <v>6</v>
      </c>
      <c r="G26" s="86">
        <v>6</v>
      </c>
      <c r="H26" s="86">
        <v>6</v>
      </c>
      <c r="I26" s="86">
        <v>6</v>
      </c>
      <c r="J26" s="86">
        <v>6</v>
      </c>
      <c r="K26" s="86">
        <v>6</v>
      </c>
      <c r="L26" s="86">
        <v>6</v>
      </c>
      <c r="M26" s="86">
        <v>6</v>
      </c>
      <c r="N26" s="86">
        <v>6</v>
      </c>
      <c r="O26" s="86">
        <v>6</v>
      </c>
      <c r="P26" s="86">
        <v>6</v>
      </c>
      <c r="Q26" s="86">
        <v>6</v>
      </c>
      <c r="R26" s="86">
        <v>6</v>
      </c>
      <c r="S26" s="86">
        <v>6</v>
      </c>
      <c r="T26" s="86">
        <v>6</v>
      </c>
      <c r="U26" s="86">
        <v>6</v>
      </c>
      <c r="V26" s="86">
        <v>6</v>
      </c>
      <c r="W26" s="86">
        <v>6</v>
      </c>
      <c r="X26" s="86">
        <v>6</v>
      </c>
      <c r="Y26" s="86">
        <v>6</v>
      </c>
      <c r="Z26" s="86">
        <v>6</v>
      </c>
      <c r="AA26" s="86">
        <v>6</v>
      </c>
      <c r="AB26" s="86">
        <v>6</v>
      </c>
      <c r="AC26" s="86">
        <v>6</v>
      </c>
      <c r="AD26" s="86">
        <v>2</v>
      </c>
      <c r="AE26" s="86">
        <v>2</v>
      </c>
      <c r="AF26" s="86">
        <v>2</v>
      </c>
      <c r="AG26" s="86">
        <v>2</v>
      </c>
      <c r="AH26" s="86">
        <v>2</v>
      </c>
      <c r="AI26" s="86">
        <v>2</v>
      </c>
      <c r="AJ26" s="86">
        <v>2</v>
      </c>
      <c r="AK26" s="86">
        <v>2</v>
      </c>
      <c r="AL26" s="86">
        <v>2</v>
      </c>
      <c r="AM26" s="86">
        <v>2</v>
      </c>
      <c r="AN26" s="86">
        <v>2</v>
      </c>
      <c r="AO26" s="86">
        <v>2</v>
      </c>
      <c r="AP26" s="86">
        <v>2</v>
      </c>
      <c r="AQ26" s="86">
        <v>2</v>
      </c>
      <c r="AR26" s="86">
        <v>2</v>
      </c>
      <c r="AS26" s="86">
        <v>2</v>
      </c>
      <c r="AT26" s="86">
        <v>2</v>
      </c>
      <c r="AU26" s="86">
        <v>2</v>
      </c>
      <c r="AV26" s="86">
        <v>2</v>
      </c>
      <c r="AW26" s="86">
        <v>2</v>
      </c>
      <c r="AX26" s="86">
        <v>2</v>
      </c>
      <c r="AY26" s="86">
        <v>0</v>
      </c>
      <c r="AZ26" s="86">
        <v>2</v>
      </c>
      <c r="BA26" s="86">
        <f t="shared" si="0"/>
        <v>200</v>
      </c>
    </row>
    <row r="27" spans="1:53" s="87" customFormat="1" x14ac:dyDescent="0.25">
      <c r="A27" s="83">
        <v>25</v>
      </c>
      <c r="B27" s="84">
        <v>3500</v>
      </c>
      <c r="C27" s="88" t="s">
        <v>462</v>
      </c>
      <c r="D27" s="83" t="s">
        <v>391</v>
      </c>
      <c r="E27" s="86">
        <v>50</v>
      </c>
      <c r="F27" s="86">
        <v>10</v>
      </c>
      <c r="G27" s="86">
        <v>12</v>
      </c>
      <c r="H27" s="86">
        <v>5</v>
      </c>
      <c r="I27" s="86">
        <v>5</v>
      </c>
      <c r="J27" s="86">
        <v>5</v>
      </c>
      <c r="K27" s="86">
        <v>20</v>
      </c>
      <c r="L27" s="86">
        <v>5</v>
      </c>
      <c r="M27" s="86">
        <v>5</v>
      </c>
      <c r="N27" s="86">
        <v>5</v>
      </c>
      <c r="O27" s="86">
        <v>20</v>
      </c>
      <c r="P27" s="86">
        <v>5</v>
      </c>
      <c r="Q27" s="86">
        <v>5</v>
      </c>
      <c r="R27" s="86">
        <v>5</v>
      </c>
      <c r="S27" s="86">
        <v>5</v>
      </c>
      <c r="T27" s="86">
        <v>10</v>
      </c>
      <c r="U27" s="86">
        <v>10</v>
      </c>
      <c r="V27" s="86">
        <v>10</v>
      </c>
      <c r="W27" s="86">
        <v>5</v>
      </c>
      <c r="X27" s="86">
        <v>12</v>
      </c>
      <c r="Y27" s="86">
        <v>10</v>
      </c>
      <c r="Z27" s="86">
        <v>5</v>
      </c>
      <c r="AA27" s="86">
        <v>10</v>
      </c>
      <c r="AB27" s="86">
        <v>5</v>
      </c>
      <c r="AC27" s="86">
        <v>10</v>
      </c>
      <c r="AD27" s="86">
        <v>5</v>
      </c>
      <c r="AE27" s="86">
        <v>0</v>
      </c>
      <c r="AF27" s="86">
        <v>10</v>
      </c>
      <c r="AG27" s="86">
        <v>2</v>
      </c>
      <c r="AH27" s="86">
        <v>2</v>
      </c>
      <c r="AI27" s="86">
        <v>2</v>
      </c>
      <c r="AJ27" s="86">
        <v>2</v>
      </c>
      <c r="AK27" s="86">
        <v>2</v>
      </c>
      <c r="AL27" s="86">
        <v>2</v>
      </c>
      <c r="AM27" s="86">
        <v>2</v>
      </c>
      <c r="AN27" s="86">
        <v>2</v>
      </c>
      <c r="AO27" s="86">
        <v>2</v>
      </c>
      <c r="AP27" s="86">
        <v>2</v>
      </c>
      <c r="AQ27" s="86">
        <v>2</v>
      </c>
      <c r="AR27" s="86">
        <v>2</v>
      </c>
      <c r="AS27" s="86">
        <v>2</v>
      </c>
      <c r="AT27" s="86">
        <v>2</v>
      </c>
      <c r="AU27" s="86">
        <v>2</v>
      </c>
      <c r="AV27" s="86">
        <v>2</v>
      </c>
      <c r="AW27" s="86">
        <v>2</v>
      </c>
      <c r="AX27" s="86">
        <v>0</v>
      </c>
      <c r="AY27" s="86">
        <v>0</v>
      </c>
      <c r="AZ27" s="86">
        <v>2</v>
      </c>
      <c r="BA27" s="86">
        <f t="shared" si="0"/>
        <v>300</v>
      </c>
    </row>
    <row r="28" spans="1:53" s="87" customFormat="1" x14ac:dyDescent="0.25">
      <c r="A28" s="83">
        <v>26</v>
      </c>
      <c r="B28" s="84">
        <v>3532</v>
      </c>
      <c r="C28" s="88" t="s">
        <v>463</v>
      </c>
      <c r="D28" s="83" t="s">
        <v>391</v>
      </c>
      <c r="E28" s="86">
        <v>50</v>
      </c>
      <c r="F28" s="86">
        <v>10</v>
      </c>
      <c r="G28" s="86">
        <v>12</v>
      </c>
      <c r="H28" s="86">
        <v>5</v>
      </c>
      <c r="I28" s="86">
        <v>5</v>
      </c>
      <c r="J28" s="86">
        <v>5</v>
      </c>
      <c r="K28" s="86">
        <v>20</v>
      </c>
      <c r="L28" s="86">
        <v>5</v>
      </c>
      <c r="M28" s="86">
        <v>5</v>
      </c>
      <c r="N28" s="86">
        <v>5</v>
      </c>
      <c r="O28" s="86">
        <v>20</v>
      </c>
      <c r="P28" s="86">
        <v>5</v>
      </c>
      <c r="Q28" s="86">
        <v>5</v>
      </c>
      <c r="R28" s="86">
        <v>5</v>
      </c>
      <c r="S28" s="86">
        <v>5</v>
      </c>
      <c r="T28" s="86">
        <v>10</v>
      </c>
      <c r="U28" s="86">
        <v>10</v>
      </c>
      <c r="V28" s="86">
        <v>10</v>
      </c>
      <c r="W28" s="86">
        <v>5</v>
      </c>
      <c r="X28" s="86">
        <v>12</v>
      </c>
      <c r="Y28" s="86">
        <v>10</v>
      </c>
      <c r="Z28" s="86">
        <v>5</v>
      </c>
      <c r="AA28" s="86">
        <v>10</v>
      </c>
      <c r="AB28" s="86">
        <v>5</v>
      </c>
      <c r="AC28" s="86">
        <v>10</v>
      </c>
      <c r="AD28" s="86">
        <v>5</v>
      </c>
      <c r="AE28" s="86">
        <v>0</v>
      </c>
      <c r="AF28" s="86">
        <v>10</v>
      </c>
      <c r="AG28" s="86">
        <v>2</v>
      </c>
      <c r="AH28" s="86">
        <v>2</v>
      </c>
      <c r="AI28" s="86">
        <v>2</v>
      </c>
      <c r="AJ28" s="86">
        <v>2</v>
      </c>
      <c r="AK28" s="86">
        <v>2</v>
      </c>
      <c r="AL28" s="86">
        <v>2</v>
      </c>
      <c r="AM28" s="86">
        <v>2</v>
      </c>
      <c r="AN28" s="86">
        <v>2</v>
      </c>
      <c r="AO28" s="86">
        <v>2</v>
      </c>
      <c r="AP28" s="86">
        <v>2</v>
      </c>
      <c r="AQ28" s="86">
        <v>2</v>
      </c>
      <c r="AR28" s="86">
        <v>2</v>
      </c>
      <c r="AS28" s="86">
        <v>2</v>
      </c>
      <c r="AT28" s="86">
        <v>2</v>
      </c>
      <c r="AU28" s="86">
        <v>2</v>
      </c>
      <c r="AV28" s="86">
        <v>2</v>
      </c>
      <c r="AW28" s="86">
        <v>2</v>
      </c>
      <c r="AX28" s="86">
        <v>0</v>
      </c>
      <c r="AY28" s="86">
        <v>0</v>
      </c>
      <c r="AZ28" s="86">
        <v>2</v>
      </c>
      <c r="BA28" s="86">
        <f t="shared" si="0"/>
        <v>300</v>
      </c>
    </row>
    <row r="29" spans="1:53" s="87" customFormat="1" x14ac:dyDescent="0.25">
      <c r="A29" s="83">
        <v>27</v>
      </c>
      <c r="B29" s="84">
        <v>3558</v>
      </c>
      <c r="C29" s="88" t="s">
        <v>464</v>
      </c>
      <c r="D29" s="83" t="s">
        <v>448</v>
      </c>
      <c r="E29" s="86">
        <v>0</v>
      </c>
      <c r="F29" s="86">
        <v>5</v>
      </c>
      <c r="G29" s="86">
        <v>2</v>
      </c>
      <c r="H29" s="86">
        <v>5</v>
      </c>
      <c r="I29" s="86">
        <v>2</v>
      </c>
      <c r="J29" s="86">
        <v>0</v>
      </c>
      <c r="K29" s="86">
        <v>0</v>
      </c>
      <c r="L29" s="86">
        <v>0</v>
      </c>
      <c r="M29" s="86">
        <v>1</v>
      </c>
      <c r="N29" s="86">
        <v>2</v>
      </c>
      <c r="O29" s="86">
        <v>5</v>
      </c>
      <c r="P29" s="86">
        <v>0</v>
      </c>
      <c r="Q29" s="86">
        <v>0</v>
      </c>
      <c r="R29" s="86">
        <v>5</v>
      </c>
      <c r="S29" s="86">
        <v>2</v>
      </c>
      <c r="T29" s="86">
        <v>0</v>
      </c>
      <c r="U29" s="86">
        <v>0</v>
      </c>
      <c r="V29" s="86">
        <v>0</v>
      </c>
      <c r="W29" s="86">
        <v>0</v>
      </c>
      <c r="X29" s="86">
        <v>2</v>
      </c>
      <c r="Y29" s="86">
        <v>5</v>
      </c>
      <c r="Z29" s="86">
        <v>0</v>
      </c>
      <c r="AA29" s="86">
        <v>5</v>
      </c>
      <c r="AB29" s="86">
        <v>0</v>
      </c>
      <c r="AC29" s="86">
        <v>0</v>
      </c>
      <c r="AD29" s="86">
        <v>0</v>
      </c>
      <c r="AE29" s="86">
        <v>0</v>
      </c>
      <c r="AF29" s="86">
        <v>0</v>
      </c>
      <c r="AG29" s="86">
        <v>0</v>
      </c>
      <c r="AH29" s="86">
        <v>0</v>
      </c>
      <c r="AI29" s="86">
        <v>0</v>
      </c>
      <c r="AJ29" s="86">
        <v>0</v>
      </c>
      <c r="AK29" s="86">
        <v>0</v>
      </c>
      <c r="AL29" s="86">
        <v>0</v>
      </c>
      <c r="AM29" s="86">
        <v>0</v>
      </c>
      <c r="AN29" s="86">
        <v>0</v>
      </c>
      <c r="AO29" s="86">
        <v>0</v>
      </c>
      <c r="AP29" s="86">
        <v>1</v>
      </c>
      <c r="AQ29" s="86">
        <v>1</v>
      </c>
      <c r="AR29" s="86">
        <v>1</v>
      </c>
      <c r="AS29" s="86">
        <v>1</v>
      </c>
      <c r="AT29" s="86">
        <v>1</v>
      </c>
      <c r="AU29" s="86">
        <v>1</v>
      </c>
      <c r="AV29" s="86">
        <v>1</v>
      </c>
      <c r="AW29" s="86">
        <v>1</v>
      </c>
      <c r="AX29" s="86">
        <v>0</v>
      </c>
      <c r="AY29" s="86">
        <v>0</v>
      </c>
      <c r="AZ29" s="86">
        <v>1</v>
      </c>
      <c r="BA29" s="86">
        <f t="shared" si="0"/>
        <v>50</v>
      </c>
    </row>
    <row r="30" spans="1:53" s="87" customFormat="1" ht="17.100000000000001" customHeight="1" x14ac:dyDescent="0.25">
      <c r="A30" s="83">
        <v>28</v>
      </c>
      <c r="B30" s="84">
        <v>3538</v>
      </c>
      <c r="C30" s="90" t="s">
        <v>465</v>
      </c>
      <c r="D30" s="83" t="s">
        <v>391</v>
      </c>
      <c r="E30" s="86">
        <v>0</v>
      </c>
      <c r="F30" s="86">
        <v>0</v>
      </c>
      <c r="G30" s="86">
        <v>0</v>
      </c>
      <c r="H30" s="86">
        <v>0</v>
      </c>
      <c r="I30" s="86">
        <v>0</v>
      </c>
      <c r="J30" s="86">
        <v>0</v>
      </c>
      <c r="K30" s="86">
        <v>0</v>
      </c>
      <c r="L30" s="86">
        <v>0</v>
      </c>
      <c r="M30" s="86">
        <v>0</v>
      </c>
      <c r="N30" s="86">
        <v>0</v>
      </c>
      <c r="O30" s="86">
        <v>0</v>
      </c>
      <c r="P30" s="86">
        <v>0</v>
      </c>
      <c r="Q30" s="86">
        <v>0</v>
      </c>
      <c r="R30" s="86">
        <v>0</v>
      </c>
      <c r="S30" s="86">
        <v>0</v>
      </c>
      <c r="T30" s="86">
        <v>0</v>
      </c>
      <c r="U30" s="86">
        <v>0</v>
      </c>
      <c r="V30" s="86">
        <v>0</v>
      </c>
      <c r="W30" s="86">
        <v>0</v>
      </c>
      <c r="X30" s="86">
        <v>0</v>
      </c>
      <c r="Y30" s="86">
        <v>0</v>
      </c>
      <c r="Z30" s="86">
        <v>0</v>
      </c>
      <c r="AA30" s="86">
        <v>0</v>
      </c>
      <c r="AB30" s="86">
        <v>0</v>
      </c>
      <c r="AC30" s="86">
        <v>0</v>
      </c>
      <c r="AD30" s="86">
        <v>10</v>
      </c>
      <c r="AE30" s="86">
        <v>0</v>
      </c>
      <c r="AF30" s="86">
        <v>10</v>
      </c>
      <c r="AG30" s="86">
        <v>10</v>
      </c>
      <c r="AH30" s="86">
        <v>10</v>
      </c>
      <c r="AI30" s="86">
        <v>10</v>
      </c>
      <c r="AJ30" s="86">
        <v>10</v>
      </c>
      <c r="AK30" s="86">
        <v>10</v>
      </c>
      <c r="AL30" s="86">
        <v>10</v>
      </c>
      <c r="AM30" s="86">
        <v>10</v>
      </c>
      <c r="AN30" s="86">
        <v>10</v>
      </c>
      <c r="AO30" s="86">
        <v>10</v>
      </c>
      <c r="AP30" s="86">
        <v>10</v>
      </c>
      <c r="AQ30" s="86">
        <v>10</v>
      </c>
      <c r="AR30" s="86">
        <v>10</v>
      </c>
      <c r="AS30" s="86">
        <v>10</v>
      </c>
      <c r="AT30" s="86">
        <v>10</v>
      </c>
      <c r="AU30" s="86">
        <v>10</v>
      </c>
      <c r="AV30" s="86">
        <v>10</v>
      </c>
      <c r="AW30" s="86">
        <v>10</v>
      </c>
      <c r="AX30" s="86">
        <v>0</v>
      </c>
      <c r="AY30" s="86">
        <v>0</v>
      </c>
      <c r="AZ30" s="86">
        <v>10</v>
      </c>
      <c r="BA30" s="86">
        <f t="shared" si="0"/>
        <v>200</v>
      </c>
    </row>
    <row r="31" spans="1:53" s="87" customFormat="1" ht="25.5" x14ac:dyDescent="0.25">
      <c r="A31" s="83">
        <v>29</v>
      </c>
      <c r="B31" s="84">
        <v>3535</v>
      </c>
      <c r="C31" s="85" t="s">
        <v>466</v>
      </c>
      <c r="D31" s="83" t="s">
        <v>391</v>
      </c>
      <c r="E31" s="86">
        <v>24</v>
      </c>
      <c r="F31" s="86">
        <v>12</v>
      </c>
      <c r="G31" s="86">
        <v>24</v>
      </c>
      <c r="H31" s="86">
        <v>12</v>
      </c>
      <c r="I31" s="86">
        <v>12</v>
      </c>
      <c r="J31" s="86">
        <v>12</v>
      </c>
      <c r="K31" s="86">
        <v>24</v>
      </c>
      <c r="L31" s="86">
        <v>0</v>
      </c>
      <c r="M31" s="86">
        <v>12</v>
      </c>
      <c r="N31" s="86">
        <v>0</v>
      </c>
      <c r="O31" s="86">
        <v>24</v>
      </c>
      <c r="P31" s="86">
        <v>0</v>
      </c>
      <c r="Q31" s="86">
        <v>12</v>
      </c>
      <c r="R31" s="86">
        <v>12</v>
      </c>
      <c r="S31" s="86">
        <v>0</v>
      </c>
      <c r="T31" s="86">
        <v>12</v>
      </c>
      <c r="U31" s="86">
        <v>12</v>
      </c>
      <c r="V31" s="86">
        <v>0</v>
      </c>
      <c r="W31" s="86">
        <v>12</v>
      </c>
      <c r="X31" s="86">
        <v>12</v>
      </c>
      <c r="Y31" s="86">
        <v>12</v>
      </c>
      <c r="Z31" s="86">
        <v>12</v>
      </c>
      <c r="AA31" s="86">
        <v>12</v>
      </c>
      <c r="AB31" s="86">
        <v>12</v>
      </c>
      <c r="AC31" s="86">
        <v>12</v>
      </c>
      <c r="AD31" s="86">
        <v>0</v>
      </c>
      <c r="AE31" s="93">
        <v>0</v>
      </c>
      <c r="AF31" s="86">
        <v>0</v>
      </c>
      <c r="AG31" s="86">
        <v>0</v>
      </c>
      <c r="AH31" s="86">
        <v>0</v>
      </c>
      <c r="AI31" s="86">
        <v>0</v>
      </c>
      <c r="AJ31" s="86">
        <v>0</v>
      </c>
      <c r="AK31" s="86">
        <v>0</v>
      </c>
      <c r="AL31" s="86">
        <v>12</v>
      </c>
      <c r="AM31" s="86">
        <v>0</v>
      </c>
      <c r="AN31" s="86">
        <v>0</v>
      </c>
      <c r="AO31" s="86">
        <v>0</v>
      </c>
      <c r="AP31" s="86">
        <v>0</v>
      </c>
      <c r="AQ31" s="86">
        <v>0</v>
      </c>
      <c r="AR31" s="86">
        <v>0</v>
      </c>
      <c r="AS31" s="86">
        <v>0</v>
      </c>
      <c r="AT31" s="86">
        <v>0</v>
      </c>
      <c r="AU31" s="86">
        <v>0</v>
      </c>
      <c r="AV31" s="86">
        <v>0</v>
      </c>
      <c r="AW31" s="86">
        <v>0</v>
      </c>
      <c r="AX31" s="86">
        <v>0</v>
      </c>
      <c r="AY31" s="86">
        <v>0</v>
      </c>
      <c r="AZ31" s="86">
        <v>0</v>
      </c>
      <c r="BA31" s="86">
        <f t="shared" si="0"/>
        <v>300</v>
      </c>
    </row>
    <row r="32" spans="1:53" s="87" customFormat="1" ht="25.5" x14ac:dyDescent="0.25">
      <c r="A32" s="83">
        <v>30</v>
      </c>
      <c r="B32" s="94">
        <v>3536</v>
      </c>
      <c r="C32" s="95" t="s">
        <v>467</v>
      </c>
      <c r="D32" s="83" t="s">
        <v>391</v>
      </c>
      <c r="E32" s="86">
        <v>96</v>
      </c>
      <c r="F32" s="86">
        <v>12</v>
      </c>
      <c r="G32" s="86">
        <v>12</v>
      </c>
      <c r="H32" s="86">
        <v>8</v>
      </c>
      <c r="I32" s="86">
        <v>8</v>
      </c>
      <c r="J32" s="86">
        <v>0</v>
      </c>
      <c r="K32" s="86">
        <v>24</v>
      </c>
      <c r="L32" s="86">
        <v>8</v>
      </c>
      <c r="M32" s="86">
        <v>8</v>
      </c>
      <c r="N32" s="86">
        <v>8</v>
      </c>
      <c r="O32" s="86">
        <v>24</v>
      </c>
      <c r="P32" s="86">
        <v>8</v>
      </c>
      <c r="Q32" s="86">
        <v>8</v>
      </c>
      <c r="R32" s="86">
        <v>12</v>
      </c>
      <c r="S32" s="86">
        <v>4</v>
      </c>
      <c r="T32" s="86">
        <v>12</v>
      </c>
      <c r="U32" s="86">
        <v>12</v>
      </c>
      <c r="V32" s="86">
        <v>4</v>
      </c>
      <c r="W32" s="86">
        <v>4</v>
      </c>
      <c r="X32" s="86">
        <v>4</v>
      </c>
      <c r="Y32" s="86">
        <v>12</v>
      </c>
      <c r="Z32" s="86">
        <v>8</v>
      </c>
      <c r="AA32" s="86">
        <v>12</v>
      </c>
      <c r="AB32" s="86">
        <v>8</v>
      </c>
      <c r="AC32" s="86">
        <v>12</v>
      </c>
      <c r="AD32" s="86">
        <v>8</v>
      </c>
      <c r="AE32" s="86">
        <v>0</v>
      </c>
      <c r="AF32" s="86">
        <v>8</v>
      </c>
      <c r="AG32" s="86">
        <v>8</v>
      </c>
      <c r="AH32" s="86">
        <v>8</v>
      </c>
      <c r="AI32" s="86">
        <v>8</v>
      </c>
      <c r="AJ32" s="86">
        <v>8</v>
      </c>
      <c r="AK32" s="86">
        <v>8</v>
      </c>
      <c r="AL32" s="86">
        <v>8</v>
      </c>
      <c r="AM32" s="86">
        <v>8</v>
      </c>
      <c r="AN32" s="86">
        <v>0</v>
      </c>
      <c r="AO32" s="86">
        <v>8</v>
      </c>
      <c r="AP32" s="86">
        <v>8</v>
      </c>
      <c r="AQ32" s="86">
        <v>8</v>
      </c>
      <c r="AR32" s="86">
        <v>8</v>
      </c>
      <c r="AS32" s="86">
        <v>8</v>
      </c>
      <c r="AT32" s="86">
        <v>8</v>
      </c>
      <c r="AU32" s="86">
        <v>8</v>
      </c>
      <c r="AV32" s="86">
        <v>8</v>
      </c>
      <c r="AW32" s="86">
        <v>8</v>
      </c>
      <c r="AX32" s="86">
        <v>0</v>
      </c>
      <c r="AY32" s="86">
        <v>0</v>
      </c>
      <c r="AZ32" s="86">
        <v>8</v>
      </c>
      <c r="BA32" s="86">
        <f t="shared" si="0"/>
        <v>480</v>
      </c>
    </row>
    <row r="33" spans="1:53" s="87" customFormat="1" x14ac:dyDescent="0.25">
      <c r="A33" s="83">
        <v>31</v>
      </c>
      <c r="B33" s="84">
        <v>1541</v>
      </c>
      <c r="C33" s="88" t="s">
        <v>368</v>
      </c>
      <c r="D33" s="83" t="s">
        <v>391</v>
      </c>
      <c r="E33" s="86">
        <v>0</v>
      </c>
      <c r="F33" s="86">
        <v>4</v>
      </c>
      <c r="G33" s="86">
        <v>0</v>
      </c>
      <c r="H33" s="86">
        <v>2</v>
      </c>
      <c r="I33" s="86">
        <v>0</v>
      </c>
      <c r="J33" s="86">
        <v>2</v>
      </c>
      <c r="K33" s="86">
        <v>5</v>
      </c>
      <c r="L33" s="86">
        <v>0</v>
      </c>
      <c r="M33" s="86">
        <v>2</v>
      </c>
      <c r="N33" s="86">
        <v>2</v>
      </c>
      <c r="O33" s="86">
        <v>5</v>
      </c>
      <c r="P33" s="86">
        <v>4</v>
      </c>
      <c r="Q33" s="86">
        <v>0</v>
      </c>
      <c r="R33" s="86">
        <v>2</v>
      </c>
      <c r="S33" s="86">
        <v>2</v>
      </c>
      <c r="T33" s="86">
        <v>0</v>
      </c>
      <c r="U33" s="86">
        <v>4</v>
      </c>
      <c r="V33" s="86">
        <v>0</v>
      </c>
      <c r="W33" s="86">
        <v>0</v>
      </c>
      <c r="X33" s="86">
        <v>4</v>
      </c>
      <c r="Y33" s="86">
        <v>4</v>
      </c>
      <c r="Z33" s="86">
        <v>2</v>
      </c>
      <c r="AA33" s="86">
        <v>2</v>
      </c>
      <c r="AB33" s="86">
        <v>2</v>
      </c>
      <c r="AC33" s="86">
        <v>2</v>
      </c>
      <c r="AD33" s="86">
        <v>0</v>
      </c>
      <c r="AE33" s="86">
        <v>0</v>
      </c>
      <c r="AF33" s="86">
        <v>0</v>
      </c>
      <c r="AG33" s="86">
        <v>0</v>
      </c>
      <c r="AH33" s="86">
        <v>0</v>
      </c>
      <c r="AI33" s="86">
        <v>0</v>
      </c>
      <c r="AJ33" s="86">
        <v>0</v>
      </c>
      <c r="AK33" s="86">
        <v>0</v>
      </c>
      <c r="AL33" s="86">
        <v>0</v>
      </c>
      <c r="AM33" s="86">
        <v>0</v>
      </c>
      <c r="AN33" s="86">
        <v>0</v>
      </c>
      <c r="AO33" s="86">
        <v>0</v>
      </c>
      <c r="AP33" s="86">
        <v>0</v>
      </c>
      <c r="AQ33" s="86">
        <v>0</v>
      </c>
      <c r="AR33" s="86">
        <v>0</v>
      </c>
      <c r="AS33" s="86">
        <v>0</v>
      </c>
      <c r="AT33" s="86">
        <v>0</v>
      </c>
      <c r="AU33" s="86">
        <v>0</v>
      </c>
      <c r="AV33" s="86">
        <v>0</v>
      </c>
      <c r="AW33" s="86">
        <v>0</v>
      </c>
      <c r="AX33" s="86">
        <v>0</v>
      </c>
      <c r="AY33" s="86">
        <v>0</v>
      </c>
      <c r="AZ33" s="86">
        <v>0</v>
      </c>
      <c r="BA33" s="86">
        <f t="shared" si="0"/>
        <v>50</v>
      </c>
    </row>
    <row r="34" spans="1:53" s="87" customFormat="1" x14ac:dyDescent="0.25">
      <c r="A34" s="83">
        <v>32</v>
      </c>
      <c r="B34" s="84">
        <v>3545</v>
      </c>
      <c r="C34" s="88" t="s">
        <v>468</v>
      </c>
      <c r="D34" s="83" t="s">
        <v>469</v>
      </c>
      <c r="E34" s="86">
        <v>50</v>
      </c>
      <c r="F34" s="86">
        <v>0</v>
      </c>
      <c r="G34" s="86">
        <v>0</v>
      </c>
      <c r="H34" s="86">
        <v>10</v>
      </c>
      <c r="I34" s="86">
        <v>0</v>
      </c>
      <c r="J34" s="86">
        <v>5</v>
      </c>
      <c r="K34" s="86">
        <v>20</v>
      </c>
      <c r="L34" s="86">
        <v>10</v>
      </c>
      <c r="M34" s="86">
        <v>10</v>
      </c>
      <c r="N34" s="86">
        <v>10</v>
      </c>
      <c r="O34" s="86">
        <v>20</v>
      </c>
      <c r="P34" s="86">
        <v>0</v>
      </c>
      <c r="Q34" s="86">
        <v>5</v>
      </c>
      <c r="R34" s="86">
        <v>10</v>
      </c>
      <c r="S34" s="86">
        <v>0</v>
      </c>
      <c r="T34" s="86">
        <v>10</v>
      </c>
      <c r="U34" s="86">
        <v>10</v>
      </c>
      <c r="V34" s="86">
        <v>0</v>
      </c>
      <c r="W34" s="86">
        <v>0</v>
      </c>
      <c r="X34" s="86">
        <v>10</v>
      </c>
      <c r="Y34" s="86">
        <v>10</v>
      </c>
      <c r="Z34" s="86">
        <v>0</v>
      </c>
      <c r="AA34" s="86">
        <v>10</v>
      </c>
      <c r="AB34" s="86">
        <v>0</v>
      </c>
      <c r="AC34" s="86">
        <v>0</v>
      </c>
      <c r="AD34" s="86">
        <v>5</v>
      </c>
      <c r="AE34" s="86">
        <v>0</v>
      </c>
      <c r="AF34" s="86">
        <v>5</v>
      </c>
      <c r="AG34" s="86">
        <v>5</v>
      </c>
      <c r="AH34" s="86">
        <v>5</v>
      </c>
      <c r="AI34" s="86">
        <v>5</v>
      </c>
      <c r="AJ34" s="86">
        <v>5</v>
      </c>
      <c r="AK34" s="86">
        <v>5</v>
      </c>
      <c r="AL34" s="86">
        <v>5</v>
      </c>
      <c r="AM34" s="86">
        <v>5</v>
      </c>
      <c r="AN34" s="86">
        <v>5</v>
      </c>
      <c r="AO34" s="86">
        <v>5</v>
      </c>
      <c r="AP34" s="86">
        <v>5</v>
      </c>
      <c r="AQ34" s="86">
        <v>5</v>
      </c>
      <c r="AR34" s="86">
        <v>5</v>
      </c>
      <c r="AS34" s="86">
        <v>5</v>
      </c>
      <c r="AT34" s="86">
        <v>5</v>
      </c>
      <c r="AU34" s="86">
        <v>5</v>
      </c>
      <c r="AV34" s="86">
        <v>5</v>
      </c>
      <c r="AW34" s="86">
        <v>5</v>
      </c>
      <c r="AX34" s="86">
        <v>0</v>
      </c>
      <c r="AY34" s="86">
        <v>0</v>
      </c>
      <c r="AZ34" s="86">
        <v>5</v>
      </c>
      <c r="BA34" s="86">
        <f t="shared" si="0"/>
        <v>300</v>
      </c>
    </row>
    <row r="35" spans="1:53" s="87" customFormat="1" ht="25.5" x14ac:dyDescent="0.25">
      <c r="A35" s="83">
        <v>33</v>
      </c>
      <c r="B35" s="84">
        <v>3655</v>
      </c>
      <c r="C35" s="85" t="s">
        <v>370</v>
      </c>
      <c r="D35" s="83" t="s">
        <v>391</v>
      </c>
      <c r="E35" s="86">
        <v>400</v>
      </c>
      <c r="F35" s="86">
        <v>10</v>
      </c>
      <c r="G35" s="86">
        <v>50</v>
      </c>
      <c r="H35" s="86">
        <v>10</v>
      </c>
      <c r="I35" s="86">
        <v>10</v>
      </c>
      <c r="J35" s="86">
        <v>10</v>
      </c>
      <c r="K35" s="86">
        <v>40</v>
      </c>
      <c r="L35" s="86">
        <v>10</v>
      </c>
      <c r="M35" s="86">
        <v>10</v>
      </c>
      <c r="N35" s="86">
        <v>10</v>
      </c>
      <c r="O35" s="86">
        <v>50</v>
      </c>
      <c r="P35" s="86">
        <v>40</v>
      </c>
      <c r="Q35" s="86">
        <v>10</v>
      </c>
      <c r="R35" s="86">
        <v>10</v>
      </c>
      <c r="S35" s="86">
        <v>5</v>
      </c>
      <c r="T35" s="86">
        <v>10</v>
      </c>
      <c r="U35" s="86">
        <v>15</v>
      </c>
      <c r="V35" s="86">
        <v>10</v>
      </c>
      <c r="W35" s="86">
        <v>10</v>
      </c>
      <c r="X35" s="86">
        <v>30</v>
      </c>
      <c r="Y35" s="86">
        <v>10</v>
      </c>
      <c r="Z35" s="86">
        <v>10</v>
      </c>
      <c r="AA35" s="86">
        <v>10</v>
      </c>
      <c r="AB35" s="86">
        <v>10</v>
      </c>
      <c r="AC35" s="86">
        <v>10</v>
      </c>
      <c r="AD35" s="86">
        <v>10</v>
      </c>
      <c r="AE35" s="86">
        <v>0</v>
      </c>
      <c r="AF35" s="86">
        <v>10</v>
      </c>
      <c r="AG35" s="86">
        <v>10</v>
      </c>
      <c r="AH35" s="86">
        <v>10</v>
      </c>
      <c r="AI35" s="86">
        <v>10</v>
      </c>
      <c r="AJ35" s="86">
        <v>10</v>
      </c>
      <c r="AK35" s="86">
        <v>10</v>
      </c>
      <c r="AL35" s="86">
        <v>10</v>
      </c>
      <c r="AM35" s="86">
        <v>10</v>
      </c>
      <c r="AN35" s="86">
        <v>10</v>
      </c>
      <c r="AO35" s="86">
        <v>10</v>
      </c>
      <c r="AP35" s="86">
        <v>10</v>
      </c>
      <c r="AQ35" s="86">
        <v>10</v>
      </c>
      <c r="AR35" s="86">
        <v>10</v>
      </c>
      <c r="AS35" s="86">
        <v>10</v>
      </c>
      <c r="AT35" s="86">
        <v>10</v>
      </c>
      <c r="AU35" s="86">
        <v>10</v>
      </c>
      <c r="AV35" s="86">
        <v>10</v>
      </c>
      <c r="AW35" s="86">
        <v>10</v>
      </c>
      <c r="AX35" s="86">
        <v>0</v>
      </c>
      <c r="AY35" s="86">
        <v>0</v>
      </c>
      <c r="AZ35" s="86">
        <v>10</v>
      </c>
      <c r="BA35" s="86">
        <f t="shared" si="0"/>
        <v>1000</v>
      </c>
    </row>
    <row r="36" spans="1:53" s="87" customFormat="1" x14ac:dyDescent="0.25">
      <c r="A36" s="83">
        <v>34</v>
      </c>
      <c r="B36" s="84">
        <v>3549</v>
      </c>
      <c r="C36" s="88" t="s">
        <v>371</v>
      </c>
      <c r="D36" s="83" t="s">
        <v>391</v>
      </c>
      <c r="E36" s="86">
        <v>0</v>
      </c>
      <c r="F36" s="86">
        <v>5</v>
      </c>
      <c r="G36" s="86">
        <v>0</v>
      </c>
      <c r="H36" s="86">
        <v>5</v>
      </c>
      <c r="I36" s="86">
        <v>0</v>
      </c>
      <c r="J36" s="86">
        <v>5</v>
      </c>
      <c r="K36" s="86">
        <v>10</v>
      </c>
      <c r="L36" s="86">
        <v>0</v>
      </c>
      <c r="M36" s="86">
        <v>5</v>
      </c>
      <c r="N36" s="86">
        <v>5</v>
      </c>
      <c r="O36" s="86">
        <v>10</v>
      </c>
      <c r="P36" s="86">
        <v>5</v>
      </c>
      <c r="Q36" s="86">
        <v>0</v>
      </c>
      <c r="R36" s="86">
        <v>5</v>
      </c>
      <c r="S36" s="86">
        <v>5</v>
      </c>
      <c r="T36" s="86">
        <v>0</v>
      </c>
      <c r="U36" s="86">
        <v>5</v>
      </c>
      <c r="V36" s="86">
        <v>5</v>
      </c>
      <c r="W36" s="86">
        <v>5</v>
      </c>
      <c r="X36" s="86">
        <v>5</v>
      </c>
      <c r="Y36" s="86">
        <v>5</v>
      </c>
      <c r="Z36" s="86">
        <v>5</v>
      </c>
      <c r="AA36" s="86">
        <v>5</v>
      </c>
      <c r="AB36" s="86">
        <v>5</v>
      </c>
      <c r="AC36" s="86">
        <v>5</v>
      </c>
      <c r="AD36" s="86">
        <v>5</v>
      </c>
      <c r="AE36" s="86">
        <v>0</v>
      </c>
      <c r="AF36" s="86">
        <v>5</v>
      </c>
      <c r="AG36" s="86">
        <v>5</v>
      </c>
      <c r="AH36" s="86">
        <v>5</v>
      </c>
      <c r="AI36" s="86">
        <v>5</v>
      </c>
      <c r="AJ36" s="86">
        <v>5</v>
      </c>
      <c r="AK36" s="86">
        <v>5</v>
      </c>
      <c r="AL36" s="86">
        <v>5</v>
      </c>
      <c r="AM36" s="86">
        <v>5</v>
      </c>
      <c r="AN36" s="86">
        <v>5</v>
      </c>
      <c r="AO36" s="86">
        <v>5</v>
      </c>
      <c r="AP36" s="86">
        <v>5</v>
      </c>
      <c r="AQ36" s="86">
        <v>5</v>
      </c>
      <c r="AR36" s="86">
        <v>5</v>
      </c>
      <c r="AS36" s="86">
        <v>4</v>
      </c>
      <c r="AT36" s="86">
        <v>4</v>
      </c>
      <c r="AU36" s="86">
        <v>4</v>
      </c>
      <c r="AV36" s="86">
        <v>4</v>
      </c>
      <c r="AW36" s="86">
        <v>4</v>
      </c>
      <c r="AX36" s="86">
        <v>0</v>
      </c>
      <c r="AY36" s="86">
        <v>0</v>
      </c>
      <c r="AZ36" s="86">
        <v>5</v>
      </c>
      <c r="BA36" s="86">
        <f t="shared" si="0"/>
        <v>200</v>
      </c>
    </row>
    <row r="37" spans="1:53" s="87" customFormat="1" x14ac:dyDescent="0.25">
      <c r="A37" s="83">
        <v>35</v>
      </c>
      <c r="B37" s="84">
        <v>3553</v>
      </c>
      <c r="C37" s="88" t="s">
        <v>470</v>
      </c>
      <c r="D37" s="83" t="s">
        <v>391</v>
      </c>
      <c r="E37" s="86">
        <v>0</v>
      </c>
      <c r="F37" s="86">
        <v>5</v>
      </c>
      <c r="G37" s="86">
        <v>10</v>
      </c>
      <c r="H37" s="86">
        <v>5</v>
      </c>
      <c r="I37" s="86">
        <v>5</v>
      </c>
      <c r="J37" s="86">
        <v>5</v>
      </c>
      <c r="K37" s="86">
        <v>15</v>
      </c>
      <c r="L37" s="86">
        <v>0</v>
      </c>
      <c r="M37" s="86">
        <v>0</v>
      </c>
      <c r="N37" s="86">
        <v>0</v>
      </c>
      <c r="O37" s="86">
        <v>15</v>
      </c>
      <c r="P37" s="86">
        <v>0</v>
      </c>
      <c r="Q37" s="86">
        <v>0</v>
      </c>
      <c r="R37" s="86">
        <v>5</v>
      </c>
      <c r="S37" s="86">
        <v>0</v>
      </c>
      <c r="T37" s="86">
        <v>0</v>
      </c>
      <c r="U37" s="86">
        <v>5</v>
      </c>
      <c r="V37" s="86">
        <v>0</v>
      </c>
      <c r="W37" s="86">
        <v>0</v>
      </c>
      <c r="X37" s="86">
        <v>5</v>
      </c>
      <c r="Y37" s="86">
        <v>0</v>
      </c>
      <c r="Z37" s="86">
        <v>5</v>
      </c>
      <c r="AA37" s="86">
        <v>10</v>
      </c>
      <c r="AB37" s="86">
        <v>5</v>
      </c>
      <c r="AC37" s="86">
        <v>5</v>
      </c>
      <c r="AD37" s="86">
        <v>0</v>
      </c>
      <c r="AE37" s="86">
        <v>0</v>
      </c>
      <c r="AF37" s="86">
        <v>0</v>
      </c>
      <c r="AG37" s="86">
        <v>0</v>
      </c>
      <c r="AH37" s="86">
        <v>0</v>
      </c>
      <c r="AI37" s="86">
        <v>0</v>
      </c>
      <c r="AJ37" s="86">
        <v>0</v>
      </c>
      <c r="AK37" s="86">
        <v>0</v>
      </c>
      <c r="AL37" s="86">
        <v>0</v>
      </c>
      <c r="AM37" s="86">
        <v>0</v>
      </c>
      <c r="AN37" s="86">
        <v>0</v>
      </c>
      <c r="AO37" s="86">
        <v>0</v>
      </c>
      <c r="AP37" s="86">
        <v>0</v>
      </c>
      <c r="AQ37" s="86">
        <v>0</v>
      </c>
      <c r="AR37" s="86">
        <v>0</v>
      </c>
      <c r="AS37" s="86">
        <v>0</v>
      </c>
      <c r="AT37" s="86">
        <v>0</v>
      </c>
      <c r="AU37" s="86">
        <v>0</v>
      </c>
      <c r="AV37" s="86">
        <v>0</v>
      </c>
      <c r="AW37" s="86">
        <v>0</v>
      </c>
      <c r="AX37" s="86">
        <v>0</v>
      </c>
      <c r="AY37" s="86">
        <v>0</v>
      </c>
      <c r="AZ37" s="86">
        <v>0</v>
      </c>
      <c r="BA37" s="86">
        <f t="shared" si="0"/>
        <v>100</v>
      </c>
    </row>
  </sheetData>
  <mergeCells count="1">
    <mergeCell ref="A1:AZ1"/>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6763F-A72B-4443-A4E9-7641F98BDC60}">
  <dimension ref="A1:E39"/>
  <sheetViews>
    <sheetView tabSelected="1" view="pageBreakPreview" zoomScale="60" zoomScaleNormal="100" workbookViewId="0">
      <selection activeCell="I9" sqref="I9"/>
    </sheetView>
  </sheetViews>
  <sheetFormatPr baseColWidth="10" defaultColWidth="10.85546875" defaultRowHeight="15.75" x14ac:dyDescent="0.25"/>
  <cols>
    <col min="1" max="1" width="4.7109375" style="96" bestFit="1" customWidth="1"/>
    <col min="2" max="2" width="10.85546875" style="96"/>
    <col min="3" max="3" width="42.85546875" style="96" customWidth="1"/>
    <col min="4" max="4" width="10.85546875" style="96"/>
    <col min="5" max="5" width="54.85546875" style="96" customWidth="1"/>
    <col min="6" max="16384" width="10.85546875" style="96"/>
  </cols>
  <sheetData>
    <row r="1" spans="1:5" x14ac:dyDescent="0.25">
      <c r="A1" s="197" t="s">
        <v>378</v>
      </c>
      <c r="B1" s="198" t="s">
        <v>379</v>
      </c>
      <c r="C1" s="197" t="s">
        <v>380</v>
      </c>
      <c r="D1" s="197" t="s">
        <v>381</v>
      </c>
      <c r="E1" s="197" t="s">
        <v>471</v>
      </c>
    </row>
    <row r="2" spans="1:5" x14ac:dyDescent="0.25">
      <c r="A2" s="197"/>
      <c r="B2" s="198"/>
      <c r="C2" s="197"/>
      <c r="D2" s="197"/>
      <c r="E2" s="197"/>
    </row>
    <row r="3" spans="1:5" ht="81" x14ac:dyDescent="0.25">
      <c r="A3" s="63">
        <v>1</v>
      </c>
      <c r="B3" s="63">
        <v>6545</v>
      </c>
      <c r="C3" s="64" t="s">
        <v>334</v>
      </c>
      <c r="D3" s="63" t="s">
        <v>299</v>
      </c>
      <c r="E3" s="97" t="s">
        <v>472</v>
      </c>
    </row>
    <row r="4" spans="1:5" ht="40.5" x14ac:dyDescent="0.25">
      <c r="A4" s="63">
        <v>2</v>
      </c>
      <c r="B4" s="63">
        <v>2640</v>
      </c>
      <c r="C4" s="64" t="s">
        <v>335</v>
      </c>
      <c r="D4" s="63" t="s">
        <v>299</v>
      </c>
      <c r="E4" s="97" t="s">
        <v>473</v>
      </c>
    </row>
    <row r="5" spans="1:5" ht="54" x14ac:dyDescent="0.25">
      <c r="A5" s="63">
        <v>3</v>
      </c>
      <c r="B5" s="63">
        <v>2641</v>
      </c>
      <c r="C5" s="64" t="s">
        <v>336</v>
      </c>
      <c r="D5" s="63" t="s">
        <v>298</v>
      </c>
      <c r="E5" s="97" t="s">
        <v>474</v>
      </c>
    </row>
    <row r="6" spans="1:5" ht="27" x14ac:dyDescent="0.25">
      <c r="A6" s="63">
        <v>4</v>
      </c>
      <c r="B6" s="63">
        <v>3973</v>
      </c>
      <c r="C6" s="64" t="s">
        <v>337</v>
      </c>
      <c r="D6" s="63" t="s">
        <v>298</v>
      </c>
      <c r="E6" s="97" t="s">
        <v>475</v>
      </c>
    </row>
    <row r="7" spans="1:5" ht="27" x14ac:dyDescent="0.25">
      <c r="A7" s="63">
        <v>5</v>
      </c>
      <c r="B7" s="63">
        <v>2102</v>
      </c>
      <c r="C7" s="64" t="s">
        <v>338</v>
      </c>
      <c r="D7" s="63" t="s">
        <v>298</v>
      </c>
      <c r="E7" s="97" t="s">
        <v>476</v>
      </c>
    </row>
    <row r="8" spans="1:5" ht="81" x14ac:dyDescent="0.25">
      <c r="A8" s="63">
        <v>6</v>
      </c>
      <c r="B8" s="63">
        <v>3470</v>
      </c>
      <c r="C8" s="64" t="s">
        <v>339</v>
      </c>
      <c r="D8" s="63" t="s">
        <v>340</v>
      </c>
      <c r="E8" s="97" t="s">
        <v>477</v>
      </c>
    </row>
    <row r="9" spans="1:5" ht="40.5" x14ac:dyDescent="0.25">
      <c r="A9" s="63">
        <v>7</v>
      </c>
      <c r="B9" s="63">
        <v>429</v>
      </c>
      <c r="C9" s="64" t="s">
        <v>341</v>
      </c>
      <c r="D9" s="63" t="s">
        <v>297</v>
      </c>
      <c r="E9" s="97" t="s">
        <v>478</v>
      </c>
    </row>
    <row r="10" spans="1:5" ht="40.5" x14ac:dyDescent="0.25">
      <c r="A10" s="63">
        <v>8</v>
      </c>
      <c r="B10" s="63">
        <v>6546</v>
      </c>
      <c r="C10" s="64" t="s">
        <v>342</v>
      </c>
      <c r="D10" s="63" t="s">
        <v>297</v>
      </c>
      <c r="E10" s="97" t="s">
        <v>479</v>
      </c>
    </row>
    <row r="11" spans="1:5" ht="67.5" x14ac:dyDescent="0.25">
      <c r="A11" s="63">
        <v>9</v>
      </c>
      <c r="B11" s="63">
        <v>2644</v>
      </c>
      <c r="C11" s="64" t="s">
        <v>343</v>
      </c>
      <c r="D11" s="63" t="s">
        <v>298</v>
      </c>
      <c r="E11" s="97" t="s">
        <v>480</v>
      </c>
    </row>
    <row r="12" spans="1:5" ht="94.5" x14ac:dyDescent="0.25">
      <c r="A12" s="63">
        <v>10</v>
      </c>
      <c r="B12" s="63">
        <v>3478</v>
      </c>
      <c r="C12" s="64" t="s">
        <v>344</v>
      </c>
      <c r="D12" s="63" t="s">
        <v>298</v>
      </c>
      <c r="E12" s="97" t="s">
        <v>481</v>
      </c>
    </row>
    <row r="13" spans="1:5" ht="54" x14ac:dyDescent="0.25">
      <c r="A13" s="63">
        <v>11</v>
      </c>
      <c r="B13" s="63">
        <v>7026</v>
      </c>
      <c r="C13" s="64" t="s">
        <v>345</v>
      </c>
      <c r="D13" s="63" t="s">
        <v>298</v>
      </c>
      <c r="E13" s="97" t="s">
        <v>482</v>
      </c>
    </row>
    <row r="14" spans="1:5" ht="94.5" x14ac:dyDescent="0.25">
      <c r="A14" s="63">
        <v>12</v>
      </c>
      <c r="B14" s="63">
        <v>3488</v>
      </c>
      <c r="C14" s="64" t="s">
        <v>346</v>
      </c>
      <c r="D14" s="63" t="s">
        <v>298</v>
      </c>
      <c r="E14" s="97" t="s">
        <v>483</v>
      </c>
    </row>
    <row r="15" spans="1:5" ht="108" x14ac:dyDescent="0.25">
      <c r="A15" s="63">
        <v>13</v>
      </c>
      <c r="B15" s="63">
        <v>3530</v>
      </c>
      <c r="C15" s="64" t="s">
        <v>347</v>
      </c>
      <c r="D15" s="63" t="s">
        <v>340</v>
      </c>
      <c r="E15" s="97" t="s">
        <v>484</v>
      </c>
    </row>
    <row r="16" spans="1:5" ht="81" x14ac:dyDescent="0.25">
      <c r="A16" s="63">
        <v>14</v>
      </c>
      <c r="B16" s="63">
        <v>3501</v>
      </c>
      <c r="C16" s="64" t="s">
        <v>348</v>
      </c>
      <c r="D16" s="63" t="s">
        <v>349</v>
      </c>
      <c r="E16" s="97" t="s">
        <v>485</v>
      </c>
    </row>
    <row r="17" spans="1:5" ht="94.5" x14ac:dyDescent="0.25">
      <c r="A17" s="63">
        <v>15</v>
      </c>
      <c r="B17" s="63">
        <v>3506</v>
      </c>
      <c r="C17" s="64" t="s">
        <v>350</v>
      </c>
      <c r="D17" s="63" t="s">
        <v>298</v>
      </c>
      <c r="E17" s="97" t="s">
        <v>486</v>
      </c>
    </row>
    <row r="18" spans="1:5" x14ac:dyDescent="0.25">
      <c r="A18" s="197" t="s">
        <v>378</v>
      </c>
      <c r="B18" s="198" t="s">
        <v>379</v>
      </c>
      <c r="C18" s="197" t="s">
        <v>380</v>
      </c>
      <c r="D18" s="197" t="s">
        <v>381</v>
      </c>
      <c r="E18" s="197" t="s">
        <v>471</v>
      </c>
    </row>
    <row r="19" spans="1:5" x14ac:dyDescent="0.25">
      <c r="A19" s="197"/>
      <c r="B19" s="198"/>
      <c r="C19" s="197"/>
      <c r="D19" s="197"/>
      <c r="E19" s="197"/>
    </row>
    <row r="20" spans="1:5" ht="54" x14ac:dyDescent="0.25">
      <c r="A20" s="63">
        <v>16</v>
      </c>
      <c r="B20" s="63">
        <v>3510</v>
      </c>
      <c r="C20" s="64" t="s">
        <v>351</v>
      </c>
      <c r="D20" s="63" t="s">
        <v>297</v>
      </c>
      <c r="E20" s="97" t="s">
        <v>487</v>
      </c>
    </row>
    <row r="21" spans="1:5" ht="54" x14ac:dyDescent="0.25">
      <c r="A21" s="63">
        <v>17</v>
      </c>
      <c r="B21" s="63">
        <v>3511</v>
      </c>
      <c r="C21" s="64" t="s">
        <v>352</v>
      </c>
      <c r="D21" s="63" t="s">
        <v>297</v>
      </c>
      <c r="E21" s="97" t="s">
        <v>488</v>
      </c>
    </row>
    <row r="22" spans="1:5" x14ac:dyDescent="0.25">
      <c r="A22" s="63">
        <v>18</v>
      </c>
      <c r="B22" s="63">
        <v>3509</v>
      </c>
      <c r="C22" s="64" t="s">
        <v>353</v>
      </c>
      <c r="D22" s="63" t="s">
        <v>298</v>
      </c>
      <c r="E22" s="97" t="s">
        <v>489</v>
      </c>
    </row>
    <row r="23" spans="1:5" ht="67.5" x14ac:dyDescent="0.25">
      <c r="A23" s="63">
        <v>19</v>
      </c>
      <c r="B23" s="63">
        <v>3514</v>
      </c>
      <c r="C23" s="64" t="s">
        <v>354</v>
      </c>
      <c r="D23" s="63" t="s">
        <v>355</v>
      </c>
      <c r="E23" s="97" t="s">
        <v>490</v>
      </c>
    </row>
    <row r="24" spans="1:5" ht="81" x14ac:dyDescent="0.25">
      <c r="A24" s="63">
        <v>20</v>
      </c>
      <c r="B24" s="63">
        <v>3523</v>
      </c>
      <c r="C24" s="64" t="s">
        <v>356</v>
      </c>
      <c r="D24" s="63" t="s">
        <v>298</v>
      </c>
      <c r="E24" s="97" t="s">
        <v>491</v>
      </c>
    </row>
    <row r="25" spans="1:5" ht="40.5" x14ac:dyDescent="0.25">
      <c r="A25" s="63">
        <v>21</v>
      </c>
      <c r="B25" s="63">
        <v>3521</v>
      </c>
      <c r="C25" s="64" t="s">
        <v>357</v>
      </c>
      <c r="D25" s="63" t="s">
        <v>298</v>
      </c>
      <c r="E25" s="97" t="s">
        <v>492</v>
      </c>
    </row>
    <row r="26" spans="1:5" x14ac:dyDescent="0.25">
      <c r="A26" s="63">
        <v>22</v>
      </c>
      <c r="B26" s="63">
        <v>11844</v>
      </c>
      <c r="C26" s="64" t="s">
        <v>358</v>
      </c>
      <c r="D26" s="63" t="s">
        <v>298</v>
      </c>
      <c r="E26" s="97" t="s">
        <v>493</v>
      </c>
    </row>
    <row r="27" spans="1:5" ht="40.5" x14ac:dyDescent="0.25">
      <c r="A27" s="63">
        <v>23</v>
      </c>
      <c r="B27" s="63">
        <v>2188</v>
      </c>
      <c r="C27" s="64" t="s">
        <v>359</v>
      </c>
      <c r="D27" s="63" t="s">
        <v>298</v>
      </c>
      <c r="E27" s="97" t="s">
        <v>494</v>
      </c>
    </row>
    <row r="28" spans="1:5" ht="108" x14ac:dyDescent="0.25">
      <c r="A28" s="63">
        <v>24</v>
      </c>
      <c r="B28" s="63">
        <v>3529</v>
      </c>
      <c r="C28" s="64" t="s">
        <v>360</v>
      </c>
      <c r="D28" s="63" t="s">
        <v>361</v>
      </c>
      <c r="E28" s="97" t="s">
        <v>495</v>
      </c>
    </row>
    <row r="29" spans="1:5" ht="54" x14ac:dyDescent="0.25">
      <c r="A29" s="63">
        <v>25</v>
      </c>
      <c r="B29" s="63">
        <v>3500</v>
      </c>
      <c r="C29" s="64" t="s">
        <v>362</v>
      </c>
      <c r="D29" s="63" t="s">
        <v>298</v>
      </c>
      <c r="E29" s="97" t="s">
        <v>496</v>
      </c>
    </row>
    <row r="30" spans="1:5" ht="54" x14ac:dyDescent="0.25">
      <c r="A30" s="63">
        <v>26</v>
      </c>
      <c r="B30" s="63">
        <v>3532</v>
      </c>
      <c r="C30" s="64" t="s">
        <v>363</v>
      </c>
      <c r="D30" s="63" t="s">
        <v>298</v>
      </c>
      <c r="E30" s="97" t="s">
        <v>497</v>
      </c>
    </row>
    <row r="31" spans="1:5" ht="27" x14ac:dyDescent="0.25">
      <c r="A31" s="63">
        <v>27</v>
      </c>
      <c r="B31" s="63">
        <v>3558</v>
      </c>
      <c r="C31" s="64" t="s">
        <v>364</v>
      </c>
      <c r="D31" s="63" t="s">
        <v>297</v>
      </c>
      <c r="E31" s="97" t="s">
        <v>498</v>
      </c>
    </row>
    <row r="32" spans="1:5" x14ac:dyDescent="0.25">
      <c r="A32" s="63">
        <v>28</v>
      </c>
      <c r="B32" s="63">
        <v>3538</v>
      </c>
      <c r="C32" s="64" t="s">
        <v>365</v>
      </c>
      <c r="D32" s="63" t="s">
        <v>300</v>
      </c>
      <c r="E32" s="97" t="s">
        <v>499</v>
      </c>
    </row>
    <row r="33" spans="1:5" x14ac:dyDescent="0.25">
      <c r="A33" s="63">
        <v>29</v>
      </c>
      <c r="B33" s="63">
        <v>3535</v>
      </c>
      <c r="C33" s="64" t="s">
        <v>366</v>
      </c>
      <c r="D33" s="63" t="s">
        <v>298</v>
      </c>
      <c r="E33" s="97" t="s">
        <v>500</v>
      </c>
    </row>
    <row r="34" spans="1:5" ht="27" x14ac:dyDescent="0.25">
      <c r="A34" s="63">
        <v>30</v>
      </c>
      <c r="B34" s="63">
        <v>3536</v>
      </c>
      <c r="C34" s="64" t="s">
        <v>367</v>
      </c>
      <c r="D34" s="63" t="s">
        <v>298</v>
      </c>
      <c r="E34" s="97" t="s">
        <v>501</v>
      </c>
    </row>
    <row r="35" spans="1:5" ht="40.5" x14ac:dyDescent="0.25">
      <c r="A35" s="63">
        <v>31</v>
      </c>
      <c r="B35" s="63">
        <v>3541</v>
      </c>
      <c r="C35" s="64" t="s">
        <v>368</v>
      </c>
      <c r="D35" s="63" t="s">
        <v>298</v>
      </c>
      <c r="E35" s="97" t="s">
        <v>502</v>
      </c>
    </row>
    <row r="36" spans="1:5" ht="27" x14ac:dyDescent="0.25">
      <c r="A36" s="63">
        <v>32</v>
      </c>
      <c r="B36" s="63">
        <v>3545</v>
      </c>
      <c r="C36" s="64" t="s">
        <v>369</v>
      </c>
      <c r="D36" s="63" t="s">
        <v>297</v>
      </c>
      <c r="E36" s="97" t="s">
        <v>503</v>
      </c>
    </row>
    <row r="37" spans="1:5" ht="81" x14ac:dyDescent="0.25">
      <c r="A37" s="63">
        <v>33</v>
      </c>
      <c r="B37" s="63">
        <v>3655</v>
      </c>
      <c r="C37" s="64" t="s">
        <v>370</v>
      </c>
      <c r="D37" s="63" t="s">
        <v>297</v>
      </c>
      <c r="E37" s="97" t="s">
        <v>504</v>
      </c>
    </row>
    <row r="38" spans="1:5" ht="67.5" x14ac:dyDescent="0.25">
      <c r="A38" s="63">
        <v>34</v>
      </c>
      <c r="B38" s="63">
        <v>3549</v>
      </c>
      <c r="C38" s="64" t="s">
        <v>371</v>
      </c>
      <c r="D38" s="63" t="s">
        <v>298</v>
      </c>
      <c r="E38" s="97" t="s">
        <v>505</v>
      </c>
    </row>
    <row r="39" spans="1:5" ht="67.5" x14ac:dyDescent="0.25">
      <c r="A39" s="63">
        <v>35</v>
      </c>
      <c r="B39" s="63">
        <v>3553</v>
      </c>
      <c r="C39" s="64" t="s">
        <v>372</v>
      </c>
      <c r="D39" s="63" t="s">
        <v>373</v>
      </c>
      <c r="E39" s="97" t="s">
        <v>506</v>
      </c>
    </row>
  </sheetData>
  <mergeCells count="10">
    <mergeCell ref="A1:A2"/>
    <mergeCell ref="B1:B2"/>
    <mergeCell ref="C1:C2"/>
    <mergeCell ref="D1:D2"/>
    <mergeCell ref="E1:E2"/>
    <mergeCell ref="A18:A19"/>
    <mergeCell ref="B18:B19"/>
    <mergeCell ref="C18:C19"/>
    <mergeCell ref="D18:D19"/>
    <mergeCell ref="E18:E19"/>
  </mergeCells>
  <pageMargins left="0.25" right="0.25"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4085-478A-834C-91BF-117FC74E18B4}">
  <dimension ref="A1:U43"/>
  <sheetViews>
    <sheetView zoomScale="80" zoomScaleNormal="80" workbookViewId="0">
      <selection activeCell="U65" sqref="U65"/>
    </sheetView>
  </sheetViews>
  <sheetFormatPr baseColWidth="10" defaultColWidth="10.85546875" defaultRowHeight="15.75" x14ac:dyDescent="0.25"/>
  <cols>
    <col min="1" max="1" width="4.7109375" style="96" bestFit="1" customWidth="1"/>
    <col min="2" max="2" width="12.85546875" style="96" customWidth="1"/>
    <col min="3" max="3" width="53.7109375" style="96" bestFit="1" customWidth="1"/>
    <col min="4" max="5" width="10.85546875" style="96"/>
    <col min="6" max="8" width="15.85546875" style="96" customWidth="1"/>
    <col min="9" max="9" width="23.28515625" style="96" customWidth="1"/>
    <col min="10" max="14" width="15.85546875" style="96" customWidth="1"/>
    <col min="15" max="15" width="18.140625" style="96" bestFit="1" customWidth="1"/>
    <col min="16" max="16" width="15.7109375" style="96" bestFit="1" customWidth="1"/>
    <col min="17" max="17" width="18.140625" style="96" bestFit="1" customWidth="1"/>
    <col min="18" max="18" width="20.140625" style="96" bestFit="1" customWidth="1"/>
    <col min="19" max="19" width="19.28515625" style="96" bestFit="1" customWidth="1"/>
    <col min="20" max="20" width="17" style="96" bestFit="1" customWidth="1"/>
    <col min="21" max="21" width="19.28515625" style="96" bestFit="1" customWidth="1"/>
    <col min="22" max="16384" width="10.85546875" style="96"/>
  </cols>
  <sheetData>
    <row r="1" spans="1:21" ht="23.25" x14ac:dyDescent="0.35">
      <c r="A1" s="200" t="s">
        <v>507</v>
      </c>
      <c r="B1" s="200"/>
      <c r="C1" s="200"/>
      <c r="D1" s="200"/>
      <c r="E1" s="200"/>
      <c r="F1" s="200"/>
      <c r="G1" s="200"/>
      <c r="H1" s="200"/>
      <c r="I1" s="200"/>
      <c r="J1" s="200"/>
      <c r="K1" s="200"/>
      <c r="L1" s="200"/>
      <c r="M1" s="200"/>
      <c r="N1" s="200"/>
      <c r="O1" s="200"/>
      <c r="P1" s="200"/>
      <c r="Q1" s="200"/>
      <c r="R1" s="200"/>
      <c r="S1" s="200"/>
      <c r="T1" s="200"/>
      <c r="U1" s="200"/>
    </row>
    <row r="2" spans="1:21" ht="15.75" customHeight="1" x14ac:dyDescent="0.25">
      <c r="A2" s="201" t="s">
        <v>378</v>
      </c>
      <c r="B2" s="202" t="s">
        <v>379</v>
      </c>
      <c r="C2" s="201" t="s">
        <v>380</v>
      </c>
      <c r="D2" s="201" t="s">
        <v>381</v>
      </c>
      <c r="E2" s="201" t="s">
        <v>382</v>
      </c>
      <c r="F2" s="202" t="s">
        <v>508</v>
      </c>
      <c r="G2" s="202"/>
      <c r="H2" s="202"/>
      <c r="I2" s="202"/>
      <c r="J2" s="203" t="s">
        <v>509</v>
      </c>
      <c r="K2" s="203"/>
      <c r="L2" s="203"/>
      <c r="M2" s="203"/>
      <c r="N2" s="204" t="s">
        <v>510</v>
      </c>
      <c r="O2" s="204"/>
      <c r="P2" s="204"/>
      <c r="Q2" s="204"/>
      <c r="R2" s="205" t="s">
        <v>511</v>
      </c>
      <c r="S2" s="205"/>
      <c r="T2" s="205"/>
      <c r="U2" s="205"/>
    </row>
    <row r="3" spans="1:21" x14ac:dyDescent="0.25">
      <c r="A3" s="201"/>
      <c r="B3" s="202"/>
      <c r="C3" s="201"/>
      <c r="D3" s="201"/>
      <c r="E3" s="201"/>
      <c r="F3" s="201" t="s">
        <v>384</v>
      </c>
      <c r="G3" s="201" t="s">
        <v>385</v>
      </c>
      <c r="H3" s="201" t="s">
        <v>512</v>
      </c>
      <c r="I3" s="201" t="s">
        <v>387</v>
      </c>
      <c r="J3" s="212" t="s">
        <v>384</v>
      </c>
      <c r="K3" s="212" t="s">
        <v>385</v>
      </c>
      <c r="L3" s="212" t="s">
        <v>512</v>
      </c>
      <c r="M3" s="212" t="s">
        <v>387</v>
      </c>
      <c r="N3" s="213" t="s">
        <v>384</v>
      </c>
      <c r="O3" s="213" t="s">
        <v>385</v>
      </c>
      <c r="P3" s="213" t="s">
        <v>512</v>
      </c>
      <c r="Q3" s="213" t="s">
        <v>387</v>
      </c>
      <c r="R3" s="206" t="s">
        <v>384</v>
      </c>
      <c r="S3" s="206" t="s">
        <v>385</v>
      </c>
      <c r="T3" s="206" t="s">
        <v>512</v>
      </c>
      <c r="U3" s="206" t="s">
        <v>387</v>
      </c>
    </row>
    <row r="4" spans="1:21" x14ac:dyDescent="0.25">
      <c r="A4" s="201"/>
      <c r="B4" s="202"/>
      <c r="C4" s="201"/>
      <c r="D4" s="201"/>
      <c r="E4" s="201"/>
      <c r="F4" s="201"/>
      <c r="G4" s="201"/>
      <c r="H4" s="201"/>
      <c r="I4" s="201"/>
      <c r="J4" s="212"/>
      <c r="K4" s="212"/>
      <c r="L4" s="212"/>
      <c r="M4" s="212"/>
      <c r="N4" s="213"/>
      <c r="O4" s="213"/>
      <c r="P4" s="213"/>
      <c r="Q4" s="213"/>
      <c r="R4" s="206"/>
      <c r="S4" s="206"/>
      <c r="T4" s="206"/>
      <c r="U4" s="206"/>
    </row>
    <row r="5" spans="1:21" x14ac:dyDescent="0.25">
      <c r="A5" s="201"/>
      <c r="B5" s="202"/>
      <c r="C5" s="201"/>
      <c r="D5" s="201"/>
      <c r="E5" s="201"/>
      <c r="F5" s="201"/>
      <c r="G5" s="201"/>
      <c r="H5" s="201"/>
      <c r="I5" s="201"/>
      <c r="J5" s="212"/>
      <c r="K5" s="212"/>
      <c r="L5" s="212"/>
      <c r="M5" s="212"/>
      <c r="N5" s="213"/>
      <c r="O5" s="213"/>
      <c r="P5" s="213"/>
      <c r="Q5" s="213"/>
      <c r="R5" s="206"/>
      <c r="S5" s="206"/>
      <c r="T5" s="206"/>
      <c r="U5" s="206"/>
    </row>
    <row r="6" spans="1:21" x14ac:dyDescent="0.25">
      <c r="A6" s="98">
        <v>1</v>
      </c>
      <c r="B6" s="98">
        <v>6545</v>
      </c>
      <c r="C6" s="99" t="s">
        <v>334</v>
      </c>
      <c r="D6" s="98" t="s">
        <v>299</v>
      </c>
      <c r="E6" s="100">
        <v>1000</v>
      </c>
      <c r="F6" s="101">
        <f>AVERAGE(J6,N6,R6)</f>
        <v>5402</v>
      </c>
      <c r="G6" s="101">
        <f>E6*F6</f>
        <v>5402000</v>
      </c>
      <c r="H6" s="101">
        <f>G6*0.05</f>
        <v>270100</v>
      </c>
      <c r="I6" s="102">
        <f>SUM(G6:H6)</f>
        <v>5672100</v>
      </c>
      <c r="J6" s="103">
        <v>6154</v>
      </c>
      <c r="K6" s="103">
        <f>E6*J6</f>
        <v>6154000</v>
      </c>
      <c r="L6" s="103">
        <f t="shared" ref="L6:L20" si="0">K6*0.19</f>
        <v>1169260</v>
      </c>
      <c r="M6" s="104">
        <f>SUM(K6:L6)</f>
        <v>7323260</v>
      </c>
      <c r="N6" s="105">
        <v>4952</v>
      </c>
      <c r="O6" s="105">
        <f>E6*N6</f>
        <v>4952000</v>
      </c>
      <c r="P6" s="105">
        <f>O6*0.05</f>
        <v>247600</v>
      </c>
      <c r="Q6" s="106">
        <f>SUM(O6:P6)</f>
        <v>5199600</v>
      </c>
      <c r="R6" s="107">
        <v>5100</v>
      </c>
      <c r="S6" s="107">
        <f>E6*R6</f>
        <v>5100000</v>
      </c>
      <c r="T6" s="107">
        <f>S6*0.05</f>
        <v>255000</v>
      </c>
      <c r="U6" s="108">
        <f>SUM(S6:T6)</f>
        <v>5355000</v>
      </c>
    </row>
    <row r="7" spans="1:21" x14ac:dyDescent="0.25">
      <c r="A7" s="98">
        <v>2</v>
      </c>
      <c r="B7" s="98">
        <v>2640</v>
      </c>
      <c r="C7" s="99" t="s">
        <v>335</v>
      </c>
      <c r="D7" s="98" t="s">
        <v>299</v>
      </c>
      <c r="E7" s="100">
        <v>1000</v>
      </c>
      <c r="F7" s="101">
        <f t="shared" ref="F7:F40" si="1">AVERAGE(J7,N7,R7)</f>
        <v>2978.3333333333335</v>
      </c>
      <c r="G7" s="101">
        <f t="shared" ref="G7:G15" si="2">E7*F7</f>
        <v>2978333.3333333335</v>
      </c>
      <c r="H7" s="101">
        <f>G7*0.19</f>
        <v>565883.33333333337</v>
      </c>
      <c r="I7" s="102">
        <f t="shared" ref="I7:I40" si="3">SUM(G7:H7)</f>
        <v>3544216.666666667</v>
      </c>
      <c r="J7" s="103">
        <v>3866</v>
      </c>
      <c r="K7" s="103">
        <f t="shared" ref="K7:K40" si="4">E7*J7</f>
        <v>3866000</v>
      </c>
      <c r="L7" s="103">
        <f t="shared" si="0"/>
        <v>734540</v>
      </c>
      <c r="M7" s="104">
        <f t="shared" ref="M7:M40" si="5">SUM(K7:L7)</f>
        <v>4600540</v>
      </c>
      <c r="N7" s="105">
        <v>3193</v>
      </c>
      <c r="O7" s="105">
        <f t="shared" ref="O7:O40" si="6">E7*N7</f>
        <v>3193000</v>
      </c>
      <c r="P7" s="105">
        <f>O7*0.19</f>
        <v>606670</v>
      </c>
      <c r="Q7" s="106">
        <f t="shared" ref="Q7:Q40" si="7">SUM(O7:P7)</f>
        <v>3799670</v>
      </c>
      <c r="R7" s="107">
        <v>1876</v>
      </c>
      <c r="S7" s="107">
        <f t="shared" ref="S7:S40" si="8">E7*R7</f>
        <v>1876000</v>
      </c>
      <c r="T7" s="107">
        <f>S7*0.19</f>
        <v>356440</v>
      </c>
      <c r="U7" s="108">
        <f t="shared" ref="U7:U30" si="9">SUM(S7:T7)</f>
        <v>2232440</v>
      </c>
    </row>
    <row r="8" spans="1:21" x14ac:dyDescent="0.25">
      <c r="A8" s="98">
        <v>3</v>
      </c>
      <c r="B8" s="98">
        <v>2641</v>
      </c>
      <c r="C8" s="99" t="s">
        <v>336</v>
      </c>
      <c r="D8" s="98" t="s">
        <v>298</v>
      </c>
      <c r="E8" s="100">
        <v>2000</v>
      </c>
      <c r="F8" s="101">
        <f t="shared" si="1"/>
        <v>3298</v>
      </c>
      <c r="G8" s="101">
        <f t="shared" si="2"/>
        <v>6596000</v>
      </c>
      <c r="H8" s="101">
        <f>G8*0.05</f>
        <v>329800</v>
      </c>
      <c r="I8" s="102">
        <f t="shared" si="3"/>
        <v>6925800</v>
      </c>
      <c r="J8" s="103">
        <v>3801</v>
      </c>
      <c r="K8" s="103">
        <f t="shared" si="4"/>
        <v>7602000</v>
      </c>
      <c r="L8" s="103">
        <f t="shared" si="0"/>
        <v>1444380</v>
      </c>
      <c r="M8" s="104">
        <f t="shared" si="5"/>
        <v>9046380</v>
      </c>
      <c r="N8" s="105">
        <v>3333</v>
      </c>
      <c r="O8" s="105">
        <f t="shared" si="6"/>
        <v>6666000</v>
      </c>
      <c r="P8" s="105">
        <f>O8*0.05</f>
        <v>333300</v>
      </c>
      <c r="Q8" s="106">
        <f t="shared" si="7"/>
        <v>6999300</v>
      </c>
      <c r="R8" s="107">
        <v>2760</v>
      </c>
      <c r="S8" s="107">
        <f t="shared" si="8"/>
        <v>5520000</v>
      </c>
      <c r="T8" s="107">
        <f>S8*0.05</f>
        <v>276000</v>
      </c>
      <c r="U8" s="108">
        <f t="shared" si="9"/>
        <v>5796000</v>
      </c>
    </row>
    <row r="9" spans="1:21" x14ac:dyDescent="0.25">
      <c r="A9" s="98">
        <v>4</v>
      </c>
      <c r="B9" s="98">
        <v>3973</v>
      </c>
      <c r="C9" s="99" t="s">
        <v>337</v>
      </c>
      <c r="D9" s="98" t="s">
        <v>298</v>
      </c>
      <c r="E9" s="100">
        <v>50</v>
      </c>
      <c r="F9" s="101">
        <f t="shared" si="1"/>
        <v>11682</v>
      </c>
      <c r="G9" s="101">
        <f t="shared" si="2"/>
        <v>584100</v>
      </c>
      <c r="H9" s="101">
        <f t="shared" ref="H9:H10" si="10">G9*0.19</f>
        <v>110979</v>
      </c>
      <c r="I9" s="102">
        <f t="shared" si="3"/>
        <v>695079</v>
      </c>
      <c r="J9" s="103">
        <v>12437</v>
      </c>
      <c r="K9" s="103">
        <f t="shared" si="4"/>
        <v>621850</v>
      </c>
      <c r="L9" s="103">
        <f t="shared" si="0"/>
        <v>118151.5</v>
      </c>
      <c r="M9" s="104">
        <f t="shared" si="5"/>
        <v>740001.5</v>
      </c>
      <c r="N9" s="105">
        <v>10504</v>
      </c>
      <c r="O9" s="105">
        <f t="shared" si="6"/>
        <v>525200</v>
      </c>
      <c r="P9" s="105">
        <f t="shared" ref="P9:P10" si="11">O9*0.19</f>
        <v>99788</v>
      </c>
      <c r="Q9" s="106">
        <f t="shared" si="7"/>
        <v>624988</v>
      </c>
      <c r="R9" s="107">
        <v>12105</v>
      </c>
      <c r="S9" s="107">
        <f t="shared" si="8"/>
        <v>605250</v>
      </c>
      <c r="T9" s="107">
        <f t="shared" ref="T9:T10" si="12">S9*0.19</f>
        <v>114997.5</v>
      </c>
      <c r="U9" s="108">
        <f t="shared" si="9"/>
        <v>720247.5</v>
      </c>
    </row>
    <row r="10" spans="1:21" x14ac:dyDescent="0.25">
      <c r="A10" s="98">
        <v>5</v>
      </c>
      <c r="B10" s="98">
        <v>2102</v>
      </c>
      <c r="C10" s="99" t="s">
        <v>338</v>
      </c>
      <c r="D10" s="98" t="s">
        <v>298</v>
      </c>
      <c r="E10" s="100">
        <v>300</v>
      </c>
      <c r="F10" s="101">
        <f t="shared" si="1"/>
        <v>4323.666666666667</v>
      </c>
      <c r="G10" s="101">
        <f t="shared" si="2"/>
        <v>1297100</v>
      </c>
      <c r="H10" s="101">
        <f t="shared" si="10"/>
        <v>246449</v>
      </c>
      <c r="I10" s="102">
        <f t="shared" si="3"/>
        <v>1543549</v>
      </c>
      <c r="J10" s="103">
        <v>4034</v>
      </c>
      <c r="K10" s="103">
        <f t="shared" si="4"/>
        <v>1210200</v>
      </c>
      <c r="L10" s="103">
        <f t="shared" si="0"/>
        <v>229938</v>
      </c>
      <c r="M10" s="104">
        <f t="shared" si="5"/>
        <v>1440138</v>
      </c>
      <c r="N10" s="105">
        <v>3025</v>
      </c>
      <c r="O10" s="105">
        <f t="shared" si="6"/>
        <v>907500</v>
      </c>
      <c r="P10" s="105">
        <f t="shared" si="11"/>
        <v>172425</v>
      </c>
      <c r="Q10" s="106">
        <f t="shared" si="7"/>
        <v>1079925</v>
      </c>
      <c r="R10" s="107">
        <v>5912</v>
      </c>
      <c r="S10" s="107">
        <f t="shared" si="8"/>
        <v>1773600</v>
      </c>
      <c r="T10" s="107">
        <f t="shared" si="12"/>
        <v>336984</v>
      </c>
      <c r="U10" s="108">
        <f t="shared" si="9"/>
        <v>2110584</v>
      </c>
    </row>
    <row r="11" spans="1:21" x14ac:dyDescent="0.25">
      <c r="A11" s="98">
        <v>6</v>
      </c>
      <c r="B11" s="98">
        <v>3470</v>
      </c>
      <c r="C11" s="99" t="s">
        <v>339</v>
      </c>
      <c r="D11" s="98" t="s">
        <v>340</v>
      </c>
      <c r="E11" s="100">
        <v>300</v>
      </c>
      <c r="F11" s="101">
        <f t="shared" si="1"/>
        <v>10283.333333333334</v>
      </c>
      <c r="G11" s="101">
        <f t="shared" si="2"/>
        <v>3085000</v>
      </c>
      <c r="H11" s="101">
        <f>G11*0</f>
        <v>0</v>
      </c>
      <c r="I11" s="102">
        <f t="shared" si="3"/>
        <v>3085000</v>
      </c>
      <c r="J11" s="103">
        <v>13000</v>
      </c>
      <c r="K11" s="103">
        <f t="shared" si="4"/>
        <v>3900000</v>
      </c>
      <c r="L11" s="103">
        <f t="shared" si="0"/>
        <v>741000</v>
      </c>
      <c r="M11" s="104">
        <f t="shared" si="5"/>
        <v>4641000</v>
      </c>
      <c r="N11" s="105">
        <v>11000</v>
      </c>
      <c r="O11" s="105">
        <f t="shared" si="6"/>
        <v>3300000</v>
      </c>
      <c r="P11" s="105">
        <f>O11*0</f>
        <v>0</v>
      </c>
      <c r="Q11" s="106">
        <f t="shared" si="7"/>
        <v>3300000</v>
      </c>
      <c r="R11" s="107">
        <v>6850</v>
      </c>
      <c r="S11" s="107">
        <f t="shared" si="8"/>
        <v>2055000</v>
      </c>
      <c r="T11" s="107">
        <f>S11*0.19</f>
        <v>390450</v>
      </c>
      <c r="U11" s="108">
        <f t="shared" si="9"/>
        <v>2445450</v>
      </c>
    </row>
    <row r="12" spans="1:21" x14ac:dyDescent="0.25">
      <c r="A12" s="98">
        <v>7</v>
      </c>
      <c r="B12" s="98">
        <v>429</v>
      </c>
      <c r="C12" s="99" t="s">
        <v>341</v>
      </c>
      <c r="D12" s="98" t="s">
        <v>297</v>
      </c>
      <c r="E12" s="100">
        <v>300</v>
      </c>
      <c r="F12" s="101">
        <f t="shared" si="1"/>
        <v>2887.3333333333335</v>
      </c>
      <c r="G12" s="101">
        <f t="shared" si="2"/>
        <v>866200</v>
      </c>
      <c r="H12" s="101">
        <f t="shared" ref="H12:H13" si="13">G12*0.19</f>
        <v>164578</v>
      </c>
      <c r="I12" s="102">
        <f t="shared" si="3"/>
        <v>1030778</v>
      </c>
      <c r="J12" s="103">
        <v>3109</v>
      </c>
      <c r="K12" s="103">
        <f t="shared" si="4"/>
        <v>932700</v>
      </c>
      <c r="L12" s="103">
        <f t="shared" si="0"/>
        <v>177213</v>
      </c>
      <c r="M12" s="104">
        <f t="shared" si="5"/>
        <v>1109913</v>
      </c>
      <c r="N12" s="105">
        <v>2353</v>
      </c>
      <c r="O12" s="105">
        <f t="shared" si="6"/>
        <v>705900</v>
      </c>
      <c r="P12" s="105">
        <f t="shared" ref="P12:P13" si="14">O12*0.19</f>
        <v>134121</v>
      </c>
      <c r="Q12" s="106">
        <f t="shared" si="7"/>
        <v>840021</v>
      </c>
      <c r="R12" s="107">
        <v>3200</v>
      </c>
      <c r="S12" s="107">
        <f t="shared" si="8"/>
        <v>960000</v>
      </c>
      <c r="T12" s="107">
        <f t="shared" ref="T12:T13" si="15">S12*0.19</f>
        <v>182400</v>
      </c>
      <c r="U12" s="108">
        <f t="shared" si="9"/>
        <v>1142400</v>
      </c>
    </row>
    <row r="13" spans="1:21" x14ac:dyDescent="0.25">
      <c r="A13" s="98">
        <v>8</v>
      </c>
      <c r="B13" s="98">
        <v>6546</v>
      </c>
      <c r="C13" s="99" t="s">
        <v>342</v>
      </c>
      <c r="D13" s="98" t="s">
        <v>297</v>
      </c>
      <c r="E13" s="100">
        <v>300</v>
      </c>
      <c r="F13" s="101">
        <f t="shared" si="1"/>
        <v>5648.333333333333</v>
      </c>
      <c r="G13" s="101">
        <f t="shared" si="2"/>
        <v>1694500</v>
      </c>
      <c r="H13" s="101">
        <f t="shared" si="13"/>
        <v>321955</v>
      </c>
      <c r="I13" s="102">
        <f t="shared" si="3"/>
        <v>2016455</v>
      </c>
      <c r="J13" s="103">
        <v>6303</v>
      </c>
      <c r="K13" s="103">
        <f t="shared" si="4"/>
        <v>1890900</v>
      </c>
      <c r="L13" s="103">
        <f t="shared" si="0"/>
        <v>359271</v>
      </c>
      <c r="M13" s="104">
        <f t="shared" si="5"/>
        <v>2250171</v>
      </c>
      <c r="N13" s="105">
        <v>5042</v>
      </c>
      <c r="O13" s="105">
        <f t="shared" si="6"/>
        <v>1512600</v>
      </c>
      <c r="P13" s="105">
        <f t="shared" si="14"/>
        <v>287394</v>
      </c>
      <c r="Q13" s="106">
        <f t="shared" si="7"/>
        <v>1799994</v>
      </c>
      <c r="R13" s="107">
        <v>5600</v>
      </c>
      <c r="S13" s="107">
        <f t="shared" si="8"/>
        <v>1680000</v>
      </c>
      <c r="T13" s="107">
        <f t="shared" si="15"/>
        <v>319200</v>
      </c>
      <c r="U13" s="108">
        <f t="shared" si="9"/>
        <v>1999200</v>
      </c>
    </row>
    <row r="14" spans="1:21" x14ac:dyDescent="0.25">
      <c r="A14" s="98">
        <v>9</v>
      </c>
      <c r="B14" s="98">
        <v>2644</v>
      </c>
      <c r="C14" s="99" t="s">
        <v>343</v>
      </c>
      <c r="D14" s="98" t="s">
        <v>298</v>
      </c>
      <c r="E14" s="100">
        <v>2170</v>
      </c>
      <c r="F14" s="101">
        <f t="shared" si="1"/>
        <v>15524.333333333334</v>
      </c>
      <c r="G14" s="101">
        <f t="shared" si="2"/>
        <v>33687803.333333336</v>
      </c>
      <c r="H14" s="101">
        <f>G14*0.05</f>
        <v>1684390.166666667</v>
      </c>
      <c r="I14" s="102">
        <f t="shared" si="3"/>
        <v>35372193.5</v>
      </c>
      <c r="J14" s="103">
        <v>16109</v>
      </c>
      <c r="K14" s="103">
        <f t="shared" si="4"/>
        <v>34956530</v>
      </c>
      <c r="L14" s="103">
        <f t="shared" si="0"/>
        <v>6641740.7000000002</v>
      </c>
      <c r="M14" s="104">
        <f t="shared" si="5"/>
        <v>41598270.700000003</v>
      </c>
      <c r="N14" s="105">
        <v>15714</v>
      </c>
      <c r="O14" s="105">
        <f t="shared" si="6"/>
        <v>34099380</v>
      </c>
      <c r="P14" s="105">
        <f>O14*0.05</f>
        <v>1704969</v>
      </c>
      <c r="Q14" s="106">
        <f t="shared" si="7"/>
        <v>35804349</v>
      </c>
      <c r="R14" s="107">
        <v>14750</v>
      </c>
      <c r="S14" s="107">
        <f t="shared" si="8"/>
        <v>32007500</v>
      </c>
      <c r="T14" s="107">
        <f>S14*0.05</f>
        <v>1600375</v>
      </c>
      <c r="U14" s="108">
        <f t="shared" si="9"/>
        <v>33607875</v>
      </c>
    </row>
    <row r="15" spans="1:21" x14ac:dyDescent="0.25">
      <c r="A15" s="98">
        <v>10</v>
      </c>
      <c r="B15" s="98">
        <v>3478</v>
      </c>
      <c r="C15" s="99" t="s">
        <v>344</v>
      </c>
      <c r="D15" s="98" t="s">
        <v>298</v>
      </c>
      <c r="E15" s="100">
        <v>80</v>
      </c>
      <c r="F15" s="101">
        <f t="shared" si="1"/>
        <v>3891</v>
      </c>
      <c r="G15" s="101">
        <f t="shared" si="2"/>
        <v>311280</v>
      </c>
      <c r="H15" s="101">
        <f t="shared" ref="H15:H17" si="16">G15*0.19</f>
        <v>59143.199999999997</v>
      </c>
      <c r="I15" s="102">
        <f t="shared" si="3"/>
        <v>370423.2</v>
      </c>
      <c r="J15" s="103">
        <v>4034</v>
      </c>
      <c r="K15" s="103">
        <f t="shared" si="4"/>
        <v>322720</v>
      </c>
      <c r="L15" s="103">
        <f t="shared" si="0"/>
        <v>61316.800000000003</v>
      </c>
      <c r="M15" s="104">
        <f t="shared" si="5"/>
        <v>384036.8</v>
      </c>
      <c r="N15" s="105">
        <v>2689</v>
      </c>
      <c r="O15" s="105">
        <f t="shared" si="6"/>
        <v>215120</v>
      </c>
      <c r="P15" s="105">
        <f t="shared" ref="P15:P17" si="17">O15*0.19</f>
        <v>40872.800000000003</v>
      </c>
      <c r="Q15" s="106">
        <f t="shared" si="7"/>
        <v>255992.8</v>
      </c>
      <c r="R15" s="107">
        <v>4950</v>
      </c>
      <c r="S15" s="107">
        <f t="shared" si="8"/>
        <v>396000</v>
      </c>
      <c r="T15" s="107">
        <f t="shared" ref="T15:T17" si="18">S15*0.19</f>
        <v>75240</v>
      </c>
      <c r="U15" s="108">
        <f t="shared" si="9"/>
        <v>471240</v>
      </c>
    </row>
    <row r="16" spans="1:21" x14ac:dyDescent="0.25">
      <c r="A16" s="98">
        <v>11</v>
      </c>
      <c r="B16" s="98">
        <v>7026</v>
      </c>
      <c r="C16" s="99" t="s">
        <v>345</v>
      </c>
      <c r="D16" s="98" t="s">
        <v>298</v>
      </c>
      <c r="E16" s="100">
        <v>100</v>
      </c>
      <c r="F16" s="101">
        <f t="shared" si="1"/>
        <v>7047</v>
      </c>
      <c r="G16" s="101">
        <f>E16*F16</f>
        <v>704700</v>
      </c>
      <c r="H16" s="101">
        <f t="shared" si="16"/>
        <v>133893</v>
      </c>
      <c r="I16" s="102">
        <f t="shared" si="3"/>
        <v>838593</v>
      </c>
      <c r="J16" s="103">
        <v>7227</v>
      </c>
      <c r="K16" s="103">
        <f t="shared" si="4"/>
        <v>722700</v>
      </c>
      <c r="L16" s="103">
        <f t="shared" si="0"/>
        <v>137313</v>
      </c>
      <c r="M16" s="104">
        <f t="shared" si="5"/>
        <v>860013</v>
      </c>
      <c r="N16" s="105">
        <v>5714</v>
      </c>
      <c r="O16" s="105">
        <f t="shared" si="6"/>
        <v>571400</v>
      </c>
      <c r="P16" s="105">
        <f t="shared" si="17"/>
        <v>108566</v>
      </c>
      <c r="Q16" s="106">
        <f t="shared" si="7"/>
        <v>679966</v>
      </c>
      <c r="R16" s="107">
        <v>8200</v>
      </c>
      <c r="S16" s="107">
        <f t="shared" si="8"/>
        <v>820000</v>
      </c>
      <c r="T16" s="107">
        <f t="shared" si="18"/>
        <v>155800</v>
      </c>
      <c r="U16" s="108">
        <f t="shared" si="9"/>
        <v>975800</v>
      </c>
    </row>
    <row r="17" spans="1:21" x14ac:dyDescent="0.25">
      <c r="A17" s="98">
        <v>12</v>
      </c>
      <c r="B17" s="98">
        <v>3488</v>
      </c>
      <c r="C17" s="99" t="s">
        <v>346</v>
      </c>
      <c r="D17" s="98" t="s">
        <v>298</v>
      </c>
      <c r="E17" s="100">
        <v>100</v>
      </c>
      <c r="F17" s="101">
        <f t="shared" si="1"/>
        <v>19432.333333333332</v>
      </c>
      <c r="G17" s="101">
        <f t="shared" ref="G17:G40" si="19">E17*F17</f>
        <v>1943233.3333333333</v>
      </c>
      <c r="H17" s="101">
        <f t="shared" si="16"/>
        <v>369214.33333333331</v>
      </c>
      <c r="I17" s="102">
        <f t="shared" si="3"/>
        <v>2312447.6666666665</v>
      </c>
      <c r="J17" s="103">
        <v>21597</v>
      </c>
      <c r="K17" s="103">
        <f t="shared" si="4"/>
        <v>2159700</v>
      </c>
      <c r="L17" s="103">
        <f t="shared" si="0"/>
        <v>410343</v>
      </c>
      <c r="M17" s="104">
        <f t="shared" si="5"/>
        <v>2570043</v>
      </c>
      <c r="N17" s="105">
        <v>20000</v>
      </c>
      <c r="O17" s="105">
        <f t="shared" si="6"/>
        <v>2000000</v>
      </c>
      <c r="P17" s="105">
        <f t="shared" si="17"/>
        <v>380000</v>
      </c>
      <c r="Q17" s="106">
        <f t="shared" si="7"/>
        <v>2380000</v>
      </c>
      <c r="R17" s="107">
        <v>16700</v>
      </c>
      <c r="S17" s="107">
        <f t="shared" si="8"/>
        <v>1670000</v>
      </c>
      <c r="T17" s="107">
        <f t="shared" si="18"/>
        <v>317300</v>
      </c>
      <c r="U17" s="108">
        <f t="shared" si="9"/>
        <v>1987300</v>
      </c>
    </row>
    <row r="18" spans="1:21" x14ac:dyDescent="0.25">
      <c r="A18" s="98">
        <v>13</v>
      </c>
      <c r="B18" s="98">
        <v>3530</v>
      </c>
      <c r="C18" s="99" t="s">
        <v>347</v>
      </c>
      <c r="D18" s="98" t="s">
        <v>340</v>
      </c>
      <c r="E18" s="100">
        <v>250</v>
      </c>
      <c r="F18" s="101">
        <f t="shared" si="1"/>
        <v>16033.333333333334</v>
      </c>
      <c r="G18" s="101">
        <f t="shared" si="19"/>
        <v>4008333.3333333335</v>
      </c>
      <c r="H18" s="101">
        <f>G18*0</f>
        <v>0</v>
      </c>
      <c r="I18" s="102">
        <f t="shared" si="3"/>
        <v>4008333.3333333335</v>
      </c>
      <c r="J18" s="103">
        <v>16200</v>
      </c>
      <c r="K18" s="103">
        <f t="shared" si="4"/>
        <v>4050000</v>
      </c>
      <c r="L18" s="103">
        <f t="shared" si="0"/>
        <v>769500</v>
      </c>
      <c r="M18" s="104">
        <f t="shared" si="5"/>
        <v>4819500</v>
      </c>
      <c r="N18" s="105">
        <v>14800</v>
      </c>
      <c r="O18" s="105">
        <f t="shared" si="6"/>
        <v>3700000</v>
      </c>
      <c r="P18" s="105">
        <f>O18*0</f>
        <v>0</v>
      </c>
      <c r="Q18" s="106">
        <f t="shared" si="7"/>
        <v>3700000</v>
      </c>
      <c r="R18" s="107">
        <v>17100</v>
      </c>
      <c r="S18" s="107">
        <f t="shared" si="8"/>
        <v>4275000</v>
      </c>
      <c r="T18" s="107">
        <f>S18*0.19</f>
        <v>812250</v>
      </c>
      <c r="U18" s="108">
        <f t="shared" si="9"/>
        <v>5087250</v>
      </c>
    </row>
    <row r="19" spans="1:21" x14ac:dyDescent="0.25">
      <c r="A19" s="98">
        <v>14</v>
      </c>
      <c r="B19" s="98">
        <v>3501</v>
      </c>
      <c r="C19" s="99" t="s">
        <v>348</v>
      </c>
      <c r="D19" s="98" t="s">
        <v>349</v>
      </c>
      <c r="E19" s="100">
        <v>400</v>
      </c>
      <c r="F19" s="101">
        <f t="shared" si="1"/>
        <v>7133.333333333333</v>
      </c>
      <c r="G19" s="101">
        <f t="shared" si="19"/>
        <v>2853333.333333333</v>
      </c>
      <c r="H19" s="101">
        <f>G19*0</f>
        <v>0</v>
      </c>
      <c r="I19" s="102">
        <f t="shared" si="3"/>
        <v>2853333.333333333</v>
      </c>
      <c r="J19" s="103">
        <v>8300</v>
      </c>
      <c r="K19" s="103">
        <f t="shared" si="4"/>
        <v>3320000</v>
      </c>
      <c r="L19" s="103">
        <f t="shared" si="0"/>
        <v>630800</v>
      </c>
      <c r="M19" s="104">
        <f t="shared" si="5"/>
        <v>3950800</v>
      </c>
      <c r="N19" s="105">
        <v>6700</v>
      </c>
      <c r="O19" s="105">
        <f t="shared" si="6"/>
        <v>2680000</v>
      </c>
      <c r="P19" s="105">
        <f>O19*0</f>
        <v>0</v>
      </c>
      <c r="Q19" s="106">
        <f t="shared" si="7"/>
        <v>2680000</v>
      </c>
      <c r="R19" s="107">
        <v>6400</v>
      </c>
      <c r="S19" s="107">
        <f t="shared" si="8"/>
        <v>2560000</v>
      </c>
      <c r="T19" s="107">
        <f>S19*0.19</f>
        <v>486400</v>
      </c>
      <c r="U19" s="108">
        <f t="shared" si="9"/>
        <v>3046400</v>
      </c>
    </row>
    <row r="20" spans="1:21" x14ac:dyDescent="0.25">
      <c r="A20" s="98">
        <v>15</v>
      </c>
      <c r="B20" s="98">
        <v>3506</v>
      </c>
      <c r="C20" s="99" t="s">
        <v>350</v>
      </c>
      <c r="D20" s="98" t="s">
        <v>298</v>
      </c>
      <c r="E20" s="100">
        <v>200</v>
      </c>
      <c r="F20" s="101">
        <f t="shared" si="1"/>
        <v>7206</v>
      </c>
      <c r="G20" s="101">
        <f t="shared" si="19"/>
        <v>1441200</v>
      </c>
      <c r="H20" s="101">
        <f t="shared" ref="H20:H23" si="20">G20*0.19</f>
        <v>273828</v>
      </c>
      <c r="I20" s="102">
        <f t="shared" si="3"/>
        <v>1715028</v>
      </c>
      <c r="J20" s="103">
        <v>7563</v>
      </c>
      <c r="K20" s="103">
        <f t="shared" si="4"/>
        <v>1512600</v>
      </c>
      <c r="L20" s="103">
        <f t="shared" si="0"/>
        <v>287394</v>
      </c>
      <c r="M20" s="104">
        <f t="shared" si="5"/>
        <v>1799994</v>
      </c>
      <c r="N20" s="105">
        <v>6555</v>
      </c>
      <c r="O20" s="105">
        <f t="shared" si="6"/>
        <v>1311000</v>
      </c>
      <c r="P20" s="105">
        <f t="shared" ref="P20:P23" si="21">O20*0.19</f>
        <v>249090</v>
      </c>
      <c r="Q20" s="106">
        <f t="shared" si="7"/>
        <v>1560090</v>
      </c>
      <c r="R20" s="107">
        <v>7500</v>
      </c>
      <c r="S20" s="107">
        <f t="shared" si="8"/>
        <v>1500000</v>
      </c>
      <c r="T20" s="107">
        <f t="shared" ref="T20:T23" si="22">S20*0.19</f>
        <v>285000</v>
      </c>
      <c r="U20" s="108">
        <f t="shared" si="9"/>
        <v>1785000</v>
      </c>
    </row>
    <row r="21" spans="1:21" x14ac:dyDescent="0.25">
      <c r="A21" s="98">
        <v>16</v>
      </c>
      <c r="B21" s="98">
        <v>3510</v>
      </c>
      <c r="C21" s="99" t="s">
        <v>351</v>
      </c>
      <c r="D21" s="98" t="s">
        <v>298</v>
      </c>
      <c r="E21" s="100">
        <v>100</v>
      </c>
      <c r="F21" s="101">
        <f t="shared" si="1"/>
        <v>3103.3333333333335</v>
      </c>
      <c r="G21" s="101">
        <f t="shared" si="19"/>
        <v>310333.33333333337</v>
      </c>
      <c r="H21" s="101">
        <f t="shared" si="20"/>
        <v>58963.333333333343</v>
      </c>
      <c r="I21" s="102">
        <f t="shared" si="3"/>
        <v>369296.66666666674</v>
      </c>
      <c r="J21" s="103">
        <v>3109</v>
      </c>
      <c r="K21" s="103">
        <f t="shared" si="4"/>
        <v>310900</v>
      </c>
      <c r="L21" s="103">
        <f>K21*0</f>
        <v>0</v>
      </c>
      <c r="M21" s="104">
        <f t="shared" si="5"/>
        <v>310900</v>
      </c>
      <c r="N21" s="105">
        <v>2101</v>
      </c>
      <c r="O21" s="105">
        <f t="shared" si="6"/>
        <v>210100</v>
      </c>
      <c r="P21" s="105">
        <f t="shared" si="21"/>
        <v>39919</v>
      </c>
      <c r="Q21" s="106">
        <f t="shared" si="7"/>
        <v>250019</v>
      </c>
      <c r="R21" s="107">
        <v>4100</v>
      </c>
      <c r="S21" s="107">
        <f t="shared" si="8"/>
        <v>410000</v>
      </c>
      <c r="T21" s="107">
        <f t="shared" si="22"/>
        <v>77900</v>
      </c>
      <c r="U21" s="108">
        <f t="shared" si="9"/>
        <v>487900</v>
      </c>
    </row>
    <row r="22" spans="1:21" x14ac:dyDescent="0.25">
      <c r="A22" s="98">
        <v>17</v>
      </c>
      <c r="B22" s="98">
        <v>3511</v>
      </c>
      <c r="C22" s="99" t="s">
        <v>352</v>
      </c>
      <c r="D22" s="98" t="s">
        <v>297</v>
      </c>
      <c r="E22" s="100">
        <v>100</v>
      </c>
      <c r="F22" s="101">
        <f t="shared" si="1"/>
        <v>2151</v>
      </c>
      <c r="G22" s="101">
        <f t="shared" si="19"/>
        <v>215100</v>
      </c>
      <c r="H22" s="101">
        <f t="shared" si="20"/>
        <v>40869</v>
      </c>
      <c r="I22" s="102">
        <f t="shared" si="3"/>
        <v>255969</v>
      </c>
      <c r="J22" s="103">
        <v>2773</v>
      </c>
      <c r="K22" s="103">
        <f t="shared" si="4"/>
        <v>277300</v>
      </c>
      <c r="L22" s="103">
        <f>K22*0</f>
        <v>0</v>
      </c>
      <c r="M22" s="104">
        <f t="shared" si="5"/>
        <v>277300</v>
      </c>
      <c r="N22" s="105">
        <v>2185</v>
      </c>
      <c r="O22" s="105">
        <f t="shared" si="6"/>
        <v>218500</v>
      </c>
      <c r="P22" s="105">
        <f t="shared" si="21"/>
        <v>41515</v>
      </c>
      <c r="Q22" s="106">
        <f t="shared" si="7"/>
        <v>260015</v>
      </c>
      <c r="R22" s="107">
        <v>1495</v>
      </c>
      <c r="S22" s="107">
        <f t="shared" si="8"/>
        <v>149500</v>
      </c>
      <c r="T22" s="107">
        <f t="shared" si="22"/>
        <v>28405</v>
      </c>
      <c r="U22" s="108">
        <f t="shared" si="9"/>
        <v>177905</v>
      </c>
    </row>
    <row r="23" spans="1:21" x14ac:dyDescent="0.25">
      <c r="A23" s="98">
        <v>18</v>
      </c>
      <c r="B23" s="98">
        <v>3509</v>
      </c>
      <c r="C23" s="99" t="s">
        <v>353</v>
      </c>
      <c r="D23" s="98" t="s">
        <v>298</v>
      </c>
      <c r="E23" s="100">
        <v>300</v>
      </c>
      <c r="F23" s="101">
        <f t="shared" si="1"/>
        <v>565.33333333333337</v>
      </c>
      <c r="G23" s="101">
        <f t="shared" si="19"/>
        <v>169600</v>
      </c>
      <c r="H23" s="101">
        <f t="shared" si="20"/>
        <v>32224</v>
      </c>
      <c r="I23" s="102">
        <f t="shared" si="3"/>
        <v>201824</v>
      </c>
      <c r="J23" s="103">
        <v>672</v>
      </c>
      <c r="K23" s="103">
        <f t="shared" si="4"/>
        <v>201600</v>
      </c>
      <c r="L23" s="103">
        <f t="shared" ref="L23:L32" si="23">K23*0.19</f>
        <v>38304</v>
      </c>
      <c r="M23" s="104">
        <f t="shared" si="5"/>
        <v>239904</v>
      </c>
      <c r="N23" s="105">
        <v>504</v>
      </c>
      <c r="O23" s="105">
        <f t="shared" si="6"/>
        <v>151200</v>
      </c>
      <c r="P23" s="105">
        <f t="shared" si="21"/>
        <v>28728</v>
      </c>
      <c r="Q23" s="106">
        <f t="shared" si="7"/>
        <v>179928</v>
      </c>
      <c r="R23" s="107">
        <v>520</v>
      </c>
      <c r="S23" s="107">
        <f t="shared" si="8"/>
        <v>156000</v>
      </c>
      <c r="T23" s="107">
        <f t="shared" si="22"/>
        <v>29640</v>
      </c>
      <c r="U23" s="108">
        <f t="shared" si="9"/>
        <v>185640</v>
      </c>
    </row>
    <row r="24" spans="1:21" x14ac:dyDescent="0.25">
      <c r="A24" s="98">
        <v>19</v>
      </c>
      <c r="B24" s="98">
        <v>3514</v>
      </c>
      <c r="C24" s="99" t="s">
        <v>354</v>
      </c>
      <c r="D24" s="98" t="s">
        <v>355</v>
      </c>
      <c r="E24" s="100">
        <v>100</v>
      </c>
      <c r="F24" s="101">
        <f t="shared" si="1"/>
        <v>6283.333333333333</v>
      </c>
      <c r="G24" s="101">
        <f t="shared" si="19"/>
        <v>628333.33333333326</v>
      </c>
      <c r="H24" s="101">
        <f t="shared" ref="H24:H30" si="24">G24*0</f>
        <v>0</v>
      </c>
      <c r="I24" s="102">
        <f t="shared" si="3"/>
        <v>628333.33333333326</v>
      </c>
      <c r="J24" s="103">
        <v>7500</v>
      </c>
      <c r="K24" s="103">
        <f t="shared" si="4"/>
        <v>750000</v>
      </c>
      <c r="L24" s="103">
        <f t="shared" si="23"/>
        <v>142500</v>
      </c>
      <c r="M24" s="104">
        <f t="shared" si="5"/>
        <v>892500</v>
      </c>
      <c r="N24" s="105">
        <v>5600</v>
      </c>
      <c r="O24" s="105">
        <f t="shared" si="6"/>
        <v>560000</v>
      </c>
      <c r="P24" s="105">
        <f t="shared" ref="P24:P30" si="25">O24*0</f>
        <v>0</v>
      </c>
      <c r="Q24" s="106">
        <f t="shared" si="7"/>
        <v>560000</v>
      </c>
      <c r="R24" s="107">
        <v>5750</v>
      </c>
      <c r="S24" s="107">
        <f t="shared" si="8"/>
        <v>575000</v>
      </c>
      <c r="T24" s="107">
        <f>S24*0.19</f>
        <v>109250</v>
      </c>
      <c r="U24" s="108">
        <f t="shared" si="9"/>
        <v>684250</v>
      </c>
    </row>
    <row r="25" spans="1:21" x14ac:dyDescent="0.25">
      <c r="A25" s="98">
        <v>20</v>
      </c>
      <c r="B25" s="98">
        <v>3523</v>
      </c>
      <c r="C25" s="99" t="s">
        <v>356</v>
      </c>
      <c r="D25" s="98" t="s">
        <v>298</v>
      </c>
      <c r="E25" s="100">
        <v>200</v>
      </c>
      <c r="F25" s="101">
        <f t="shared" si="1"/>
        <v>2366.6666666666665</v>
      </c>
      <c r="G25" s="101">
        <f t="shared" si="19"/>
        <v>473333.33333333331</v>
      </c>
      <c r="H25" s="101">
        <f t="shared" si="24"/>
        <v>0</v>
      </c>
      <c r="I25" s="102">
        <f t="shared" si="3"/>
        <v>473333.33333333331</v>
      </c>
      <c r="J25" s="103">
        <v>2800</v>
      </c>
      <c r="K25" s="103">
        <f t="shared" si="4"/>
        <v>560000</v>
      </c>
      <c r="L25" s="103">
        <f t="shared" si="23"/>
        <v>106400</v>
      </c>
      <c r="M25" s="104">
        <f t="shared" si="5"/>
        <v>666400</v>
      </c>
      <c r="N25" s="105">
        <v>2200</v>
      </c>
      <c r="O25" s="105">
        <f t="shared" si="6"/>
        <v>440000</v>
      </c>
      <c r="P25" s="105">
        <f t="shared" si="25"/>
        <v>0</v>
      </c>
      <c r="Q25" s="106">
        <f t="shared" si="7"/>
        <v>440000</v>
      </c>
      <c r="R25" s="107">
        <v>2100</v>
      </c>
      <c r="S25" s="107">
        <f t="shared" si="8"/>
        <v>420000</v>
      </c>
      <c r="T25" s="107">
        <f t="shared" ref="T25:T30" si="26">S25*0.19</f>
        <v>79800</v>
      </c>
      <c r="U25" s="108">
        <f t="shared" si="9"/>
        <v>499800</v>
      </c>
    </row>
    <row r="26" spans="1:21" x14ac:dyDescent="0.25">
      <c r="A26" s="98">
        <v>21</v>
      </c>
      <c r="B26" s="98">
        <v>3521</v>
      </c>
      <c r="C26" s="99" t="s">
        <v>357</v>
      </c>
      <c r="D26" s="98" t="s">
        <v>298</v>
      </c>
      <c r="E26" s="100">
        <v>300</v>
      </c>
      <c r="F26" s="101">
        <f t="shared" si="1"/>
        <v>68500</v>
      </c>
      <c r="G26" s="101">
        <f t="shared" si="19"/>
        <v>20550000</v>
      </c>
      <c r="H26" s="101">
        <f t="shared" si="24"/>
        <v>0</v>
      </c>
      <c r="I26" s="102">
        <f t="shared" si="3"/>
        <v>20550000</v>
      </c>
      <c r="J26" s="103">
        <v>78000</v>
      </c>
      <c r="K26" s="103">
        <f t="shared" si="4"/>
        <v>23400000</v>
      </c>
      <c r="L26" s="103">
        <f t="shared" si="23"/>
        <v>4446000</v>
      </c>
      <c r="M26" s="104">
        <f t="shared" si="5"/>
        <v>27846000</v>
      </c>
      <c r="N26" s="105">
        <v>73000</v>
      </c>
      <c r="O26" s="105">
        <f t="shared" si="6"/>
        <v>21900000</v>
      </c>
      <c r="P26" s="105">
        <f t="shared" si="25"/>
        <v>0</v>
      </c>
      <c r="Q26" s="106">
        <f t="shared" si="7"/>
        <v>21900000</v>
      </c>
      <c r="R26" s="107">
        <v>54500</v>
      </c>
      <c r="S26" s="107">
        <f t="shared" si="8"/>
        <v>16350000</v>
      </c>
      <c r="T26" s="107">
        <f t="shared" si="26"/>
        <v>3106500</v>
      </c>
      <c r="U26" s="108">
        <f t="shared" si="9"/>
        <v>19456500</v>
      </c>
    </row>
    <row r="27" spans="1:21" x14ac:dyDescent="0.25">
      <c r="A27" s="98">
        <v>22</v>
      </c>
      <c r="B27" s="98">
        <v>11844</v>
      </c>
      <c r="C27" s="99" t="s">
        <v>358</v>
      </c>
      <c r="D27" s="98" t="s">
        <v>298</v>
      </c>
      <c r="E27" s="100">
        <v>300</v>
      </c>
      <c r="F27" s="101">
        <f t="shared" si="1"/>
        <v>5705.666666666667</v>
      </c>
      <c r="G27" s="101">
        <f t="shared" si="19"/>
        <v>1711700</v>
      </c>
      <c r="H27" s="101">
        <f t="shared" si="24"/>
        <v>0</v>
      </c>
      <c r="I27" s="102">
        <f t="shared" si="3"/>
        <v>1711700</v>
      </c>
      <c r="J27" s="103">
        <v>5600</v>
      </c>
      <c r="K27" s="103">
        <f t="shared" si="4"/>
        <v>1680000</v>
      </c>
      <c r="L27" s="103">
        <f t="shared" si="23"/>
        <v>319200</v>
      </c>
      <c r="M27" s="104">
        <f t="shared" si="5"/>
        <v>1999200</v>
      </c>
      <c r="N27" s="105">
        <v>4500</v>
      </c>
      <c r="O27" s="105">
        <f t="shared" si="6"/>
        <v>1350000</v>
      </c>
      <c r="P27" s="105">
        <f t="shared" si="25"/>
        <v>0</v>
      </c>
      <c r="Q27" s="106">
        <f t="shared" si="7"/>
        <v>1350000</v>
      </c>
      <c r="R27" s="107">
        <v>7017</v>
      </c>
      <c r="S27" s="107">
        <f t="shared" si="8"/>
        <v>2105100</v>
      </c>
      <c r="T27" s="107">
        <f t="shared" si="26"/>
        <v>399969</v>
      </c>
      <c r="U27" s="108">
        <f t="shared" si="9"/>
        <v>2505069</v>
      </c>
    </row>
    <row r="28" spans="1:21" x14ac:dyDescent="0.25">
      <c r="A28" s="98">
        <v>23</v>
      </c>
      <c r="B28" s="98">
        <v>2188</v>
      </c>
      <c r="C28" s="99" t="s">
        <v>359</v>
      </c>
      <c r="D28" s="98" t="s">
        <v>298</v>
      </c>
      <c r="E28" s="100">
        <v>50</v>
      </c>
      <c r="F28" s="101">
        <f t="shared" si="1"/>
        <v>2130</v>
      </c>
      <c r="G28" s="101">
        <f t="shared" si="19"/>
        <v>106500</v>
      </c>
      <c r="H28" s="101">
        <f t="shared" si="24"/>
        <v>0</v>
      </c>
      <c r="I28" s="102">
        <f t="shared" si="3"/>
        <v>106500</v>
      </c>
      <c r="J28" s="103">
        <v>2700</v>
      </c>
      <c r="K28" s="103">
        <f t="shared" si="4"/>
        <v>135000</v>
      </c>
      <c r="L28" s="103">
        <f t="shared" si="23"/>
        <v>25650</v>
      </c>
      <c r="M28" s="104">
        <f t="shared" si="5"/>
        <v>160650</v>
      </c>
      <c r="N28" s="105">
        <v>2300</v>
      </c>
      <c r="O28" s="105">
        <f t="shared" si="6"/>
        <v>115000</v>
      </c>
      <c r="P28" s="105">
        <f t="shared" si="25"/>
        <v>0</v>
      </c>
      <c r="Q28" s="106">
        <f t="shared" si="7"/>
        <v>115000</v>
      </c>
      <c r="R28" s="107">
        <v>1390</v>
      </c>
      <c r="S28" s="107">
        <f t="shared" si="8"/>
        <v>69500</v>
      </c>
      <c r="T28" s="107">
        <f t="shared" si="26"/>
        <v>13205</v>
      </c>
      <c r="U28" s="108">
        <f t="shared" si="9"/>
        <v>82705</v>
      </c>
    </row>
    <row r="29" spans="1:21" x14ac:dyDescent="0.25">
      <c r="A29" s="98">
        <v>24</v>
      </c>
      <c r="B29" s="98">
        <v>3529</v>
      </c>
      <c r="C29" s="99" t="s">
        <v>360</v>
      </c>
      <c r="D29" s="98" t="s">
        <v>361</v>
      </c>
      <c r="E29" s="100">
        <v>200</v>
      </c>
      <c r="F29" s="101">
        <f t="shared" si="1"/>
        <v>4633.333333333333</v>
      </c>
      <c r="G29" s="101">
        <f t="shared" si="19"/>
        <v>926666.66666666663</v>
      </c>
      <c r="H29" s="101">
        <f t="shared" si="24"/>
        <v>0</v>
      </c>
      <c r="I29" s="102">
        <f t="shared" si="3"/>
        <v>926666.66666666663</v>
      </c>
      <c r="J29" s="103">
        <v>4900</v>
      </c>
      <c r="K29" s="103">
        <f t="shared" si="4"/>
        <v>980000</v>
      </c>
      <c r="L29" s="103">
        <f t="shared" si="23"/>
        <v>186200</v>
      </c>
      <c r="M29" s="104">
        <f t="shared" si="5"/>
        <v>1166200</v>
      </c>
      <c r="N29" s="105">
        <v>4200</v>
      </c>
      <c r="O29" s="105">
        <f t="shared" si="6"/>
        <v>840000</v>
      </c>
      <c r="P29" s="105">
        <f t="shared" si="25"/>
        <v>0</v>
      </c>
      <c r="Q29" s="106">
        <f t="shared" si="7"/>
        <v>840000</v>
      </c>
      <c r="R29" s="107">
        <v>4800</v>
      </c>
      <c r="S29" s="107">
        <f t="shared" si="8"/>
        <v>960000</v>
      </c>
      <c r="T29" s="107">
        <f t="shared" si="26"/>
        <v>182400</v>
      </c>
      <c r="U29" s="108">
        <f t="shared" si="9"/>
        <v>1142400</v>
      </c>
    </row>
    <row r="30" spans="1:21" x14ac:dyDescent="0.25">
      <c r="A30" s="98">
        <v>25</v>
      </c>
      <c r="B30" s="98">
        <v>3500</v>
      </c>
      <c r="C30" s="99" t="s">
        <v>362</v>
      </c>
      <c r="D30" s="98" t="s">
        <v>298</v>
      </c>
      <c r="E30" s="100">
        <v>300</v>
      </c>
      <c r="F30" s="101">
        <f t="shared" si="1"/>
        <v>16100</v>
      </c>
      <c r="G30" s="101">
        <f t="shared" si="19"/>
        <v>4830000</v>
      </c>
      <c r="H30" s="101">
        <f t="shared" si="24"/>
        <v>0</v>
      </c>
      <c r="I30" s="102">
        <f t="shared" si="3"/>
        <v>4830000</v>
      </c>
      <c r="J30" s="103">
        <v>17000</v>
      </c>
      <c r="K30" s="103">
        <f t="shared" si="4"/>
        <v>5100000</v>
      </c>
      <c r="L30" s="103">
        <f t="shared" si="23"/>
        <v>969000</v>
      </c>
      <c r="M30" s="104">
        <f t="shared" si="5"/>
        <v>6069000</v>
      </c>
      <c r="N30" s="105">
        <v>15800</v>
      </c>
      <c r="O30" s="105">
        <f t="shared" si="6"/>
        <v>4740000</v>
      </c>
      <c r="P30" s="105">
        <f t="shared" si="25"/>
        <v>0</v>
      </c>
      <c r="Q30" s="106">
        <f t="shared" si="7"/>
        <v>4740000</v>
      </c>
      <c r="R30" s="107">
        <v>15500</v>
      </c>
      <c r="S30" s="107">
        <f t="shared" si="8"/>
        <v>4650000</v>
      </c>
      <c r="T30" s="107">
        <f t="shared" si="26"/>
        <v>883500</v>
      </c>
      <c r="U30" s="108">
        <f t="shared" si="9"/>
        <v>5533500</v>
      </c>
    </row>
    <row r="31" spans="1:21" x14ac:dyDescent="0.25">
      <c r="A31" s="98">
        <v>26</v>
      </c>
      <c r="B31" s="98">
        <v>3532</v>
      </c>
      <c r="C31" s="99" t="s">
        <v>363</v>
      </c>
      <c r="D31" s="98" t="s">
        <v>298</v>
      </c>
      <c r="E31" s="100">
        <v>300</v>
      </c>
      <c r="F31" s="101">
        <f t="shared" si="1"/>
        <v>2554</v>
      </c>
      <c r="G31" s="101">
        <f>E31*F31</f>
        <v>766200</v>
      </c>
      <c r="H31" s="101">
        <f>G31*0.19</f>
        <v>145578</v>
      </c>
      <c r="I31" s="102">
        <f>SUM(G31:H31)</f>
        <v>911778</v>
      </c>
      <c r="J31" s="103">
        <v>3025</v>
      </c>
      <c r="K31" s="103">
        <f t="shared" si="4"/>
        <v>907500</v>
      </c>
      <c r="L31" s="103">
        <f t="shared" si="23"/>
        <v>172425</v>
      </c>
      <c r="M31" s="104">
        <f t="shared" si="5"/>
        <v>1079925</v>
      </c>
      <c r="N31" s="105">
        <v>2437</v>
      </c>
      <c r="O31" s="105">
        <f t="shared" si="6"/>
        <v>731100</v>
      </c>
      <c r="P31" s="105">
        <f>O31*0.19</f>
        <v>138909</v>
      </c>
      <c r="Q31" s="106">
        <f>SUM(O31:P31)</f>
        <v>870009</v>
      </c>
      <c r="R31" s="107">
        <v>2200</v>
      </c>
      <c r="S31" s="107">
        <f t="shared" si="8"/>
        <v>660000</v>
      </c>
      <c r="T31" s="107">
        <f>S31*0.19</f>
        <v>125400</v>
      </c>
      <c r="U31" s="108">
        <f>SUM(S31:T31)</f>
        <v>785400</v>
      </c>
    </row>
    <row r="32" spans="1:21" x14ac:dyDescent="0.25">
      <c r="A32" s="98">
        <v>27</v>
      </c>
      <c r="B32" s="98">
        <v>3558</v>
      </c>
      <c r="C32" s="99" t="s">
        <v>364</v>
      </c>
      <c r="D32" s="98" t="s">
        <v>297</v>
      </c>
      <c r="E32" s="100">
        <v>50</v>
      </c>
      <c r="F32" s="101">
        <f t="shared" si="1"/>
        <v>6042.666666666667</v>
      </c>
      <c r="G32" s="101">
        <f t="shared" si="19"/>
        <v>302133.33333333337</v>
      </c>
      <c r="H32" s="101">
        <f t="shared" ref="H32:H39" si="27">G32*0.19</f>
        <v>57405.333333333343</v>
      </c>
      <c r="I32" s="102">
        <f t="shared" si="3"/>
        <v>359538.66666666674</v>
      </c>
      <c r="J32" s="103">
        <v>6050</v>
      </c>
      <c r="K32" s="103">
        <f t="shared" si="4"/>
        <v>302500</v>
      </c>
      <c r="L32" s="103">
        <f t="shared" si="23"/>
        <v>57475</v>
      </c>
      <c r="M32" s="104">
        <f t="shared" si="5"/>
        <v>359975</v>
      </c>
      <c r="N32" s="105">
        <v>5378</v>
      </c>
      <c r="O32" s="105">
        <f t="shared" si="6"/>
        <v>268900</v>
      </c>
      <c r="P32" s="105">
        <f t="shared" ref="P32:P39" si="28">O32*0.19</f>
        <v>51091</v>
      </c>
      <c r="Q32" s="106">
        <f t="shared" si="7"/>
        <v>319991</v>
      </c>
      <c r="R32" s="107">
        <v>6700</v>
      </c>
      <c r="S32" s="107">
        <f t="shared" si="8"/>
        <v>335000</v>
      </c>
      <c r="T32" s="107">
        <f t="shared" ref="T32:T33" si="29">S32*0.19</f>
        <v>63650</v>
      </c>
      <c r="U32" s="108">
        <f t="shared" ref="U32:U33" si="30">SUM(S32:T32)</f>
        <v>398650</v>
      </c>
    </row>
    <row r="33" spans="1:21" x14ac:dyDescent="0.25">
      <c r="A33" s="98">
        <v>28</v>
      </c>
      <c r="B33" s="98">
        <v>3538</v>
      </c>
      <c r="C33" s="99" t="s">
        <v>365</v>
      </c>
      <c r="D33" s="98" t="s">
        <v>300</v>
      </c>
      <c r="E33" s="100">
        <v>200</v>
      </c>
      <c r="F33" s="101">
        <f t="shared" si="1"/>
        <v>13838.333333333334</v>
      </c>
      <c r="G33" s="101">
        <f t="shared" si="19"/>
        <v>2767666.666666667</v>
      </c>
      <c r="H33" s="101">
        <f t="shared" si="27"/>
        <v>525856.66666666674</v>
      </c>
      <c r="I33" s="102">
        <f t="shared" si="3"/>
        <v>3293523.333333334</v>
      </c>
      <c r="J33" s="103">
        <v>14874</v>
      </c>
      <c r="K33" s="103">
        <f t="shared" si="4"/>
        <v>2974800</v>
      </c>
      <c r="L33" s="103">
        <f>K33*0</f>
        <v>0</v>
      </c>
      <c r="M33" s="104">
        <f t="shared" si="5"/>
        <v>2974800</v>
      </c>
      <c r="N33" s="105">
        <v>12941</v>
      </c>
      <c r="O33" s="105">
        <f t="shared" si="6"/>
        <v>2588200</v>
      </c>
      <c r="P33" s="105">
        <f t="shared" si="28"/>
        <v>491758</v>
      </c>
      <c r="Q33" s="106">
        <f t="shared" si="7"/>
        <v>3079958</v>
      </c>
      <c r="R33" s="107">
        <v>13700</v>
      </c>
      <c r="S33" s="107">
        <f t="shared" si="8"/>
        <v>2740000</v>
      </c>
      <c r="T33" s="107">
        <f t="shared" si="29"/>
        <v>520600</v>
      </c>
      <c r="U33" s="108">
        <f t="shared" si="30"/>
        <v>3260600</v>
      </c>
    </row>
    <row r="34" spans="1:21" x14ac:dyDescent="0.25">
      <c r="A34" s="98">
        <v>29</v>
      </c>
      <c r="B34" s="98">
        <v>3535</v>
      </c>
      <c r="C34" s="99" t="s">
        <v>366</v>
      </c>
      <c r="D34" s="98" t="s">
        <v>298</v>
      </c>
      <c r="E34" s="100">
        <v>300</v>
      </c>
      <c r="F34" s="101">
        <f t="shared" si="1"/>
        <v>1804.6666666666667</v>
      </c>
      <c r="G34" s="101">
        <f>E34*F34</f>
        <v>541400</v>
      </c>
      <c r="H34" s="101">
        <f>G34*0.19</f>
        <v>102866</v>
      </c>
      <c r="I34" s="102">
        <f>SUM(G34:H34)</f>
        <v>644266</v>
      </c>
      <c r="J34" s="103">
        <v>1933</v>
      </c>
      <c r="K34" s="103">
        <f t="shared" si="4"/>
        <v>579900</v>
      </c>
      <c r="L34" s="103">
        <f t="shared" ref="L34:L40" si="31">K34*0.19</f>
        <v>110181</v>
      </c>
      <c r="M34" s="104">
        <f t="shared" si="5"/>
        <v>690081</v>
      </c>
      <c r="N34" s="105">
        <v>1681</v>
      </c>
      <c r="O34" s="105">
        <f t="shared" si="6"/>
        <v>504300</v>
      </c>
      <c r="P34" s="105">
        <f>O34*0.19</f>
        <v>95817</v>
      </c>
      <c r="Q34" s="106">
        <f>SUM(O34:P34)</f>
        <v>600117</v>
      </c>
      <c r="R34" s="107">
        <v>1800</v>
      </c>
      <c r="S34" s="107">
        <f t="shared" si="8"/>
        <v>540000</v>
      </c>
      <c r="T34" s="107">
        <f>S34*0.19</f>
        <v>102600</v>
      </c>
      <c r="U34" s="108">
        <f>SUM(S34:T34)</f>
        <v>642600</v>
      </c>
    </row>
    <row r="35" spans="1:21" x14ac:dyDescent="0.25">
      <c r="A35" s="98">
        <v>30</v>
      </c>
      <c r="B35" s="98">
        <v>3536</v>
      </c>
      <c r="C35" s="99" t="s">
        <v>367</v>
      </c>
      <c r="D35" s="98" t="s">
        <v>298</v>
      </c>
      <c r="E35" s="100">
        <v>480</v>
      </c>
      <c r="F35" s="101">
        <f t="shared" si="1"/>
        <v>15102.666666666666</v>
      </c>
      <c r="G35" s="101">
        <f>E35*F35</f>
        <v>7249280</v>
      </c>
      <c r="H35" s="101">
        <f>G35*0.19</f>
        <v>1377363.2</v>
      </c>
      <c r="I35" s="102">
        <f>SUM(G35:H35)</f>
        <v>8626643.1999999993</v>
      </c>
      <c r="J35" s="103">
        <v>15126</v>
      </c>
      <c r="K35" s="103">
        <f t="shared" si="4"/>
        <v>7260480</v>
      </c>
      <c r="L35" s="103">
        <f t="shared" si="31"/>
        <v>1379491.2</v>
      </c>
      <c r="M35" s="104">
        <f t="shared" si="5"/>
        <v>8639971.1999999993</v>
      </c>
      <c r="N35" s="105">
        <v>13782</v>
      </c>
      <c r="O35" s="105">
        <f t="shared" si="6"/>
        <v>6615360</v>
      </c>
      <c r="P35" s="105">
        <f>O35*0.19</f>
        <v>1256918.3999999999</v>
      </c>
      <c r="Q35" s="106">
        <f>SUM(O35:P35)</f>
        <v>7872278.4000000004</v>
      </c>
      <c r="R35" s="107">
        <v>16400</v>
      </c>
      <c r="S35" s="107">
        <f t="shared" si="8"/>
        <v>7872000</v>
      </c>
      <c r="T35" s="107">
        <f>S35*0.19</f>
        <v>1495680</v>
      </c>
      <c r="U35" s="108">
        <f>SUM(S35:T35)</f>
        <v>9367680</v>
      </c>
    </row>
    <row r="36" spans="1:21" x14ac:dyDescent="0.25">
      <c r="A36" s="98">
        <v>31</v>
      </c>
      <c r="B36" s="98">
        <v>3541</v>
      </c>
      <c r="C36" s="99" t="s">
        <v>368</v>
      </c>
      <c r="D36" s="98" t="s">
        <v>298</v>
      </c>
      <c r="E36" s="100">
        <v>50</v>
      </c>
      <c r="F36" s="101">
        <f t="shared" si="1"/>
        <v>5740.666666666667</v>
      </c>
      <c r="G36" s="101">
        <f t="shared" si="19"/>
        <v>287033.33333333337</v>
      </c>
      <c r="H36" s="101">
        <f t="shared" si="27"/>
        <v>54536.333333333343</v>
      </c>
      <c r="I36" s="102">
        <f t="shared" si="3"/>
        <v>341569.66666666674</v>
      </c>
      <c r="J36" s="103">
        <v>6050</v>
      </c>
      <c r="K36" s="103">
        <f t="shared" si="4"/>
        <v>302500</v>
      </c>
      <c r="L36" s="103">
        <f t="shared" si="31"/>
        <v>57475</v>
      </c>
      <c r="M36" s="104">
        <f t="shared" si="5"/>
        <v>359975</v>
      </c>
      <c r="N36" s="105">
        <v>4622</v>
      </c>
      <c r="O36" s="105">
        <f t="shared" si="6"/>
        <v>231100</v>
      </c>
      <c r="P36" s="105">
        <f t="shared" si="28"/>
        <v>43909</v>
      </c>
      <c r="Q36" s="106">
        <f t="shared" si="7"/>
        <v>275009</v>
      </c>
      <c r="R36" s="107">
        <v>6550</v>
      </c>
      <c r="S36" s="107">
        <f t="shared" si="8"/>
        <v>327500</v>
      </c>
      <c r="T36" s="107">
        <f t="shared" ref="T36:T39" si="32">S36*0.19</f>
        <v>62225</v>
      </c>
      <c r="U36" s="108">
        <f t="shared" ref="U36:U40" si="33">SUM(S36:T36)</f>
        <v>389725</v>
      </c>
    </row>
    <row r="37" spans="1:21" x14ac:dyDescent="0.25">
      <c r="A37" s="98">
        <v>32</v>
      </c>
      <c r="B37" s="98">
        <v>3545</v>
      </c>
      <c r="C37" s="99" t="s">
        <v>369</v>
      </c>
      <c r="D37" s="98" t="s">
        <v>297</v>
      </c>
      <c r="E37" s="100">
        <v>300</v>
      </c>
      <c r="F37" s="101">
        <f t="shared" si="1"/>
        <v>2395.3333333333335</v>
      </c>
      <c r="G37" s="101">
        <f t="shared" si="19"/>
        <v>718600</v>
      </c>
      <c r="H37" s="101">
        <f t="shared" si="27"/>
        <v>136534</v>
      </c>
      <c r="I37" s="102">
        <f t="shared" si="3"/>
        <v>855134</v>
      </c>
      <c r="J37" s="103">
        <v>2353</v>
      </c>
      <c r="K37" s="103">
        <f t="shared" si="4"/>
        <v>705900</v>
      </c>
      <c r="L37" s="103">
        <f t="shared" si="31"/>
        <v>134121</v>
      </c>
      <c r="M37" s="104">
        <f t="shared" si="5"/>
        <v>840021</v>
      </c>
      <c r="N37" s="105">
        <v>1933</v>
      </c>
      <c r="O37" s="105">
        <f t="shared" si="6"/>
        <v>579900</v>
      </c>
      <c r="P37" s="105">
        <f t="shared" si="28"/>
        <v>110181</v>
      </c>
      <c r="Q37" s="106">
        <f t="shared" si="7"/>
        <v>690081</v>
      </c>
      <c r="R37" s="107">
        <v>2900</v>
      </c>
      <c r="S37" s="107">
        <f t="shared" si="8"/>
        <v>870000</v>
      </c>
      <c r="T37" s="107">
        <f t="shared" si="32"/>
        <v>165300</v>
      </c>
      <c r="U37" s="108">
        <f t="shared" si="33"/>
        <v>1035300</v>
      </c>
    </row>
    <row r="38" spans="1:21" x14ac:dyDescent="0.25">
      <c r="A38" s="98">
        <v>33</v>
      </c>
      <c r="B38" s="98">
        <v>3655</v>
      </c>
      <c r="C38" s="99" t="s">
        <v>370</v>
      </c>
      <c r="D38" s="98" t="s">
        <v>297</v>
      </c>
      <c r="E38" s="100">
        <v>1000</v>
      </c>
      <c r="F38" s="101">
        <f t="shared" si="1"/>
        <v>8132.666666666667</v>
      </c>
      <c r="G38" s="101">
        <f t="shared" si="19"/>
        <v>8132666.666666667</v>
      </c>
      <c r="H38" s="101">
        <f t="shared" si="27"/>
        <v>1545206.6666666667</v>
      </c>
      <c r="I38" s="102">
        <f t="shared" si="3"/>
        <v>9677873.333333334</v>
      </c>
      <c r="J38" s="103">
        <v>7143</v>
      </c>
      <c r="K38" s="103">
        <f t="shared" si="4"/>
        <v>7143000</v>
      </c>
      <c r="L38" s="103">
        <f t="shared" si="31"/>
        <v>1357170</v>
      </c>
      <c r="M38" s="104">
        <f t="shared" si="5"/>
        <v>8500170</v>
      </c>
      <c r="N38" s="105">
        <v>6555</v>
      </c>
      <c r="O38" s="105">
        <f t="shared" si="6"/>
        <v>6555000</v>
      </c>
      <c r="P38" s="105">
        <f t="shared" si="28"/>
        <v>1245450</v>
      </c>
      <c r="Q38" s="106">
        <f t="shared" si="7"/>
        <v>7800450</v>
      </c>
      <c r="R38" s="107">
        <v>10700</v>
      </c>
      <c r="S38" s="107">
        <f t="shared" si="8"/>
        <v>10700000</v>
      </c>
      <c r="T38" s="107">
        <f t="shared" si="32"/>
        <v>2033000</v>
      </c>
      <c r="U38" s="108">
        <f t="shared" si="33"/>
        <v>12733000</v>
      </c>
    </row>
    <row r="39" spans="1:21" x14ac:dyDescent="0.25">
      <c r="A39" s="98">
        <v>34</v>
      </c>
      <c r="B39" s="98">
        <v>3549</v>
      </c>
      <c r="C39" s="99" t="s">
        <v>371</v>
      </c>
      <c r="D39" s="98" t="s">
        <v>298</v>
      </c>
      <c r="E39" s="100">
        <v>200</v>
      </c>
      <c r="F39" s="101">
        <f t="shared" si="1"/>
        <v>9330.3333333333339</v>
      </c>
      <c r="G39" s="101">
        <f t="shared" si="19"/>
        <v>1866066.6666666667</v>
      </c>
      <c r="H39" s="101">
        <f t="shared" si="27"/>
        <v>354552.66666666669</v>
      </c>
      <c r="I39" s="102">
        <f t="shared" si="3"/>
        <v>2220619.3333333335</v>
      </c>
      <c r="J39" s="103">
        <v>9160</v>
      </c>
      <c r="K39" s="103">
        <f t="shared" si="4"/>
        <v>1832000</v>
      </c>
      <c r="L39" s="103">
        <f t="shared" si="31"/>
        <v>348080</v>
      </c>
      <c r="M39" s="104">
        <f t="shared" si="5"/>
        <v>2180080</v>
      </c>
      <c r="N39" s="105">
        <v>7731</v>
      </c>
      <c r="O39" s="105">
        <f t="shared" si="6"/>
        <v>1546200</v>
      </c>
      <c r="P39" s="105">
        <f t="shared" si="28"/>
        <v>293778</v>
      </c>
      <c r="Q39" s="106">
        <f t="shared" si="7"/>
        <v>1839978</v>
      </c>
      <c r="R39" s="107">
        <v>11100</v>
      </c>
      <c r="S39" s="107">
        <f t="shared" si="8"/>
        <v>2220000</v>
      </c>
      <c r="T39" s="107">
        <f t="shared" si="32"/>
        <v>421800</v>
      </c>
      <c r="U39" s="108">
        <f t="shared" si="33"/>
        <v>2641800</v>
      </c>
    </row>
    <row r="40" spans="1:21" x14ac:dyDescent="0.25">
      <c r="A40" s="98">
        <v>35</v>
      </c>
      <c r="B40" s="98">
        <v>3553</v>
      </c>
      <c r="C40" s="99" t="s">
        <v>372</v>
      </c>
      <c r="D40" s="98" t="s">
        <v>373</v>
      </c>
      <c r="E40" s="100">
        <v>100</v>
      </c>
      <c r="F40" s="101">
        <f t="shared" si="1"/>
        <v>9466.6666666666661</v>
      </c>
      <c r="G40" s="101">
        <f t="shared" si="19"/>
        <v>946666.66666666663</v>
      </c>
      <c r="H40" s="101">
        <f>G40*0</f>
        <v>0</v>
      </c>
      <c r="I40" s="102">
        <f t="shared" si="3"/>
        <v>946666.66666666663</v>
      </c>
      <c r="J40" s="103">
        <v>8300</v>
      </c>
      <c r="K40" s="103">
        <f t="shared" si="4"/>
        <v>830000</v>
      </c>
      <c r="L40" s="103">
        <f t="shared" si="31"/>
        <v>157700</v>
      </c>
      <c r="M40" s="104">
        <f t="shared" si="5"/>
        <v>987700</v>
      </c>
      <c r="N40" s="105">
        <v>7500</v>
      </c>
      <c r="O40" s="105">
        <f t="shared" si="6"/>
        <v>750000</v>
      </c>
      <c r="P40" s="105">
        <f>O40*0</f>
        <v>0</v>
      </c>
      <c r="Q40" s="106">
        <f t="shared" si="7"/>
        <v>750000</v>
      </c>
      <c r="R40" s="107">
        <v>12600</v>
      </c>
      <c r="S40" s="107">
        <f t="shared" si="8"/>
        <v>1260000</v>
      </c>
      <c r="T40" s="107">
        <f>S40*0</f>
        <v>0</v>
      </c>
      <c r="U40" s="108">
        <f t="shared" si="33"/>
        <v>1260000</v>
      </c>
    </row>
    <row r="41" spans="1:21" ht="21" x14ac:dyDescent="0.25">
      <c r="A41" s="207" t="s">
        <v>387</v>
      </c>
      <c r="B41" s="207"/>
      <c r="C41" s="207"/>
      <c r="D41" s="207"/>
      <c r="E41" s="207"/>
      <c r="F41" s="208">
        <f>SUM(I6:I40)</f>
        <v>129914564.90000001</v>
      </c>
      <c r="G41" s="208"/>
      <c r="H41" s="208"/>
      <c r="I41" s="208"/>
      <c r="J41" s="209">
        <f>SUM(M6:M40)</f>
        <v>153374813.19999999</v>
      </c>
      <c r="K41" s="209"/>
      <c r="L41" s="209"/>
      <c r="M41" s="209"/>
      <c r="N41" s="210">
        <f>SUM(Q6:Q40)</f>
        <v>125436729.2</v>
      </c>
      <c r="O41" s="210"/>
      <c r="P41" s="210"/>
      <c r="Q41" s="210"/>
      <c r="R41" s="211">
        <f>SUM(U6:U40)</f>
        <v>132032610.5</v>
      </c>
      <c r="S41" s="211"/>
      <c r="T41" s="211"/>
      <c r="U41" s="211"/>
    </row>
    <row r="42" spans="1:21" ht="23.25" x14ac:dyDescent="0.35">
      <c r="F42" s="214" t="s">
        <v>286</v>
      </c>
      <c r="G42" s="214"/>
      <c r="H42" s="214"/>
      <c r="I42" s="109">
        <v>130000000</v>
      </c>
    </row>
    <row r="43" spans="1:21" ht="23.25" x14ac:dyDescent="0.35">
      <c r="F43" s="215" t="s">
        <v>513</v>
      </c>
      <c r="G43" s="215"/>
      <c r="H43" s="215"/>
      <c r="I43" s="109">
        <f>I42-F41</f>
        <v>85435.09999999404</v>
      </c>
    </row>
  </sheetData>
  <mergeCells count="33">
    <mergeCell ref="F42:H42"/>
    <mergeCell ref="F43:H43"/>
    <mergeCell ref="R3:R5"/>
    <mergeCell ref="S3:S5"/>
    <mergeCell ref="T3:T5"/>
    <mergeCell ref="J3:J5"/>
    <mergeCell ref="K3:K5"/>
    <mergeCell ref="Q3:Q5"/>
    <mergeCell ref="F3:F5"/>
    <mergeCell ref="G3:G5"/>
    <mergeCell ref="H3:H5"/>
    <mergeCell ref="I3:I5"/>
    <mergeCell ref="A41:E41"/>
    <mergeCell ref="F41:I41"/>
    <mergeCell ref="J41:M41"/>
    <mergeCell ref="N41:Q41"/>
    <mergeCell ref="R41:U41"/>
    <mergeCell ref="A1:U1"/>
    <mergeCell ref="A2:A5"/>
    <mergeCell ref="B2:B5"/>
    <mergeCell ref="C2:C5"/>
    <mergeCell ref="D2:D5"/>
    <mergeCell ref="E2:E5"/>
    <mergeCell ref="F2:I2"/>
    <mergeCell ref="J2:M2"/>
    <mergeCell ref="N2:Q2"/>
    <mergeCell ref="R2:U2"/>
    <mergeCell ref="U3:U5"/>
    <mergeCell ref="L3:L5"/>
    <mergeCell ref="M3:M5"/>
    <mergeCell ref="N3:N5"/>
    <mergeCell ref="O3:O5"/>
    <mergeCell ref="P3:P5"/>
  </mergeCells>
  <printOptions horizontalCentered="1"/>
  <pageMargins left="0" right="0" top="0" bottom="0" header="0" footer="0"/>
  <pageSetup scale="5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B57C7-93A8-9A42-B532-02483B8695A3}">
  <dimension ref="A1:BA37"/>
  <sheetViews>
    <sheetView view="pageBreakPreview" topLeftCell="D1" zoomScale="60" zoomScaleNormal="40" workbookViewId="0">
      <selection sqref="A1:AZ37"/>
    </sheetView>
  </sheetViews>
  <sheetFormatPr baseColWidth="10" defaultColWidth="10.85546875" defaultRowHeight="17.25" x14ac:dyDescent="0.25"/>
  <cols>
    <col min="1" max="1" width="5.28515625" style="75" bestFit="1" customWidth="1"/>
    <col min="2" max="2" width="13.42578125" style="75" customWidth="1"/>
    <col min="3" max="3" width="57.28515625" style="75" customWidth="1"/>
    <col min="4" max="4" width="10.85546875" style="75"/>
    <col min="5" max="29" width="5.85546875" style="75" customWidth="1"/>
    <col min="30" max="31" width="4.42578125" style="75" customWidth="1"/>
    <col min="32" max="52" width="5.85546875" style="75" customWidth="1"/>
    <col min="53" max="16384" width="10.85546875" style="75"/>
  </cols>
  <sheetData>
    <row r="1" spans="1:53" ht="32.25" x14ac:dyDescent="0.25">
      <c r="A1" s="199" t="s">
        <v>389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row>
    <row r="2" spans="1:53" s="82" customFormat="1" ht="179.1" customHeight="1" x14ac:dyDescent="0.25">
      <c r="A2" s="76" t="s">
        <v>378</v>
      </c>
      <c r="B2" s="77" t="s">
        <v>379</v>
      </c>
      <c r="C2" s="78" t="s">
        <v>390</v>
      </c>
      <c r="D2" s="78" t="s">
        <v>391</v>
      </c>
      <c r="E2" s="79" t="s">
        <v>392</v>
      </c>
      <c r="F2" s="79" t="s">
        <v>393</v>
      </c>
      <c r="G2" s="79" t="s">
        <v>394</v>
      </c>
      <c r="H2" s="79" t="s">
        <v>395</v>
      </c>
      <c r="I2" s="79" t="s">
        <v>396</v>
      </c>
      <c r="J2" s="79" t="s">
        <v>397</v>
      </c>
      <c r="K2" s="79" t="s">
        <v>398</v>
      </c>
      <c r="L2" s="79" t="s">
        <v>399</v>
      </c>
      <c r="M2" s="79" t="s">
        <v>400</v>
      </c>
      <c r="N2" s="79" t="s">
        <v>401</v>
      </c>
      <c r="O2" s="79" t="s">
        <v>402</v>
      </c>
      <c r="P2" s="79" t="s">
        <v>403</v>
      </c>
      <c r="Q2" s="79" t="s">
        <v>404</v>
      </c>
      <c r="R2" s="79" t="s">
        <v>405</v>
      </c>
      <c r="S2" s="79" t="s">
        <v>406</v>
      </c>
      <c r="T2" s="79" t="s">
        <v>407</v>
      </c>
      <c r="U2" s="79" t="s">
        <v>408</v>
      </c>
      <c r="V2" s="79" t="s">
        <v>409</v>
      </c>
      <c r="W2" s="79" t="s">
        <v>410</v>
      </c>
      <c r="X2" s="79" t="s">
        <v>411</v>
      </c>
      <c r="Y2" s="79" t="s">
        <v>412</v>
      </c>
      <c r="Z2" s="79" t="s">
        <v>413</v>
      </c>
      <c r="AA2" s="79" t="s">
        <v>414</v>
      </c>
      <c r="AB2" s="79" t="s">
        <v>415</v>
      </c>
      <c r="AC2" s="79" t="s">
        <v>416</v>
      </c>
      <c r="AD2" s="80" t="s">
        <v>417</v>
      </c>
      <c r="AE2" s="80" t="s">
        <v>418</v>
      </c>
      <c r="AF2" s="80" t="s">
        <v>419</v>
      </c>
      <c r="AG2" s="80" t="s">
        <v>420</v>
      </c>
      <c r="AH2" s="80" t="s">
        <v>421</v>
      </c>
      <c r="AI2" s="80" t="s">
        <v>422</v>
      </c>
      <c r="AJ2" s="80" t="s">
        <v>423</v>
      </c>
      <c r="AK2" s="80" t="s">
        <v>424</v>
      </c>
      <c r="AL2" s="80" t="s">
        <v>425</v>
      </c>
      <c r="AM2" s="80" t="s">
        <v>426</v>
      </c>
      <c r="AN2" s="80" t="s">
        <v>427</v>
      </c>
      <c r="AO2" s="80" t="s">
        <v>428</v>
      </c>
      <c r="AP2" s="80" t="s">
        <v>429</v>
      </c>
      <c r="AQ2" s="80" t="s">
        <v>430</v>
      </c>
      <c r="AR2" s="80" t="s">
        <v>431</v>
      </c>
      <c r="AS2" s="80" t="s">
        <v>432</v>
      </c>
      <c r="AT2" s="80" t="s">
        <v>433</v>
      </c>
      <c r="AU2" s="80" t="s">
        <v>434</v>
      </c>
      <c r="AV2" s="80" t="s">
        <v>435</v>
      </c>
      <c r="AW2" s="80" t="s">
        <v>436</v>
      </c>
      <c r="AX2" s="80" t="s">
        <v>437</v>
      </c>
      <c r="AY2" s="80" t="s">
        <v>438</v>
      </c>
      <c r="AZ2" s="80" t="s">
        <v>439</v>
      </c>
      <c r="BA2" s="81"/>
    </row>
    <row r="3" spans="1:53" s="87" customFormat="1" x14ac:dyDescent="0.25">
      <c r="A3" s="83">
        <v>1</v>
      </c>
      <c r="B3" s="84">
        <v>6545</v>
      </c>
      <c r="C3" s="85" t="s">
        <v>440</v>
      </c>
      <c r="D3" s="83" t="s">
        <v>441</v>
      </c>
      <c r="E3" s="110">
        <f>DISTRIBUCION!E3/2</f>
        <v>175</v>
      </c>
      <c r="F3" s="110">
        <f>DISTRIBUCION!F3/2</f>
        <v>5</v>
      </c>
      <c r="G3" s="110">
        <f>DISTRIBUCION!G3/2</f>
        <v>25</v>
      </c>
      <c r="H3" s="110">
        <f>DISTRIBUCION!H3/2</f>
        <v>10</v>
      </c>
      <c r="I3" s="110">
        <f>DISTRIBUCION!I3/2</f>
        <v>2.5</v>
      </c>
      <c r="J3" s="110">
        <f>DISTRIBUCION!J3/2</f>
        <v>5</v>
      </c>
      <c r="K3" s="110">
        <f>DISTRIBUCION!K3/2</f>
        <v>30</v>
      </c>
      <c r="L3" s="110">
        <f>DISTRIBUCION!L3/2</f>
        <v>5</v>
      </c>
      <c r="M3" s="110">
        <f>DISTRIBUCION!M3/2</f>
        <v>0</v>
      </c>
      <c r="N3" s="110">
        <f>DISTRIBUCION!N3/2</f>
        <v>5</v>
      </c>
      <c r="O3" s="110">
        <f>DISTRIBUCION!O3/2</f>
        <v>35</v>
      </c>
      <c r="P3" s="110">
        <f>DISTRIBUCION!P3/2</f>
        <v>5</v>
      </c>
      <c r="Q3" s="110">
        <f>DISTRIBUCION!Q3/2</f>
        <v>2.5</v>
      </c>
      <c r="R3" s="110">
        <f>DISTRIBUCION!R3/2</f>
        <v>7.5</v>
      </c>
      <c r="S3" s="110">
        <f>DISTRIBUCION!S3/2</f>
        <v>2.5</v>
      </c>
      <c r="T3" s="110">
        <f>DISTRIBUCION!T3/2</f>
        <v>7.5</v>
      </c>
      <c r="U3" s="110">
        <f>DISTRIBUCION!U3/2</f>
        <v>7.5</v>
      </c>
      <c r="V3" s="110">
        <f>DISTRIBUCION!V3/2</f>
        <v>5</v>
      </c>
      <c r="W3" s="110">
        <f>DISTRIBUCION!W3/2</f>
        <v>5</v>
      </c>
      <c r="X3" s="110">
        <f>DISTRIBUCION!X3/2</f>
        <v>10</v>
      </c>
      <c r="Y3" s="110">
        <f>DISTRIBUCION!Y3/2</f>
        <v>5</v>
      </c>
      <c r="Z3" s="110">
        <f>DISTRIBUCION!Z3/2</f>
        <v>10</v>
      </c>
      <c r="AA3" s="110">
        <f>DISTRIBUCION!AA3/2</f>
        <v>10</v>
      </c>
      <c r="AB3" s="110">
        <f>DISTRIBUCION!AB3/2</f>
        <v>10</v>
      </c>
      <c r="AC3" s="110">
        <f>DISTRIBUCION!AC3/2</f>
        <v>10</v>
      </c>
      <c r="AD3" s="86">
        <v>10</v>
      </c>
      <c r="AE3" s="86">
        <v>0</v>
      </c>
      <c r="AF3" s="86">
        <v>10</v>
      </c>
      <c r="AG3" s="86">
        <v>10</v>
      </c>
      <c r="AH3" s="86">
        <v>10</v>
      </c>
      <c r="AI3" s="86">
        <v>10</v>
      </c>
      <c r="AJ3" s="86">
        <v>10</v>
      </c>
      <c r="AK3" s="86">
        <v>10</v>
      </c>
      <c r="AL3" s="86">
        <v>10</v>
      </c>
      <c r="AM3" s="86">
        <v>10</v>
      </c>
      <c r="AN3" s="86">
        <v>10</v>
      </c>
      <c r="AO3" s="86">
        <v>10</v>
      </c>
      <c r="AP3" s="86">
        <v>10</v>
      </c>
      <c r="AQ3" s="86">
        <v>10</v>
      </c>
      <c r="AR3" s="86">
        <v>10</v>
      </c>
      <c r="AS3" s="86">
        <v>10</v>
      </c>
      <c r="AT3" s="86">
        <v>10</v>
      </c>
      <c r="AU3" s="86">
        <v>10</v>
      </c>
      <c r="AV3" s="86">
        <v>10</v>
      </c>
      <c r="AW3" s="86">
        <v>10</v>
      </c>
      <c r="AX3" s="86">
        <v>10</v>
      </c>
      <c r="AY3" s="86">
        <v>0</v>
      </c>
      <c r="AZ3" s="86">
        <v>10</v>
      </c>
      <c r="BA3" s="86">
        <f>SUM(E3:AZ3)</f>
        <v>605</v>
      </c>
    </row>
    <row r="4" spans="1:53" s="87" customFormat="1" x14ac:dyDescent="0.25">
      <c r="A4" s="83">
        <v>2</v>
      </c>
      <c r="B4" s="84">
        <v>2640</v>
      </c>
      <c r="C4" s="88" t="s">
        <v>442</v>
      </c>
      <c r="D4" s="83" t="s">
        <v>441</v>
      </c>
      <c r="E4" s="110">
        <f>DISTRIBUCION!E4/2</f>
        <v>175</v>
      </c>
      <c r="F4" s="110">
        <f>DISTRIBUCION!F4/2</f>
        <v>5</v>
      </c>
      <c r="G4" s="110">
        <f>DISTRIBUCION!G4/2</f>
        <v>25</v>
      </c>
      <c r="H4" s="110">
        <f>DISTRIBUCION!H4/2</f>
        <v>10</v>
      </c>
      <c r="I4" s="110">
        <f>DISTRIBUCION!I4/2</f>
        <v>2.5</v>
      </c>
      <c r="J4" s="110">
        <f>DISTRIBUCION!J4/2</f>
        <v>5</v>
      </c>
      <c r="K4" s="110">
        <f>DISTRIBUCION!K4/2</f>
        <v>30</v>
      </c>
      <c r="L4" s="110">
        <f>DISTRIBUCION!L4/2</f>
        <v>5</v>
      </c>
      <c r="M4" s="110">
        <f>DISTRIBUCION!M4/2</f>
        <v>0</v>
      </c>
      <c r="N4" s="110">
        <f>DISTRIBUCION!N4/2</f>
        <v>5</v>
      </c>
      <c r="O4" s="110">
        <f>DISTRIBUCION!O4/2</f>
        <v>35</v>
      </c>
      <c r="P4" s="110">
        <f>DISTRIBUCION!P4/2</f>
        <v>5</v>
      </c>
      <c r="Q4" s="110">
        <f>DISTRIBUCION!Q4/2</f>
        <v>2.5</v>
      </c>
      <c r="R4" s="110">
        <f>DISTRIBUCION!R4/2</f>
        <v>7.5</v>
      </c>
      <c r="S4" s="110">
        <f>DISTRIBUCION!S4/2</f>
        <v>2.5</v>
      </c>
      <c r="T4" s="110">
        <f>DISTRIBUCION!T4/2</f>
        <v>7.5</v>
      </c>
      <c r="U4" s="110">
        <f>DISTRIBUCION!U4/2</f>
        <v>7.5</v>
      </c>
      <c r="V4" s="110">
        <f>DISTRIBUCION!V4/2</f>
        <v>5</v>
      </c>
      <c r="W4" s="110">
        <f>DISTRIBUCION!W4/2</f>
        <v>5</v>
      </c>
      <c r="X4" s="110">
        <f>DISTRIBUCION!X4/2</f>
        <v>10</v>
      </c>
      <c r="Y4" s="110">
        <f>DISTRIBUCION!Y4/2</f>
        <v>5</v>
      </c>
      <c r="Z4" s="110">
        <f>DISTRIBUCION!Z4/2</f>
        <v>10</v>
      </c>
      <c r="AA4" s="110">
        <f>DISTRIBUCION!AA4/2</f>
        <v>10</v>
      </c>
      <c r="AB4" s="110">
        <f>DISTRIBUCION!AB4/2</f>
        <v>10</v>
      </c>
      <c r="AC4" s="110">
        <f>DISTRIBUCION!AC4/2</f>
        <v>10</v>
      </c>
      <c r="AD4" s="86">
        <v>10</v>
      </c>
      <c r="AE4" s="86">
        <v>0</v>
      </c>
      <c r="AF4" s="86">
        <v>10</v>
      </c>
      <c r="AG4" s="86">
        <v>10</v>
      </c>
      <c r="AH4" s="86">
        <v>10</v>
      </c>
      <c r="AI4" s="86">
        <v>10</v>
      </c>
      <c r="AJ4" s="86">
        <v>10</v>
      </c>
      <c r="AK4" s="86">
        <v>10</v>
      </c>
      <c r="AL4" s="86">
        <v>10</v>
      </c>
      <c r="AM4" s="86">
        <v>10</v>
      </c>
      <c r="AN4" s="86">
        <v>10</v>
      </c>
      <c r="AO4" s="86">
        <v>10</v>
      </c>
      <c r="AP4" s="86">
        <v>10</v>
      </c>
      <c r="AQ4" s="86">
        <v>10</v>
      </c>
      <c r="AR4" s="86">
        <v>10</v>
      </c>
      <c r="AS4" s="86">
        <v>10</v>
      </c>
      <c r="AT4" s="86">
        <v>10</v>
      </c>
      <c r="AU4" s="86">
        <v>10</v>
      </c>
      <c r="AV4" s="86">
        <v>10</v>
      </c>
      <c r="AW4" s="86">
        <v>10</v>
      </c>
      <c r="AX4" s="86">
        <v>10</v>
      </c>
      <c r="AY4" s="86">
        <v>0</v>
      </c>
      <c r="AZ4" s="86">
        <v>10</v>
      </c>
      <c r="BA4" s="86">
        <f t="shared" ref="BA4:BA37" si="0">SUM(E4:AZ4)</f>
        <v>605</v>
      </c>
    </row>
    <row r="5" spans="1:53" s="87" customFormat="1" x14ac:dyDescent="0.25">
      <c r="A5" s="83">
        <v>3</v>
      </c>
      <c r="B5" s="84">
        <v>2641</v>
      </c>
      <c r="C5" s="88" t="s">
        <v>443</v>
      </c>
      <c r="D5" s="83" t="s">
        <v>444</v>
      </c>
      <c r="E5" s="110">
        <f>DISTRIBUCION!E5/2</f>
        <v>250</v>
      </c>
      <c r="F5" s="110">
        <f>DISTRIBUCION!F5/2</f>
        <v>20</v>
      </c>
      <c r="G5" s="110">
        <f>DISTRIBUCION!G5/2</f>
        <v>60</v>
      </c>
      <c r="H5" s="110">
        <f>DISTRIBUCION!H5/2</f>
        <v>20</v>
      </c>
      <c r="I5" s="110">
        <f>DISTRIBUCION!I5/2</f>
        <v>5</v>
      </c>
      <c r="J5" s="110">
        <f>DISTRIBUCION!J5/2</f>
        <v>15</v>
      </c>
      <c r="K5" s="110">
        <f>DISTRIBUCION!K5/2</f>
        <v>75</v>
      </c>
      <c r="L5" s="110">
        <f>DISTRIBUCION!L5/2</f>
        <v>10</v>
      </c>
      <c r="M5" s="110">
        <f>DISTRIBUCION!M5/2</f>
        <v>10</v>
      </c>
      <c r="N5" s="110">
        <f>DISTRIBUCION!N5/2</f>
        <v>10</v>
      </c>
      <c r="O5" s="110">
        <f>DISTRIBUCION!O5/2</f>
        <v>75</v>
      </c>
      <c r="P5" s="110">
        <f>DISTRIBUCION!P5/2</f>
        <v>10</v>
      </c>
      <c r="Q5" s="110">
        <f>DISTRIBUCION!Q5/2</f>
        <v>5</v>
      </c>
      <c r="R5" s="110">
        <f>DISTRIBUCION!R5/2</f>
        <v>10</v>
      </c>
      <c r="S5" s="110">
        <f>DISTRIBUCION!S5/2</f>
        <v>5</v>
      </c>
      <c r="T5" s="110">
        <f>DISTRIBUCION!T5/2</f>
        <v>10</v>
      </c>
      <c r="U5" s="110">
        <f>DISTRIBUCION!U5/2</f>
        <v>15</v>
      </c>
      <c r="V5" s="110">
        <f>DISTRIBUCION!V5/2</f>
        <v>20</v>
      </c>
      <c r="W5" s="110">
        <f>DISTRIBUCION!W5/2</f>
        <v>20</v>
      </c>
      <c r="X5" s="110">
        <f>DISTRIBUCION!X5/2</f>
        <v>20</v>
      </c>
      <c r="Y5" s="110">
        <f>DISTRIBUCION!Y5/2</f>
        <v>10</v>
      </c>
      <c r="Z5" s="110">
        <f>DISTRIBUCION!Z5/2</f>
        <v>10</v>
      </c>
      <c r="AA5" s="110">
        <f>DISTRIBUCION!AA5/2</f>
        <v>20</v>
      </c>
      <c r="AB5" s="110">
        <f>DISTRIBUCION!AB5/2</f>
        <v>20</v>
      </c>
      <c r="AC5" s="110">
        <f>DISTRIBUCION!AC5/2</f>
        <v>20</v>
      </c>
      <c r="AD5" s="86">
        <v>40</v>
      </c>
      <c r="AE5" s="86">
        <v>10</v>
      </c>
      <c r="AF5" s="86">
        <v>50</v>
      </c>
      <c r="AG5" s="86">
        <v>40</v>
      </c>
      <c r="AH5" s="86">
        <v>40</v>
      </c>
      <c r="AI5" s="86">
        <v>20</v>
      </c>
      <c r="AJ5" s="86">
        <v>20</v>
      </c>
      <c r="AK5" s="86">
        <v>20</v>
      </c>
      <c r="AL5" s="86">
        <v>20</v>
      </c>
      <c r="AM5" s="86">
        <v>20</v>
      </c>
      <c r="AN5" s="86">
        <v>10</v>
      </c>
      <c r="AO5" s="86">
        <v>20</v>
      </c>
      <c r="AP5" s="86">
        <v>20</v>
      </c>
      <c r="AQ5" s="86">
        <v>20</v>
      </c>
      <c r="AR5" s="86">
        <v>20</v>
      </c>
      <c r="AS5" s="86">
        <v>20</v>
      </c>
      <c r="AT5" s="86">
        <v>20</v>
      </c>
      <c r="AU5" s="86">
        <v>20</v>
      </c>
      <c r="AV5" s="86">
        <v>20</v>
      </c>
      <c r="AW5" s="86">
        <v>20</v>
      </c>
      <c r="AX5" s="86">
        <v>10</v>
      </c>
      <c r="AY5" s="86">
        <v>10</v>
      </c>
      <c r="AZ5" s="86">
        <v>20</v>
      </c>
      <c r="BA5" s="86">
        <f t="shared" si="0"/>
        <v>1255</v>
      </c>
    </row>
    <row r="6" spans="1:53" s="87" customFormat="1" x14ac:dyDescent="0.25">
      <c r="A6" s="83">
        <v>4</v>
      </c>
      <c r="B6" s="84">
        <v>3973</v>
      </c>
      <c r="C6" s="88" t="s">
        <v>337</v>
      </c>
      <c r="D6" s="83" t="s">
        <v>391</v>
      </c>
      <c r="E6" s="110">
        <f>DISTRIBUCION!E6/2</f>
        <v>0</v>
      </c>
      <c r="F6" s="110">
        <f>DISTRIBUCION!F6/2</f>
        <v>0</v>
      </c>
      <c r="G6" s="110">
        <f>DISTRIBUCION!G6/2</f>
        <v>0</v>
      </c>
      <c r="H6" s="110">
        <f>DISTRIBUCION!H6/2</f>
        <v>1</v>
      </c>
      <c r="I6" s="110">
        <f>DISTRIBUCION!I6/2</f>
        <v>0</v>
      </c>
      <c r="J6" s="110">
        <f>DISTRIBUCION!J6/2</f>
        <v>1</v>
      </c>
      <c r="K6" s="110">
        <f>DISTRIBUCION!K6/2</f>
        <v>1</v>
      </c>
      <c r="L6" s="110">
        <f>DISTRIBUCION!L6/2</f>
        <v>0</v>
      </c>
      <c r="M6" s="110">
        <f>DISTRIBUCION!M6/2</f>
        <v>1</v>
      </c>
      <c r="N6" s="110">
        <f>DISTRIBUCION!N6/2</f>
        <v>0</v>
      </c>
      <c r="O6" s="110">
        <f>DISTRIBUCION!O6/2</f>
        <v>1</v>
      </c>
      <c r="P6" s="110">
        <f>DISTRIBUCION!P6/2</f>
        <v>1</v>
      </c>
      <c r="Q6" s="110">
        <f>DISTRIBUCION!Q6/2</f>
        <v>1</v>
      </c>
      <c r="R6" s="110">
        <f>DISTRIBUCION!R6/2</f>
        <v>1</v>
      </c>
      <c r="S6" s="110">
        <f>DISTRIBUCION!S6/2</f>
        <v>0</v>
      </c>
      <c r="T6" s="110">
        <f>DISTRIBUCION!T6/2</f>
        <v>0</v>
      </c>
      <c r="U6" s="110">
        <f>DISTRIBUCION!U6/2</f>
        <v>1</v>
      </c>
      <c r="V6" s="110">
        <f>DISTRIBUCION!V6/2</f>
        <v>0</v>
      </c>
      <c r="W6" s="110">
        <f>DISTRIBUCION!W6/2</f>
        <v>0</v>
      </c>
      <c r="X6" s="110">
        <f>DISTRIBUCION!X6/2</f>
        <v>1</v>
      </c>
      <c r="Y6" s="110">
        <f>DISTRIBUCION!Y6/2</f>
        <v>1</v>
      </c>
      <c r="Z6" s="110">
        <f>DISTRIBUCION!Z6/2</f>
        <v>0.5</v>
      </c>
      <c r="AA6" s="110">
        <f>DISTRIBUCION!AA6/2</f>
        <v>1</v>
      </c>
      <c r="AB6" s="110">
        <f>DISTRIBUCION!AB6/2</f>
        <v>0.5</v>
      </c>
      <c r="AC6" s="110">
        <f>DISTRIBUCION!AC6/2</f>
        <v>0.5</v>
      </c>
      <c r="AD6" s="86">
        <v>1</v>
      </c>
      <c r="AE6" s="86">
        <v>1</v>
      </c>
      <c r="AF6" s="86">
        <v>1</v>
      </c>
      <c r="AG6" s="86">
        <v>1</v>
      </c>
      <c r="AH6" s="86">
        <v>1</v>
      </c>
      <c r="AI6" s="86">
        <v>1</v>
      </c>
      <c r="AJ6" s="86">
        <v>1</v>
      </c>
      <c r="AK6" s="86">
        <v>1</v>
      </c>
      <c r="AL6" s="86">
        <v>1</v>
      </c>
      <c r="AM6" s="86">
        <v>1</v>
      </c>
      <c r="AN6" s="86">
        <v>1</v>
      </c>
      <c r="AO6" s="86">
        <v>1</v>
      </c>
      <c r="AP6" s="86">
        <v>1</v>
      </c>
      <c r="AQ6" s="86">
        <v>1</v>
      </c>
      <c r="AR6" s="86">
        <v>1</v>
      </c>
      <c r="AS6" s="86">
        <v>1</v>
      </c>
      <c r="AT6" s="86">
        <v>1</v>
      </c>
      <c r="AU6" s="86">
        <v>1</v>
      </c>
      <c r="AV6" s="86">
        <v>1</v>
      </c>
      <c r="AW6" s="86">
        <v>1</v>
      </c>
      <c r="AX6" s="86">
        <v>1</v>
      </c>
      <c r="AY6" s="86">
        <v>1</v>
      </c>
      <c r="AZ6" s="86">
        <v>1</v>
      </c>
      <c r="BA6" s="86">
        <f t="shared" si="0"/>
        <v>36.5</v>
      </c>
    </row>
    <row r="7" spans="1:53" s="87" customFormat="1" x14ac:dyDescent="0.25">
      <c r="A7" s="83">
        <v>5</v>
      </c>
      <c r="B7" s="84">
        <v>2102</v>
      </c>
      <c r="C7" s="88" t="s">
        <v>445</v>
      </c>
      <c r="D7" s="83" t="s">
        <v>391</v>
      </c>
      <c r="E7" s="110">
        <f>DISTRIBUCION!E7/2</f>
        <v>15</v>
      </c>
      <c r="F7" s="110">
        <f>DISTRIBUCION!F7/2</f>
        <v>5</v>
      </c>
      <c r="G7" s="110">
        <f>DISTRIBUCION!G7/2</f>
        <v>10</v>
      </c>
      <c r="H7" s="110">
        <f>DISTRIBUCION!H7/2</f>
        <v>5</v>
      </c>
      <c r="I7" s="110">
        <f>DISTRIBUCION!I7/2</f>
        <v>5</v>
      </c>
      <c r="J7" s="110">
        <f>DISTRIBUCION!J7/2</f>
        <v>5</v>
      </c>
      <c r="K7" s="110">
        <f>DISTRIBUCION!K7/2</f>
        <v>10</v>
      </c>
      <c r="L7" s="110">
        <f>DISTRIBUCION!L7/2</f>
        <v>2.5</v>
      </c>
      <c r="M7" s="110">
        <f>DISTRIBUCION!M7/2</f>
        <v>0</v>
      </c>
      <c r="N7" s="110">
        <f>DISTRIBUCION!N7/2</f>
        <v>0</v>
      </c>
      <c r="O7" s="110">
        <f>DISTRIBUCION!O7/2</f>
        <v>10</v>
      </c>
      <c r="P7" s="110">
        <f>DISTRIBUCION!P7/2</f>
        <v>2.5</v>
      </c>
      <c r="Q7" s="110">
        <f>DISTRIBUCION!Q7/2</f>
        <v>2.5</v>
      </c>
      <c r="R7" s="110">
        <f>DISTRIBUCION!R7/2</f>
        <v>2.5</v>
      </c>
      <c r="S7" s="110">
        <f>DISTRIBUCION!S7/2</f>
        <v>2.5</v>
      </c>
      <c r="T7" s="110">
        <f>DISTRIBUCION!T7/2</f>
        <v>2.5</v>
      </c>
      <c r="U7" s="110">
        <f>DISTRIBUCION!U7/2</f>
        <v>5</v>
      </c>
      <c r="V7" s="110">
        <f>DISTRIBUCION!V7/2</f>
        <v>5</v>
      </c>
      <c r="W7" s="110">
        <f>DISTRIBUCION!W7/2</f>
        <v>10</v>
      </c>
      <c r="X7" s="110">
        <f>DISTRIBUCION!X7/2</f>
        <v>5</v>
      </c>
      <c r="Y7" s="110">
        <f>DISTRIBUCION!Y7/2</f>
        <v>5</v>
      </c>
      <c r="Z7" s="110">
        <f>DISTRIBUCION!Z7/2</f>
        <v>2.5</v>
      </c>
      <c r="AA7" s="110">
        <f>DISTRIBUCION!AA7/2</f>
        <v>5</v>
      </c>
      <c r="AB7" s="110">
        <f>DISTRIBUCION!AB7/2</f>
        <v>2.5</v>
      </c>
      <c r="AC7" s="110">
        <f>DISTRIBUCION!AC7/2</f>
        <v>2.5</v>
      </c>
      <c r="AD7" s="86">
        <v>5</v>
      </c>
      <c r="AE7" s="86">
        <v>0</v>
      </c>
      <c r="AF7" s="86">
        <v>5</v>
      </c>
      <c r="AG7" s="86">
        <v>5</v>
      </c>
      <c r="AH7" s="86">
        <v>5</v>
      </c>
      <c r="AI7" s="86">
        <v>5</v>
      </c>
      <c r="AJ7" s="86">
        <v>2</v>
      </c>
      <c r="AK7" s="86">
        <v>2</v>
      </c>
      <c r="AL7" s="86">
        <v>2</v>
      </c>
      <c r="AM7" s="86">
        <v>2</v>
      </c>
      <c r="AN7" s="86">
        <v>2</v>
      </c>
      <c r="AO7" s="86">
        <v>2</v>
      </c>
      <c r="AP7" s="86">
        <v>2</v>
      </c>
      <c r="AQ7" s="86">
        <v>2</v>
      </c>
      <c r="AR7" s="86">
        <v>2</v>
      </c>
      <c r="AS7" s="86">
        <v>2</v>
      </c>
      <c r="AT7" s="86">
        <v>2</v>
      </c>
      <c r="AU7" s="86">
        <v>2</v>
      </c>
      <c r="AV7" s="86">
        <v>2</v>
      </c>
      <c r="AW7" s="86">
        <v>2</v>
      </c>
      <c r="AX7" s="86">
        <v>0</v>
      </c>
      <c r="AY7" s="86">
        <v>0</v>
      </c>
      <c r="AZ7" s="86">
        <v>2</v>
      </c>
      <c r="BA7" s="86">
        <f t="shared" si="0"/>
        <v>177.5</v>
      </c>
    </row>
    <row r="8" spans="1:53" s="87" customFormat="1" x14ac:dyDescent="0.25">
      <c r="A8" s="83">
        <v>6</v>
      </c>
      <c r="B8" s="84">
        <v>3470</v>
      </c>
      <c r="C8" s="88" t="s">
        <v>446</v>
      </c>
      <c r="D8" s="83" t="s">
        <v>447</v>
      </c>
      <c r="E8" s="110">
        <f>DISTRIBUCION!E8/2</f>
        <v>5</v>
      </c>
      <c r="F8" s="110">
        <f>DISTRIBUCION!F8/2</f>
        <v>5</v>
      </c>
      <c r="G8" s="110">
        <f>DISTRIBUCION!G8/2</f>
        <v>5</v>
      </c>
      <c r="H8" s="110">
        <f>DISTRIBUCION!H8/2</f>
        <v>2.5</v>
      </c>
      <c r="I8" s="110">
        <f>DISTRIBUCION!I8/2</f>
        <v>2.5</v>
      </c>
      <c r="J8" s="110">
        <f>DISTRIBUCION!J8/2</f>
        <v>2.5</v>
      </c>
      <c r="K8" s="110">
        <f>DISTRIBUCION!K8/2</f>
        <v>10</v>
      </c>
      <c r="L8" s="110">
        <f>DISTRIBUCION!L8/2</f>
        <v>2.5</v>
      </c>
      <c r="M8" s="110">
        <f>DISTRIBUCION!M8/2</f>
        <v>2.5</v>
      </c>
      <c r="N8" s="110">
        <f>DISTRIBUCION!N8/2</f>
        <v>2.5</v>
      </c>
      <c r="O8" s="110">
        <f>DISTRIBUCION!O8/2</f>
        <v>10</v>
      </c>
      <c r="P8" s="110">
        <f>DISTRIBUCION!P8/2</f>
        <v>2.5</v>
      </c>
      <c r="Q8" s="110">
        <f>DISTRIBUCION!Q8/2</f>
        <v>2.5</v>
      </c>
      <c r="R8" s="110">
        <f>DISTRIBUCION!R8/2</f>
        <v>5</v>
      </c>
      <c r="S8" s="110">
        <f>DISTRIBUCION!S8/2</f>
        <v>2.5</v>
      </c>
      <c r="T8" s="110">
        <f>DISTRIBUCION!T8/2</f>
        <v>2.5</v>
      </c>
      <c r="U8" s="110">
        <f>DISTRIBUCION!U8/2</f>
        <v>5</v>
      </c>
      <c r="V8" s="110">
        <f>DISTRIBUCION!V8/2</f>
        <v>2.5</v>
      </c>
      <c r="W8" s="110">
        <f>DISTRIBUCION!W8/2</f>
        <v>2.5</v>
      </c>
      <c r="X8" s="110">
        <f>DISTRIBUCION!X8/2</f>
        <v>5</v>
      </c>
      <c r="Y8" s="110">
        <f>DISTRIBUCION!Y8/2</f>
        <v>5</v>
      </c>
      <c r="Z8" s="110">
        <f>DISTRIBUCION!Z8/2</f>
        <v>2.5</v>
      </c>
      <c r="AA8" s="110">
        <f>DISTRIBUCION!AA8/2</f>
        <v>2.5</v>
      </c>
      <c r="AB8" s="110">
        <f>DISTRIBUCION!AB8/2</f>
        <v>2.5</v>
      </c>
      <c r="AC8" s="110">
        <f>DISTRIBUCION!AC8/2</f>
        <v>2.5</v>
      </c>
      <c r="AD8" s="86">
        <v>5</v>
      </c>
      <c r="AE8" s="86">
        <v>5</v>
      </c>
      <c r="AF8" s="86">
        <v>5</v>
      </c>
      <c r="AG8" s="86">
        <v>5</v>
      </c>
      <c r="AH8" s="86">
        <v>5</v>
      </c>
      <c r="AI8" s="86">
        <v>5</v>
      </c>
      <c r="AJ8" s="86">
        <v>5</v>
      </c>
      <c r="AK8" s="86">
        <v>5</v>
      </c>
      <c r="AL8" s="86">
        <v>5</v>
      </c>
      <c r="AM8" s="86">
        <v>5</v>
      </c>
      <c r="AN8" s="86">
        <v>0</v>
      </c>
      <c r="AO8" s="86">
        <v>5</v>
      </c>
      <c r="AP8" s="86">
        <v>5</v>
      </c>
      <c r="AQ8" s="86">
        <v>5</v>
      </c>
      <c r="AR8" s="86">
        <v>5</v>
      </c>
      <c r="AS8" s="86">
        <v>5</v>
      </c>
      <c r="AT8" s="86">
        <v>5</v>
      </c>
      <c r="AU8" s="86">
        <v>5</v>
      </c>
      <c r="AV8" s="86">
        <v>5</v>
      </c>
      <c r="AW8" s="86">
        <v>5</v>
      </c>
      <c r="AX8" s="86">
        <v>5</v>
      </c>
      <c r="AY8" s="86">
        <v>5</v>
      </c>
      <c r="AZ8" s="86">
        <v>5</v>
      </c>
      <c r="BA8" s="86">
        <f t="shared" si="0"/>
        <v>205</v>
      </c>
    </row>
    <row r="9" spans="1:53" s="87" customFormat="1" x14ac:dyDescent="0.25">
      <c r="A9" s="83">
        <v>7</v>
      </c>
      <c r="B9" s="84">
        <v>429</v>
      </c>
      <c r="C9" s="88" t="s">
        <v>341</v>
      </c>
      <c r="D9" s="83" t="s">
        <v>448</v>
      </c>
      <c r="E9" s="110">
        <f>DISTRIBUCION!E9/2</f>
        <v>10</v>
      </c>
      <c r="F9" s="110">
        <f>DISTRIBUCION!F9/2</f>
        <v>2.5</v>
      </c>
      <c r="G9" s="110">
        <f>DISTRIBUCION!G9/2</f>
        <v>0</v>
      </c>
      <c r="H9" s="110">
        <f>DISTRIBUCION!H9/2</f>
        <v>2.5</v>
      </c>
      <c r="I9" s="110">
        <f>DISTRIBUCION!I9/2</f>
        <v>0</v>
      </c>
      <c r="J9" s="110">
        <f>DISTRIBUCION!J9/2</f>
        <v>2.5</v>
      </c>
      <c r="K9" s="110">
        <f>DISTRIBUCION!K9/2</f>
        <v>10</v>
      </c>
      <c r="L9" s="110">
        <f>DISTRIBUCION!L9/2</f>
        <v>2.5</v>
      </c>
      <c r="M9" s="110">
        <f>DISTRIBUCION!M9/2</f>
        <v>2.5</v>
      </c>
      <c r="N9" s="110">
        <f>DISTRIBUCION!N9/2</f>
        <v>5</v>
      </c>
      <c r="O9" s="110">
        <f>DISTRIBUCION!O9/2</f>
        <v>5</v>
      </c>
      <c r="P9" s="110">
        <f>DISTRIBUCION!P9/2</f>
        <v>2.5</v>
      </c>
      <c r="Q9" s="110">
        <f>DISTRIBUCION!Q9/2</f>
        <v>2.5</v>
      </c>
      <c r="R9" s="110">
        <f>DISTRIBUCION!R9/2</f>
        <v>5</v>
      </c>
      <c r="S9" s="110">
        <f>DISTRIBUCION!S9/2</f>
        <v>2.5</v>
      </c>
      <c r="T9" s="110">
        <f>DISTRIBUCION!T9/2</f>
        <v>5</v>
      </c>
      <c r="U9" s="110">
        <f>DISTRIBUCION!U9/2</f>
        <v>5</v>
      </c>
      <c r="V9" s="110">
        <f>DISTRIBUCION!V9/2</f>
        <v>5</v>
      </c>
      <c r="W9" s="110">
        <f>DISTRIBUCION!W9/2</f>
        <v>2.5</v>
      </c>
      <c r="X9" s="110">
        <f>DISTRIBUCION!X9/2</f>
        <v>2.5</v>
      </c>
      <c r="Y9" s="110">
        <f>DISTRIBUCION!Y9/2</f>
        <v>5</v>
      </c>
      <c r="Z9" s="110">
        <f>DISTRIBUCION!Z9/2</f>
        <v>2.5</v>
      </c>
      <c r="AA9" s="110">
        <f>DISTRIBUCION!AA9/2</f>
        <v>0</v>
      </c>
      <c r="AB9" s="110">
        <f>DISTRIBUCION!AB9/2</f>
        <v>5</v>
      </c>
      <c r="AC9" s="110">
        <f>DISTRIBUCION!AC9/2</f>
        <v>5</v>
      </c>
      <c r="AD9" s="86">
        <v>5</v>
      </c>
      <c r="AE9" s="86">
        <v>5</v>
      </c>
      <c r="AF9" s="86">
        <v>5</v>
      </c>
      <c r="AG9" s="86">
        <v>5</v>
      </c>
      <c r="AH9" s="86">
        <v>5</v>
      </c>
      <c r="AI9" s="86">
        <v>5</v>
      </c>
      <c r="AJ9" s="86">
        <v>5</v>
      </c>
      <c r="AK9" s="86">
        <v>5</v>
      </c>
      <c r="AL9" s="86">
        <v>5</v>
      </c>
      <c r="AM9" s="86">
        <v>5</v>
      </c>
      <c r="AN9" s="86">
        <v>5</v>
      </c>
      <c r="AO9" s="86">
        <v>5</v>
      </c>
      <c r="AP9" s="86">
        <v>5</v>
      </c>
      <c r="AQ9" s="86">
        <v>5</v>
      </c>
      <c r="AR9" s="86">
        <v>5</v>
      </c>
      <c r="AS9" s="86">
        <v>5</v>
      </c>
      <c r="AT9" s="86">
        <v>5</v>
      </c>
      <c r="AU9" s="86">
        <v>5</v>
      </c>
      <c r="AV9" s="86">
        <v>5</v>
      </c>
      <c r="AW9" s="86">
        <v>5</v>
      </c>
      <c r="AX9" s="86">
        <v>5</v>
      </c>
      <c r="AY9" s="86">
        <v>5</v>
      </c>
      <c r="AZ9" s="86">
        <v>5</v>
      </c>
      <c r="BA9" s="86">
        <f t="shared" si="0"/>
        <v>207.5</v>
      </c>
    </row>
    <row r="10" spans="1:53" s="87" customFormat="1" x14ac:dyDescent="0.25">
      <c r="A10" s="83">
        <v>8</v>
      </c>
      <c r="B10" s="84">
        <v>6546</v>
      </c>
      <c r="C10" s="88" t="s">
        <v>449</v>
      </c>
      <c r="D10" s="83" t="s">
        <v>448</v>
      </c>
      <c r="E10" s="110">
        <f>DISTRIBUCION!E10/2</f>
        <v>10</v>
      </c>
      <c r="F10" s="110">
        <f>DISTRIBUCION!F10/2</f>
        <v>2.5</v>
      </c>
      <c r="G10" s="110">
        <f>DISTRIBUCION!G10/2</f>
        <v>0</v>
      </c>
      <c r="H10" s="110">
        <f>DISTRIBUCION!H10/2</f>
        <v>2.5</v>
      </c>
      <c r="I10" s="110">
        <f>DISTRIBUCION!I10/2</f>
        <v>0</v>
      </c>
      <c r="J10" s="110">
        <f>DISTRIBUCION!J10/2</f>
        <v>2.5</v>
      </c>
      <c r="K10" s="110">
        <f>DISTRIBUCION!K10/2</f>
        <v>10</v>
      </c>
      <c r="L10" s="110">
        <f>DISTRIBUCION!L10/2</f>
        <v>2.5</v>
      </c>
      <c r="M10" s="110">
        <f>DISTRIBUCION!M10/2</f>
        <v>2.5</v>
      </c>
      <c r="N10" s="110">
        <f>DISTRIBUCION!N10/2</f>
        <v>5</v>
      </c>
      <c r="O10" s="110">
        <f>DISTRIBUCION!O10/2</f>
        <v>5</v>
      </c>
      <c r="P10" s="110">
        <f>DISTRIBUCION!P10/2</f>
        <v>2.5</v>
      </c>
      <c r="Q10" s="110">
        <f>DISTRIBUCION!Q10/2</f>
        <v>2.5</v>
      </c>
      <c r="R10" s="110">
        <f>DISTRIBUCION!R10/2</f>
        <v>5</v>
      </c>
      <c r="S10" s="110">
        <f>DISTRIBUCION!S10/2</f>
        <v>2.5</v>
      </c>
      <c r="T10" s="110">
        <f>DISTRIBUCION!T10/2</f>
        <v>5</v>
      </c>
      <c r="U10" s="110">
        <f>DISTRIBUCION!U10/2</f>
        <v>5</v>
      </c>
      <c r="V10" s="110">
        <f>DISTRIBUCION!V10/2</f>
        <v>5</v>
      </c>
      <c r="W10" s="110">
        <f>DISTRIBUCION!W10/2</f>
        <v>2.5</v>
      </c>
      <c r="X10" s="110">
        <f>DISTRIBUCION!X10/2</f>
        <v>2.5</v>
      </c>
      <c r="Y10" s="110">
        <f>DISTRIBUCION!Y10/2</f>
        <v>5</v>
      </c>
      <c r="Z10" s="110">
        <f>DISTRIBUCION!Z10/2</f>
        <v>2.5</v>
      </c>
      <c r="AA10" s="110">
        <f>DISTRIBUCION!AA10/2</f>
        <v>0</v>
      </c>
      <c r="AB10" s="110">
        <f>DISTRIBUCION!AB10/2</f>
        <v>5</v>
      </c>
      <c r="AC10" s="110">
        <f>DISTRIBUCION!AC10/2</f>
        <v>5</v>
      </c>
      <c r="AD10" s="86">
        <v>5</v>
      </c>
      <c r="AE10" s="86">
        <v>5</v>
      </c>
      <c r="AF10" s="86">
        <v>5</v>
      </c>
      <c r="AG10" s="86">
        <v>5</v>
      </c>
      <c r="AH10" s="86">
        <v>5</v>
      </c>
      <c r="AI10" s="86">
        <v>5</v>
      </c>
      <c r="AJ10" s="86">
        <v>5</v>
      </c>
      <c r="AK10" s="86">
        <v>5</v>
      </c>
      <c r="AL10" s="86">
        <v>5</v>
      </c>
      <c r="AM10" s="86">
        <v>5</v>
      </c>
      <c r="AN10" s="86">
        <v>5</v>
      </c>
      <c r="AO10" s="86">
        <v>5</v>
      </c>
      <c r="AP10" s="86">
        <v>5</v>
      </c>
      <c r="AQ10" s="86">
        <v>5</v>
      </c>
      <c r="AR10" s="86">
        <v>5</v>
      </c>
      <c r="AS10" s="86">
        <v>5</v>
      </c>
      <c r="AT10" s="86">
        <v>5</v>
      </c>
      <c r="AU10" s="86">
        <v>5</v>
      </c>
      <c r="AV10" s="86">
        <v>5</v>
      </c>
      <c r="AW10" s="86">
        <v>5</v>
      </c>
      <c r="AX10" s="86">
        <v>5</v>
      </c>
      <c r="AY10" s="86">
        <v>5</v>
      </c>
      <c r="AZ10" s="86">
        <v>5</v>
      </c>
      <c r="BA10" s="86">
        <f t="shared" si="0"/>
        <v>207.5</v>
      </c>
    </row>
    <row r="11" spans="1:53" s="87" customFormat="1" ht="38.25" customHeight="1" x14ac:dyDescent="0.25">
      <c r="A11" s="83">
        <v>9</v>
      </c>
      <c r="B11" s="84">
        <v>2644</v>
      </c>
      <c r="C11" s="85" t="s">
        <v>450</v>
      </c>
      <c r="D11" s="83" t="s">
        <v>444</v>
      </c>
      <c r="E11" s="110">
        <f>DISTRIBUCION!E11/2</f>
        <v>325</v>
      </c>
      <c r="F11" s="110">
        <f>DISTRIBUCION!F11/2</f>
        <v>20</v>
      </c>
      <c r="G11" s="110">
        <f>DISTRIBUCION!G11/2</f>
        <v>60</v>
      </c>
      <c r="H11" s="110">
        <f>DISTRIBUCION!H11/2</f>
        <v>20</v>
      </c>
      <c r="I11" s="110">
        <f>DISTRIBUCION!I11/2</f>
        <v>5</v>
      </c>
      <c r="J11" s="110">
        <f>DISTRIBUCION!J11/2</f>
        <v>15</v>
      </c>
      <c r="K11" s="110">
        <f>DISTRIBUCION!K11/2</f>
        <v>75</v>
      </c>
      <c r="L11" s="110">
        <f>DISTRIBUCION!L11/2</f>
        <v>10</v>
      </c>
      <c r="M11" s="110">
        <f>DISTRIBUCION!M11/2</f>
        <v>10</v>
      </c>
      <c r="N11" s="110">
        <f>DISTRIBUCION!N11/2</f>
        <v>10</v>
      </c>
      <c r="O11" s="110">
        <f>DISTRIBUCION!O11/2</f>
        <v>75</v>
      </c>
      <c r="P11" s="110">
        <f>DISTRIBUCION!P11/2</f>
        <v>10</v>
      </c>
      <c r="Q11" s="110">
        <f>DISTRIBUCION!Q11/2</f>
        <v>5</v>
      </c>
      <c r="R11" s="110">
        <f>DISTRIBUCION!R11/2</f>
        <v>10</v>
      </c>
      <c r="S11" s="110">
        <f>DISTRIBUCION!S11/2</f>
        <v>5</v>
      </c>
      <c r="T11" s="110">
        <f>DISTRIBUCION!T11/2</f>
        <v>10</v>
      </c>
      <c r="U11" s="110">
        <f>DISTRIBUCION!U11/2</f>
        <v>15</v>
      </c>
      <c r="V11" s="110">
        <f>DISTRIBUCION!V11/2</f>
        <v>20</v>
      </c>
      <c r="W11" s="110">
        <f>DISTRIBUCION!W11/2</f>
        <v>20</v>
      </c>
      <c r="X11" s="110">
        <f>DISTRIBUCION!X11/2</f>
        <v>20</v>
      </c>
      <c r="Y11" s="110">
        <f>DISTRIBUCION!Y11/2</f>
        <v>10</v>
      </c>
      <c r="Z11" s="110">
        <f>DISTRIBUCION!Z11/2</f>
        <v>10</v>
      </c>
      <c r="AA11" s="110">
        <f>DISTRIBUCION!AA11/2</f>
        <v>20</v>
      </c>
      <c r="AB11" s="110">
        <f>DISTRIBUCION!AB11/2</f>
        <v>20</v>
      </c>
      <c r="AC11" s="110">
        <f>DISTRIBUCION!AC11/2</f>
        <v>20</v>
      </c>
      <c r="AD11" s="86">
        <v>40</v>
      </c>
      <c r="AE11" s="86">
        <v>10</v>
      </c>
      <c r="AF11" s="86">
        <v>50</v>
      </c>
      <c r="AG11" s="86">
        <v>40</v>
      </c>
      <c r="AH11" s="86">
        <v>40</v>
      </c>
      <c r="AI11" s="86">
        <v>20</v>
      </c>
      <c r="AJ11" s="86">
        <v>20</v>
      </c>
      <c r="AK11" s="86">
        <v>20</v>
      </c>
      <c r="AL11" s="86">
        <v>20</v>
      </c>
      <c r="AM11" s="86">
        <v>20</v>
      </c>
      <c r="AN11" s="86">
        <v>10</v>
      </c>
      <c r="AO11" s="86">
        <v>20</v>
      </c>
      <c r="AP11" s="86">
        <v>20</v>
      </c>
      <c r="AQ11" s="86">
        <v>20</v>
      </c>
      <c r="AR11" s="86">
        <v>20</v>
      </c>
      <c r="AS11" s="86">
        <v>20</v>
      </c>
      <c r="AT11" s="86">
        <v>20</v>
      </c>
      <c r="AU11" s="86">
        <v>20</v>
      </c>
      <c r="AV11" s="86">
        <v>20</v>
      </c>
      <c r="AW11" s="86">
        <v>20</v>
      </c>
      <c r="AX11" s="86">
        <v>10</v>
      </c>
      <c r="AY11" s="86">
        <v>10</v>
      </c>
      <c r="AZ11" s="86">
        <v>20</v>
      </c>
      <c r="BA11" s="86">
        <f t="shared" si="0"/>
        <v>1330</v>
      </c>
    </row>
    <row r="12" spans="1:53" s="87" customFormat="1" x14ac:dyDescent="0.25">
      <c r="A12" s="83">
        <v>10</v>
      </c>
      <c r="B12" s="84">
        <v>3478</v>
      </c>
      <c r="C12" s="89" t="s">
        <v>451</v>
      </c>
      <c r="D12" s="83" t="s">
        <v>391</v>
      </c>
      <c r="E12" s="110">
        <f>DISTRIBUCION!E12/2</f>
        <v>0</v>
      </c>
      <c r="F12" s="110">
        <f>DISTRIBUCION!F12/2</f>
        <v>0</v>
      </c>
      <c r="G12" s="110">
        <f>DISTRIBUCION!G12/2</f>
        <v>0</v>
      </c>
      <c r="H12" s="110">
        <f>DISTRIBUCION!H12/2</f>
        <v>0</v>
      </c>
      <c r="I12" s="110">
        <f>DISTRIBUCION!I12/2</f>
        <v>0</v>
      </c>
      <c r="J12" s="110">
        <f>DISTRIBUCION!J12/2</f>
        <v>0</v>
      </c>
      <c r="K12" s="110">
        <f>DISTRIBUCION!K12/2</f>
        <v>0</v>
      </c>
      <c r="L12" s="110">
        <f>DISTRIBUCION!L12/2</f>
        <v>0</v>
      </c>
      <c r="M12" s="110">
        <f>DISTRIBUCION!M12/2</f>
        <v>0</v>
      </c>
      <c r="N12" s="110">
        <f>DISTRIBUCION!N12/2</f>
        <v>0</v>
      </c>
      <c r="O12" s="110">
        <f>DISTRIBUCION!O12/2</f>
        <v>0</v>
      </c>
      <c r="P12" s="110">
        <f>DISTRIBUCION!P12/2</f>
        <v>0</v>
      </c>
      <c r="Q12" s="110">
        <f>DISTRIBUCION!Q12/2</f>
        <v>0</v>
      </c>
      <c r="R12" s="110">
        <f>DISTRIBUCION!R12/2</f>
        <v>0</v>
      </c>
      <c r="S12" s="110">
        <f>DISTRIBUCION!S12/2</f>
        <v>0</v>
      </c>
      <c r="T12" s="110">
        <f>DISTRIBUCION!T12/2</f>
        <v>0</v>
      </c>
      <c r="U12" s="110">
        <f>DISTRIBUCION!U12/2</f>
        <v>0</v>
      </c>
      <c r="V12" s="110">
        <f>DISTRIBUCION!V12/2</f>
        <v>0</v>
      </c>
      <c r="W12" s="110">
        <f>DISTRIBUCION!W12/2</f>
        <v>0</v>
      </c>
      <c r="X12" s="110">
        <f>DISTRIBUCION!X12/2</f>
        <v>0</v>
      </c>
      <c r="Y12" s="110">
        <f>DISTRIBUCION!Y12/2</f>
        <v>0</v>
      </c>
      <c r="Z12" s="110">
        <f>DISTRIBUCION!Z12/2</f>
        <v>0</v>
      </c>
      <c r="AA12" s="110">
        <f>DISTRIBUCION!AA12/2</f>
        <v>0</v>
      </c>
      <c r="AB12" s="110">
        <f>DISTRIBUCION!AB12/2</f>
        <v>0</v>
      </c>
      <c r="AC12" s="110">
        <f>DISTRIBUCION!AC12/2</f>
        <v>0</v>
      </c>
      <c r="AD12" s="86">
        <v>4</v>
      </c>
      <c r="AE12" s="86">
        <v>4</v>
      </c>
      <c r="AF12" s="86">
        <v>4</v>
      </c>
      <c r="AG12" s="86">
        <v>4</v>
      </c>
      <c r="AH12" s="86">
        <v>4</v>
      </c>
      <c r="AI12" s="86">
        <v>4</v>
      </c>
      <c r="AJ12" s="86">
        <v>4</v>
      </c>
      <c r="AK12" s="86">
        <v>4</v>
      </c>
      <c r="AL12" s="86">
        <v>4</v>
      </c>
      <c r="AM12" s="86">
        <v>4</v>
      </c>
      <c r="AN12" s="86">
        <v>0</v>
      </c>
      <c r="AO12" s="86">
        <v>4</v>
      </c>
      <c r="AP12" s="86">
        <v>4</v>
      </c>
      <c r="AQ12" s="86">
        <v>4</v>
      </c>
      <c r="AR12" s="86">
        <v>4</v>
      </c>
      <c r="AS12" s="86">
        <v>4</v>
      </c>
      <c r="AT12" s="86">
        <v>4</v>
      </c>
      <c r="AU12" s="86">
        <v>4</v>
      </c>
      <c r="AV12" s="86">
        <v>4</v>
      </c>
      <c r="AW12" s="86">
        <v>4</v>
      </c>
      <c r="AX12" s="86">
        <v>0</v>
      </c>
      <c r="AY12" s="86">
        <v>0</v>
      </c>
      <c r="AZ12" s="86">
        <v>4</v>
      </c>
      <c r="BA12" s="86">
        <f t="shared" si="0"/>
        <v>80</v>
      </c>
    </row>
    <row r="13" spans="1:53" s="87" customFormat="1" x14ac:dyDescent="0.25">
      <c r="A13" s="83">
        <v>11</v>
      </c>
      <c r="B13" s="84">
        <v>7026</v>
      </c>
      <c r="C13" s="90" t="s">
        <v>345</v>
      </c>
      <c r="D13" s="83" t="s">
        <v>391</v>
      </c>
      <c r="E13" s="110">
        <f>DISTRIBUCION!E13/2</f>
        <v>0</v>
      </c>
      <c r="F13" s="110">
        <f>DISTRIBUCION!F13/2</f>
        <v>0</v>
      </c>
      <c r="G13" s="110">
        <f>DISTRIBUCION!G13/2</f>
        <v>0</v>
      </c>
      <c r="H13" s="110">
        <f>DISTRIBUCION!H13/2</f>
        <v>0</v>
      </c>
      <c r="I13" s="110">
        <f>DISTRIBUCION!I13/2</f>
        <v>0</v>
      </c>
      <c r="J13" s="110">
        <f>DISTRIBUCION!J13/2</f>
        <v>0</v>
      </c>
      <c r="K13" s="110">
        <f>DISTRIBUCION!K13/2</f>
        <v>0</v>
      </c>
      <c r="L13" s="110">
        <f>DISTRIBUCION!L13/2</f>
        <v>0</v>
      </c>
      <c r="M13" s="110">
        <f>DISTRIBUCION!M13/2</f>
        <v>0</v>
      </c>
      <c r="N13" s="110">
        <f>DISTRIBUCION!N13/2</f>
        <v>0</v>
      </c>
      <c r="O13" s="110">
        <f>DISTRIBUCION!O13/2</f>
        <v>0</v>
      </c>
      <c r="P13" s="110">
        <f>DISTRIBUCION!P13/2</f>
        <v>0</v>
      </c>
      <c r="Q13" s="110">
        <f>DISTRIBUCION!Q13/2</f>
        <v>0</v>
      </c>
      <c r="R13" s="110">
        <f>DISTRIBUCION!R13/2</f>
        <v>0</v>
      </c>
      <c r="S13" s="110">
        <f>DISTRIBUCION!S13/2</f>
        <v>0</v>
      </c>
      <c r="T13" s="110">
        <f>DISTRIBUCION!T13/2</f>
        <v>0</v>
      </c>
      <c r="U13" s="110">
        <f>DISTRIBUCION!U13/2</f>
        <v>0</v>
      </c>
      <c r="V13" s="110">
        <f>DISTRIBUCION!V13/2</f>
        <v>0</v>
      </c>
      <c r="W13" s="110">
        <f>DISTRIBUCION!W13/2</f>
        <v>0</v>
      </c>
      <c r="X13" s="110">
        <f>DISTRIBUCION!X13/2</f>
        <v>0</v>
      </c>
      <c r="Y13" s="110">
        <f>DISTRIBUCION!Y13/2</f>
        <v>0</v>
      </c>
      <c r="Z13" s="110">
        <f>DISTRIBUCION!Z13/2</f>
        <v>0</v>
      </c>
      <c r="AA13" s="110">
        <f>DISTRIBUCION!AA13/2</f>
        <v>0</v>
      </c>
      <c r="AB13" s="110">
        <f>DISTRIBUCION!AB13/2</f>
        <v>0</v>
      </c>
      <c r="AC13" s="110">
        <f>DISTRIBUCION!AC13/2</f>
        <v>0</v>
      </c>
      <c r="AD13" s="86">
        <v>5</v>
      </c>
      <c r="AE13" s="86">
        <v>5</v>
      </c>
      <c r="AF13" s="86">
        <v>5</v>
      </c>
      <c r="AG13" s="86">
        <v>5</v>
      </c>
      <c r="AH13" s="86">
        <v>5</v>
      </c>
      <c r="AI13" s="86">
        <v>5</v>
      </c>
      <c r="AJ13" s="86">
        <v>5</v>
      </c>
      <c r="AK13" s="86">
        <v>5</v>
      </c>
      <c r="AL13" s="86">
        <v>5</v>
      </c>
      <c r="AM13" s="86">
        <v>5</v>
      </c>
      <c r="AN13" s="86">
        <v>0</v>
      </c>
      <c r="AO13" s="86">
        <v>5</v>
      </c>
      <c r="AP13" s="86">
        <v>5</v>
      </c>
      <c r="AQ13" s="86">
        <v>5</v>
      </c>
      <c r="AR13" s="86">
        <v>5</v>
      </c>
      <c r="AS13" s="86">
        <v>5</v>
      </c>
      <c r="AT13" s="86">
        <v>5</v>
      </c>
      <c r="AU13" s="86">
        <v>5</v>
      </c>
      <c r="AV13" s="86">
        <v>5</v>
      </c>
      <c r="AW13" s="86">
        <v>5</v>
      </c>
      <c r="AX13" s="86">
        <v>0</v>
      </c>
      <c r="AY13" s="86">
        <v>0</v>
      </c>
      <c r="AZ13" s="86">
        <v>5</v>
      </c>
      <c r="BA13" s="86">
        <f t="shared" si="0"/>
        <v>100</v>
      </c>
    </row>
    <row r="14" spans="1:53" s="87" customFormat="1" x14ac:dyDescent="0.25">
      <c r="A14" s="83">
        <v>12</v>
      </c>
      <c r="B14" s="84">
        <v>3488</v>
      </c>
      <c r="C14" s="89" t="s">
        <v>452</v>
      </c>
      <c r="D14" s="83" t="s">
        <v>391</v>
      </c>
      <c r="E14" s="110">
        <f>DISTRIBUCION!E14/2</f>
        <v>0</v>
      </c>
      <c r="F14" s="110">
        <f>DISTRIBUCION!F14/2</f>
        <v>2.5</v>
      </c>
      <c r="G14" s="110">
        <f>DISTRIBUCION!G14/2</f>
        <v>2.5</v>
      </c>
      <c r="H14" s="110">
        <f>DISTRIBUCION!H14/2</f>
        <v>2.5</v>
      </c>
      <c r="I14" s="110">
        <f>DISTRIBUCION!I14/2</f>
        <v>2.5</v>
      </c>
      <c r="J14" s="110">
        <f>DISTRIBUCION!J14/2</f>
        <v>2.5</v>
      </c>
      <c r="K14" s="110">
        <f>DISTRIBUCION!K14/2</f>
        <v>5</v>
      </c>
      <c r="L14" s="110">
        <f>DISTRIBUCION!L14/2</f>
        <v>2.5</v>
      </c>
      <c r="M14" s="110">
        <f>DISTRIBUCION!M14/2</f>
        <v>2.5</v>
      </c>
      <c r="N14" s="110">
        <f>DISTRIBUCION!N14/2</f>
        <v>2.5</v>
      </c>
      <c r="O14" s="110">
        <f>DISTRIBUCION!O14/2</f>
        <v>5</v>
      </c>
      <c r="P14" s="110">
        <f>DISTRIBUCION!P14/2</f>
        <v>2.5</v>
      </c>
      <c r="Q14" s="110">
        <f>DISTRIBUCION!Q14/2</f>
        <v>0</v>
      </c>
      <c r="R14" s="110">
        <f>DISTRIBUCION!R14/2</f>
        <v>2.5</v>
      </c>
      <c r="S14" s="110">
        <f>DISTRIBUCION!S14/2</f>
        <v>0</v>
      </c>
      <c r="T14" s="110">
        <f>DISTRIBUCION!T14/2</f>
        <v>2.5</v>
      </c>
      <c r="U14" s="110">
        <f>DISTRIBUCION!U14/2</f>
        <v>2.5</v>
      </c>
      <c r="V14" s="110">
        <f>DISTRIBUCION!V14/2</f>
        <v>0</v>
      </c>
      <c r="W14" s="110">
        <f>DISTRIBUCION!W14/2</f>
        <v>0</v>
      </c>
      <c r="X14" s="110">
        <f>DISTRIBUCION!X14/2</f>
        <v>2.5</v>
      </c>
      <c r="Y14" s="110">
        <f>DISTRIBUCION!Y14/2</f>
        <v>2.5</v>
      </c>
      <c r="Z14" s="110">
        <f>DISTRIBUCION!Z14/2</f>
        <v>2.5</v>
      </c>
      <c r="AA14" s="110">
        <f>DISTRIBUCION!AA14/2</f>
        <v>2.5</v>
      </c>
      <c r="AB14" s="110">
        <f>DISTRIBUCION!AB14/2</f>
        <v>0</v>
      </c>
      <c r="AC14" s="110">
        <f>DISTRIBUCION!AC14/2</f>
        <v>0</v>
      </c>
      <c r="AD14" s="86">
        <v>0</v>
      </c>
      <c r="AE14" s="86">
        <v>0</v>
      </c>
      <c r="AF14" s="86">
        <v>0</v>
      </c>
      <c r="AG14" s="86">
        <v>0</v>
      </c>
      <c r="AH14" s="86">
        <v>0</v>
      </c>
      <c r="AI14" s="86">
        <v>0</v>
      </c>
      <c r="AJ14" s="86">
        <v>0</v>
      </c>
      <c r="AK14" s="86">
        <v>0</v>
      </c>
      <c r="AL14" s="86">
        <v>0</v>
      </c>
      <c r="AM14" s="86">
        <v>0</v>
      </c>
      <c r="AN14" s="86">
        <v>0</v>
      </c>
      <c r="AO14" s="86">
        <v>0</v>
      </c>
      <c r="AP14" s="86">
        <v>0</v>
      </c>
      <c r="AQ14" s="86">
        <v>0</v>
      </c>
      <c r="AR14" s="86">
        <v>0</v>
      </c>
      <c r="AS14" s="86">
        <v>0</v>
      </c>
      <c r="AT14" s="86">
        <v>0</v>
      </c>
      <c r="AU14" s="86">
        <v>0</v>
      </c>
      <c r="AV14" s="86">
        <v>0</v>
      </c>
      <c r="AW14" s="86">
        <v>0</v>
      </c>
      <c r="AX14" s="86">
        <v>0</v>
      </c>
      <c r="AY14" s="86">
        <v>0</v>
      </c>
      <c r="AZ14" s="86">
        <v>0</v>
      </c>
      <c r="BA14" s="86">
        <f t="shared" si="0"/>
        <v>50</v>
      </c>
    </row>
    <row r="15" spans="1:53" s="87" customFormat="1" x14ac:dyDescent="0.25">
      <c r="A15" s="83">
        <v>13</v>
      </c>
      <c r="B15" s="84">
        <v>3530</v>
      </c>
      <c r="C15" s="88" t="s">
        <v>453</v>
      </c>
      <c r="D15" s="83" t="s">
        <v>391</v>
      </c>
      <c r="E15" s="110">
        <f>DISTRIBUCION!E15/2</f>
        <v>25</v>
      </c>
      <c r="F15" s="110">
        <f>DISTRIBUCION!F15/2</f>
        <v>2.5</v>
      </c>
      <c r="G15" s="110">
        <f>DISTRIBUCION!G15/2</f>
        <v>6</v>
      </c>
      <c r="H15" s="110">
        <f>DISTRIBUCION!H15/2</f>
        <v>2.5</v>
      </c>
      <c r="I15" s="110">
        <f>DISTRIBUCION!I15/2</f>
        <v>2.5</v>
      </c>
      <c r="J15" s="110">
        <f>DISTRIBUCION!J15/2</f>
        <v>2.5</v>
      </c>
      <c r="K15" s="110">
        <f>DISTRIBUCION!K15/2</f>
        <v>7</v>
      </c>
      <c r="L15" s="110">
        <f>DISTRIBUCION!L15/2</f>
        <v>2.5</v>
      </c>
      <c r="M15" s="110">
        <f>DISTRIBUCION!M15/2</f>
        <v>2.5</v>
      </c>
      <c r="N15" s="110">
        <f>DISTRIBUCION!N15/2</f>
        <v>2.5</v>
      </c>
      <c r="O15" s="110">
        <f>DISTRIBUCION!O15/2</f>
        <v>10</v>
      </c>
      <c r="P15" s="110">
        <f>DISTRIBUCION!P15/2</f>
        <v>2.5</v>
      </c>
      <c r="Q15" s="110">
        <f>DISTRIBUCION!Q15/2</f>
        <v>2.5</v>
      </c>
      <c r="R15" s="110">
        <f>DISTRIBUCION!R15/2</f>
        <v>2.5</v>
      </c>
      <c r="S15" s="110">
        <f>DISTRIBUCION!S15/2</f>
        <v>2.5</v>
      </c>
      <c r="T15" s="110">
        <f>DISTRIBUCION!T15/2</f>
        <v>2.5</v>
      </c>
      <c r="U15" s="110">
        <f>DISTRIBUCION!U15/2</f>
        <v>2.5</v>
      </c>
      <c r="V15" s="110">
        <f>DISTRIBUCION!V15/2</f>
        <v>2.5</v>
      </c>
      <c r="W15" s="110">
        <f>DISTRIBUCION!W15/2</f>
        <v>2.5</v>
      </c>
      <c r="X15" s="110">
        <f>DISTRIBUCION!X15/2</f>
        <v>6</v>
      </c>
      <c r="Y15" s="110">
        <f>DISTRIBUCION!Y15/2</f>
        <v>2.5</v>
      </c>
      <c r="Z15" s="110">
        <f>DISTRIBUCION!Z15/2</f>
        <v>2.5</v>
      </c>
      <c r="AA15" s="110">
        <f>DISTRIBUCION!AA15/2</f>
        <v>2.5</v>
      </c>
      <c r="AB15" s="110">
        <f>DISTRIBUCION!AB15/2</f>
        <v>2.5</v>
      </c>
      <c r="AC15" s="110">
        <f>DISTRIBUCION!AC15/2</f>
        <v>2.5</v>
      </c>
      <c r="AD15" s="86">
        <v>2</v>
      </c>
      <c r="AE15" s="86">
        <v>2</v>
      </c>
      <c r="AF15" s="86">
        <v>2</v>
      </c>
      <c r="AG15" s="86">
        <v>2</v>
      </c>
      <c r="AH15" s="86">
        <v>2</v>
      </c>
      <c r="AI15" s="86">
        <v>2</v>
      </c>
      <c r="AJ15" s="86">
        <v>2</v>
      </c>
      <c r="AK15" s="86">
        <v>2</v>
      </c>
      <c r="AL15" s="86">
        <v>2</v>
      </c>
      <c r="AM15" s="86">
        <v>2</v>
      </c>
      <c r="AN15" s="86">
        <v>2</v>
      </c>
      <c r="AO15" s="86">
        <v>2</v>
      </c>
      <c r="AP15" s="86">
        <v>2</v>
      </c>
      <c r="AQ15" s="86">
        <v>2</v>
      </c>
      <c r="AR15" s="86">
        <v>2</v>
      </c>
      <c r="AS15" s="86">
        <v>2</v>
      </c>
      <c r="AT15" s="86">
        <v>2</v>
      </c>
      <c r="AU15" s="86">
        <v>2</v>
      </c>
      <c r="AV15" s="86">
        <v>2</v>
      </c>
      <c r="AW15" s="86">
        <v>2</v>
      </c>
      <c r="AX15" s="86">
        <v>0</v>
      </c>
      <c r="AY15" s="86">
        <v>0</v>
      </c>
      <c r="AZ15" s="86">
        <v>2</v>
      </c>
      <c r="BA15" s="86">
        <f t="shared" si="0"/>
        <v>146</v>
      </c>
    </row>
    <row r="16" spans="1:53" s="87" customFormat="1" x14ac:dyDescent="0.25">
      <c r="A16" s="83">
        <v>14</v>
      </c>
      <c r="B16" s="84">
        <v>3501</v>
      </c>
      <c r="C16" s="88" t="s">
        <v>348</v>
      </c>
      <c r="D16" s="83" t="s">
        <v>391</v>
      </c>
      <c r="E16" s="110">
        <f>DISTRIBUCION!E16/2</f>
        <v>25</v>
      </c>
      <c r="F16" s="110">
        <f>DISTRIBUCION!F16/2</f>
        <v>5</v>
      </c>
      <c r="G16" s="110">
        <f>DISTRIBUCION!G16/2</f>
        <v>5</v>
      </c>
      <c r="H16" s="110">
        <f>DISTRIBUCION!H16/2</f>
        <v>5</v>
      </c>
      <c r="I16" s="110">
        <f>DISTRIBUCION!I16/2</f>
        <v>5</v>
      </c>
      <c r="J16" s="110">
        <f>DISTRIBUCION!J16/2</f>
        <v>5</v>
      </c>
      <c r="K16" s="110">
        <f>DISTRIBUCION!K16/2</f>
        <v>10</v>
      </c>
      <c r="L16" s="110">
        <f>DISTRIBUCION!L16/2</f>
        <v>5</v>
      </c>
      <c r="M16" s="110">
        <f>DISTRIBUCION!M16/2</f>
        <v>5</v>
      </c>
      <c r="N16" s="110">
        <f>DISTRIBUCION!N16/2</f>
        <v>5</v>
      </c>
      <c r="O16" s="110">
        <f>DISTRIBUCION!O16/2</f>
        <v>10</v>
      </c>
      <c r="P16" s="110">
        <f>DISTRIBUCION!P16/2</f>
        <v>5</v>
      </c>
      <c r="Q16" s="110">
        <f>DISTRIBUCION!Q16/2</f>
        <v>5</v>
      </c>
      <c r="R16" s="110">
        <f>DISTRIBUCION!R16/2</f>
        <v>5</v>
      </c>
      <c r="S16" s="110">
        <f>DISTRIBUCION!S16/2</f>
        <v>5</v>
      </c>
      <c r="T16" s="110">
        <f>DISTRIBUCION!T16/2</f>
        <v>5</v>
      </c>
      <c r="U16" s="110">
        <f>DISTRIBUCION!U16/2</f>
        <v>5</v>
      </c>
      <c r="V16" s="110">
        <f>DISTRIBUCION!V16/2</f>
        <v>5</v>
      </c>
      <c r="W16" s="110">
        <f>DISTRIBUCION!W16/2</f>
        <v>5</v>
      </c>
      <c r="X16" s="110">
        <f>DISTRIBUCION!X16/2</f>
        <v>10</v>
      </c>
      <c r="Y16" s="110">
        <f>DISTRIBUCION!Y16/2</f>
        <v>5</v>
      </c>
      <c r="Z16" s="110">
        <f>DISTRIBUCION!Z16/2</f>
        <v>5</v>
      </c>
      <c r="AA16" s="110">
        <f>DISTRIBUCION!AA16/2</f>
        <v>5</v>
      </c>
      <c r="AB16" s="110">
        <f>DISTRIBUCION!AB16/2</f>
        <v>5</v>
      </c>
      <c r="AC16" s="110">
        <f>DISTRIBUCION!AC16/2</f>
        <v>5</v>
      </c>
      <c r="AD16" s="86">
        <f t="shared" ref="AD16:AZ16" si="1">AD15*2</f>
        <v>4</v>
      </c>
      <c r="AE16" s="86">
        <v>0</v>
      </c>
      <c r="AF16" s="86">
        <f t="shared" si="1"/>
        <v>4</v>
      </c>
      <c r="AG16" s="86">
        <f t="shared" si="1"/>
        <v>4</v>
      </c>
      <c r="AH16" s="86">
        <f t="shared" si="1"/>
        <v>4</v>
      </c>
      <c r="AI16" s="86">
        <f t="shared" si="1"/>
        <v>4</v>
      </c>
      <c r="AJ16" s="86">
        <f t="shared" si="1"/>
        <v>4</v>
      </c>
      <c r="AK16" s="86">
        <f t="shared" si="1"/>
        <v>4</v>
      </c>
      <c r="AL16" s="86">
        <f t="shared" si="1"/>
        <v>4</v>
      </c>
      <c r="AM16" s="86">
        <f t="shared" si="1"/>
        <v>4</v>
      </c>
      <c r="AN16" s="86">
        <f t="shared" si="1"/>
        <v>4</v>
      </c>
      <c r="AO16" s="86">
        <f t="shared" si="1"/>
        <v>4</v>
      </c>
      <c r="AP16" s="86">
        <f t="shared" si="1"/>
        <v>4</v>
      </c>
      <c r="AQ16" s="86">
        <f t="shared" si="1"/>
        <v>4</v>
      </c>
      <c r="AR16" s="86">
        <f t="shared" si="1"/>
        <v>4</v>
      </c>
      <c r="AS16" s="86">
        <f t="shared" si="1"/>
        <v>4</v>
      </c>
      <c r="AT16" s="86">
        <f t="shared" si="1"/>
        <v>4</v>
      </c>
      <c r="AU16" s="86">
        <f t="shared" si="1"/>
        <v>4</v>
      </c>
      <c r="AV16" s="86">
        <f t="shared" si="1"/>
        <v>4</v>
      </c>
      <c r="AW16" s="86">
        <f t="shared" si="1"/>
        <v>4</v>
      </c>
      <c r="AX16" s="86">
        <f t="shared" si="1"/>
        <v>0</v>
      </c>
      <c r="AY16" s="86">
        <f t="shared" si="1"/>
        <v>0</v>
      </c>
      <c r="AZ16" s="86">
        <f t="shared" si="1"/>
        <v>4</v>
      </c>
      <c r="BA16" s="86">
        <f t="shared" si="0"/>
        <v>240</v>
      </c>
    </row>
    <row r="17" spans="1:53" s="87" customFormat="1" x14ac:dyDescent="0.25">
      <c r="A17" s="83">
        <v>15</v>
      </c>
      <c r="B17" s="84">
        <v>3506</v>
      </c>
      <c r="C17" s="88" t="s">
        <v>454</v>
      </c>
      <c r="D17" s="83" t="s">
        <v>391</v>
      </c>
      <c r="E17" s="110">
        <f>DISTRIBUCION!E17/2</f>
        <v>6</v>
      </c>
      <c r="F17" s="110">
        <f>DISTRIBUCION!F17/2</f>
        <v>3</v>
      </c>
      <c r="G17" s="110">
        <f>DISTRIBUCION!G17/2</f>
        <v>3</v>
      </c>
      <c r="H17" s="110">
        <f>DISTRIBUCION!H17/2</f>
        <v>3</v>
      </c>
      <c r="I17" s="110">
        <f>DISTRIBUCION!I17/2</f>
        <v>3</v>
      </c>
      <c r="J17" s="110">
        <f>DISTRIBUCION!J17/2</f>
        <v>3</v>
      </c>
      <c r="K17" s="110">
        <f>DISTRIBUCION!K17/2</f>
        <v>3</v>
      </c>
      <c r="L17" s="110">
        <f>DISTRIBUCION!L17/2</f>
        <v>3</v>
      </c>
      <c r="M17" s="110">
        <f>DISTRIBUCION!M17/2</f>
        <v>3</v>
      </c>
      <c r="N17" s="110">
        <f>DISTRIBUCION!N17/2</f>
        <v>3</v>
      </c>
      <c r="O17" s="110">
        <f>DISTRIBUCION!O17/2</f>
        <v>3</v>
      </c>
      <c r="P17" s="110">
        <f>DISTRIBUCION!P17/2</f>
        <v>3</v>
      </c>
      <c r="Q17" s="110">
        <f>DISTRIBUCION!Q17/2</f>
        <v>3</v>
      </c>
      <c r="R17" s="110">
        <f>DISTRIBUCION!R17/2</f>
        <v>3</v>
      </c>
      <c r="S17" s="110">
        <f>DISTRIBUCION!S17/2</f>
        <v>3</v>
      </c>
      <c r="T17" s="110">
        <f>DISTRIBUCION!T17/2</f>
        <v>3</v>
      </c>
      <c r="U17" s="110">
        <f>DISTRIBUCION!U17/2</f>
        <v>3</v>
      </c>
      <c r="V17" s="110">
        <f>DISTRIBUCION!V17/2</f>
        <v>3</v>
      </c>
      <c r="W17" s="110">
        <f>DISTRIBUCION!W17/2</f>
        <v>3</v>
      </c>
      <c r="X17" s="110">
        <f>DISTRIBUCION!X17/2</f>
        <v>3</v>
      </c>
      <c r="Y17" s="110">
        <f>DISTRIBUCION!Y17/2</f>
        <v>3</v>
      </c>
      <c r="Z17" s="110">
        <f>DISTRIBUCION!Z17/2</f>
        <v>3</v>
      </c>
      <c r="AA17" s="110">
        <f>DISTRIBUCION!AA17/2</f>
        <v>3</v>
      </c>
      <c r="AB17" s="110">
        <f>DISTRIBUCION!AB17/2</f>
        <v>3</v>
      </c>
      <c r="AC17" s="110">
        <f>DISTRIBUCION!AC17/2</f>
        <v>3</v>
      </c>
      <c r="AD17" s="86">
        <v>2</v>
      </c>
      <c r="AE17" s="86">
        <v>2</v>
      </c>
      <c r="AF17" s="86">
        <v>2</v>
      </c>
      <c r="AG17" s="86">
        <v>2</v>
      </c>
      <c r="AH17" s="86">
        <v>2</v>
      </c>
      <c r="AI17" s="86">
        <v>2</v>
      </c>
      <c r="AJ17" s="86">
        <v>2</v>
      </c>
      <c r="AK17" s="86">
        <v>2</v>
      </c>
      <c r="AL17" s="86">
        <v>2</v>
      </c>
      <c r="AM17" s="86">
        <v>2</v>
      </c>
      <c r="AN17" s="86">
        <v>2</v>
      </c>
      <c r="AO17" s="86">
        <v>2</v>
      </c>
      <c r="AP17" s="86">
        <v>2</v>
      </c>
      <c r="AQ17" s="86">
        <v>2</v>
      </c>
      <c r="AR17" s="86">
        <v>2</v>
      </c>
      <c r="AS17" s="86">
        <v>2</v>
      </c>
      <c r="AT17" s="86">
        <v>2</v>
      </c>
      <c r="AU17" s="86">
        <v>2</v>
      </c>
      <c r="AV17" s="86">
        <v>2</v>
      </c>
      <c r="AW17" s="86">
        <v>2</v>
      </c>
      <c r="AX17" s="86">
        <v>2</v>
      </c>
      <c r="AY17" s="86">
        <v>0</v>
      </c>
      <c r="AZ17" s="86">
        <v>2</v>
      </c>
      <c r="BA17" s="86">
        <f t="shared" si="0"/>
        <v>122</v>
      </c>
    </row>
    <row r="18" spans="1:53" s="87" customFormat="1" x14ac:dyDescent="0.25">
      <c r="A18" s="83">
        <v>16</v>
      </c>
      <c r="B18" s="84">
        <v>3510</v>
      </c>
      <c r="C18" s="88" t="s">
        <v>455</v>
      </c>
      <c r="D18" s="83" t="s">
        <v>391</v>
      </c>
      <c r="E18" s="110">
        <f>DISTRIBUCION!E18/2</f>
        <v>0</v>
      </c>
      <c r="F18" s="110">
        <f>DISTRIBUCION!F18/2</f>
        <v>0</v>
      </c>
      <c r="G18" s="110">
        <f>DISTRIBUCION!G18/2</f>
        <v>0</v>
      </c>
      <c r="H18" s="110">
        <f>DISTRIBUCION!H18/2</f>
        <v>0</v>
      </c>
      <c r="I18" s="110">
        <f>DISTRIBUCION!I18/2</f>
        <v>0</v>
      </c>
      <c r="J18" s="110">
        <f>DISTRIBUCION!J18/2</f>
        <v>0</v>
      </c>
      <c r="K18" s="110">
        <f>DISTRIBUCION!K18/2</f>
        <v>0</v>
      </c>
      <c r="L18" s="110">
        <f>DISTRIBUCION!L18/2</f>
        <v>0</v>
      </c>
      <c r="M18" s="110">
        <f>DISTRIBUCION!M18/2</f>
        <v>0</v>
      </c>
      <c r="N18" s="110">
        <f>DISTRIBUCION!N18/2</f>
        <v>0</v>
      </c>
      <c r="O18" s="110">
        <f>DISTRIBUCION!O18/2</f>
        <v>0</v>
      </c>
      <c r="P18" s="110">
        <f>DISTRIBUCION!P18/2</f>
        <v>0</v>
      </c>
      <c r="Q18" s="110">
        <f>DISTRIBUCION!Q18/2</f>
        <v>0</v>
      </c>
      <c r="R18" s="110">
        <f>DISTRIBUCION!R18/2</f>
        <v>0</v>
      </c>
      <c r="S18" s="110">
        <f>DISTRIBUCION!S18/2</f>
        <v>0</v>
      </c>
      <c r="T18" s="110">
        <f>DISTRIBUCION!T18/2</f>
        <v>0</v>
      </c>
      <c r="U18" s="110">
        <f>DISTRIBUCION!U18/2</f>
        <v>0</v>
      </c>
      <c r="V18" s="110">
        <f>DISTRIBUCION!V18/2</f>
        <v>0</v>
      </c>
      <c r="W18" s="110">
        <f>DISTRIBUCION!W18/2</f>
        <v>0</v>
      </c>
      <c r="X18" s="110">
        <f>DISTRIBUCION!X18/2</f>
        <v>0</v>
      </c>
      <c r="Y18" s="110">
        <f>DISTRIBUCION!Y18/2</f>
        <v>0</v>
      </c>
      <c r="Z18" s="110">
        <f>DISTRIBUCION!Z18/2</f>
        <v>0</v>
      </c>
      <c r="AA18" s="110">
        <f>DISTRIBUCION!AA18/2</f>
        <v>0</v>
      </c>
      <c r="AB18" s="110">
        <f>DISTRIBUCION!AB18/2</f>
        <v>0</v>
      </c>
      <c r="AC18" s="110">
        <f>DISTRIBUCION!AC18/2</f>
        <v>0</v>
      </c>
      <c r="AD18" s="86">
        <v>5</v>
      </c>
      <c r="AE18" s="86">
        <v>3</v>
      </c>
      <c r="AF18" s="86">
        <v>5</v>
      </c>
      <c r="AG18" s="86">
        <v>5</v>
      </c>
      <c r="AH18" s="86">
        <v>5</v>
      </c>
      <c r="AI18" s="86">
        <v>5</v>
      </c>
      <c r="AJ18" s="86">
        <v>5</v>
      </c>
      <c r="AK18" s="86">
        <v>5</v>
      </c>
      <c r="AL18" s="86">
        <v>5</v>
      </c>
      <c r="AM18" s="86">
        <v>5</v>
      </c>
      <c r="AN18" s="86">
        <v>2</v>
      </c>
      <c r="AO18" s="86">
        <v>5</v>
      </c>
      <c r="AP18" s="86">
        <v>5</v>
      </c>
      <c r="AQ18" s="86">
        <v>5</v>
      </c>
      <c r="AR18" s="86">
        <v>5</v>
      </c>
      <c r="AS18" s="86">
        <v>5</v>
      </c>
      <c r="AT18" s="86">
        <v>4</v>
      </c>
      <c r="AU18" s="86">
        <v>4</v>
      </c>
      <c r="AV18" s="86">
        <v>4</v>
      </c>
      <c r="AW18" s="86">
        <v>4</v>
      </c>
      <c r="AX18" s="86">
        <v>3</v>
      </c>
      <c r="AY18" s="86">
        <v>3</v>
      </c>
      <c r="AZ18" s="86">
        <v>3</v>
      </c>
      <c r="BA18" s="86">
        <f t="shared" si="0"/>
        <v>100</v>
      </c>
    </row>
    <row r="19" spans="1:53" s="87" customFormat="1" x14ac:dyDescent="0.25">
      <c r="A19" s="83">
        <v>17</v>
      </c>
      <c r="B19" s="84">
        <v>3511</v>
      </c>
      <c r="C19" s="88" t="s">
        <v>456</v>
      </c>
      <c r="D19" s="83" t="s">
        <v>448</v>
      </c>
      <c r="E19" s="110">
        <f>DISTRIBUCION!E19/2</f>
        <v>0</v>
      </c>
      <c r="F19" s="110">
        <f>DISTRIBUCION!F19/2</f>
        <v>0</v>
      </c>
      <c r="G19" s="110">
        <f>DISTRIBUCION!G19/2</f>
        <v>0</v>
      </c>
      <c r="H19" s="110">
        <f>DISTRIBUCION!H19/2</f>
        <v>0</v>
      </c>
      <c r="I19" s="110">
        <f>DISTRIBUCION!I19/2</f>
        <v>0</v>
      </c>
      <c r="J19" s="110">
        <f>DISTRIBUCION!J19/2</f>
        <v>0</v>
      </c>
      <c r="K19" s="110">
        <f>DISTRIBUCION!K19/2</f>
        <v>0</v>
      </c>
      <c r="L19" s="110">
        <f>DISTRIBUCION!L19/2</f>
        <v>0</v>
      </c>
      <c r="M19" s="110">
        <f>DISTRIBUCION!M19/2</f>
        <v>0</v>
      </c>
      <c r="N19" s="110">
        <f>DISTRIBUCION!N19/2</f>
        <v>0</v>
      </c>
      <c r="O19" s="110">
        <f>DISTRIBUCION!O19/2</f>
        <v>0</v>
      </c>
      <c r="P19" s="110">
        <f>DISTRIBUCION!P19/2</f>
        <v>0</v>
      </c>
      <c r="Q19" s="110">
        <f>DISTRIBUCION!Q19/2</f>
        <v>0</v>
      </c>
      <c r="R19" s="110">
        <f>DISTRIBUCION!R19/2</f>
        <v>0</v>
      </c>
      <c r="S19" s="110">
        <f>DISTRIBUCION!S19/2</f>
        <v>0</v>
      </c>
      <c r="T19" s="110">
        <f>DISTRIBUCION!T19/2</f>
        <v>0</v>
      </c>
      <c r="U19" s="110">
        <f>DISTRIBUCION!U19/2</f>
        <v>0</v>
      </c>
      <c r="V19" s="110">
        <f>DISTRIBUCION!V19/2</f>
        <v>0</v>
      </c>
      <c r="W19" s="110">
        <f>DISTRIBUCION!W19/2</f>
        <v>0</v>
      </c>
      <c r="X19" s="110">
        <f>DISTRIBUCION!X19/2</f>
        <v>0</v>
      </c>
      <c r="Y19" s="110">
        <f>DISTRIBUCION!Y19/2</f>
        <v>0</v>
      </c>
      <c r="Z19" s="110">
        <f>DISTRIBUCION!Z19/2</f>
        <v>0</v>
      </c>
      <c r="AA19" s="110">
        <f>DISTRIBUCION!AA19/2</f>
        <v>0</v>
      </c>
      <c r="AB19" s="110">
        <f>DISTRIBUCION!AB19/2</f>
        <v>0</v>
      </c>
      <c r="AC19" s="110">
        <f>DISTRIBUCION!AC19/2</f>
        <v>0</v>
      </c>
      <c r="AD19" s="86">
        <v>5</v>
      </c>
      <c r="AE19" s="86">
        <v>3</v>
      </c>
      <c r="AF19" s="86">
        <v>5</v>
      </c>
      <c r="AG19" s="86">
        <v>5</v>
      </c>
      <c r="AH19" s="86">
        <v>5</v>
      </c>
      <c r="AI19" s="86">
        <v>5</v>
      </c>
      <c r="AJ19" s="86">
        <v>5</v>
      </c>
      <c r="AK19" s="86">
        <v>5</v>
      </c>
      <c r="AL19" s="86">
        <v>5</v>
      </c>
      <c r="AM19" s="86">
        <v>5</v>
      </c>
      <c r="AN19" s="86">
        <v>2</v>
      </c>
      <c r="AO19" s="86">
        <v>5</v>
      </c>
      <c r="AP19" s="86">
        <v>5</v>
      </c>
      <c r="AQ19" s="86">
        <v>5</v>
      </c>
      <c r="AR19" s="86">
        <v>5</v>
      </c>
      <c r="AS19" s="86">
        <v>5</v>
      </c>
      <c r="AT19" s="86">
        <v>4</v>
      </c>
      <c r="AU19" s="86">
        <v>4</v>
      </c>
      <c r="AV19" s="86">
        <v>4</v>
      </c>
      <c r="AW19" s="86">
        <v>4</v>
      </c>
      <c r="AX19" s="86">
        <v>3</v>
      </c>
      <c r="AY19" s="86">
        <v>3</v>
      </c>
      <c r="AZ19" s="86">
        <v>3</v>
      </c>
      <c r="BA19" s="86">
        <f t="shared" si="0"/>
        <v>100</v>
      </c>
    </row>
    <row r="20" spans="1:53" s="87" customFormat="1" x14ac:dyDescent="0.25">
      <c r="A20" s="83">
        <v>18</v>
      </c>
      <c r="B20" s="84">
        <v>3509</v>
      </c>
      <c r="C20" s="88" t="s">
        <v>457</v>
      </c>
      <c r="D20" s="83" t="s">
        <v>391</v>
      </c>
      <c r="E20" s="110">
        <f>DISTRIBUCION!E20/2</f>
        <v>25</v>
      </c>
      <c r="F20" s="110">
        <f>DISTRIBUCION!F20/2</f>
        <v>2.5</v>
      </c>
      <c r="G20" s="110">
        <f>DISTRIBUCION!G20/2</f>
        <v>5</v>
      </c>
      <c r="H20" s="110">
        <f>DISTRIBUCION!H20/2</f>
        <v>2.5</v>
      </c>
      <c r="I20" s="110">
        <f>DISTRIBUCION!I20/2</f>
        <v>2.5</v>
      </c>
      <c r="J20" s="110">
        <f>DISTRIBUCION!J20/2</f>
        <v>2.5</v>
      </c>
      <c r="K20" s="110">
        <f>DISTRIBUCION!K20/2</f>
        <v>5</v>
      </c>
      <c r="L20" s="110">
        <f>DISTRIBUCION!L20/2</f>
        <v>2.5</v>
      </c>
      <c r="M20" s="110">
        <f>DISTRIBUCION!M20/2</f>
        <v>2.5</v>
      </c>
      <c r="N20" s="110">
        <f>DISTRIBUCION!N20/2</f>
        <v>2.5</v>
      </c>
      <c r="O20" s="110">
        <f>DISTRIBUCION!O20/2</f>
        <v>5</v>
      </c>
      <c r="P20" s="110">
        <f>DISTRIBUCION!P20/2</f>
        <v>2.5</v>
      </c>
      <c r="Q20" s="110">
        <f>DISTRIBUCION!Q20/2</f>
        <v>2.5</v>
      </c>
      <c r="R20" s="110">
        <f>DISTRIBUCION!R20/2</f>
        <v>2.5</v>
      </c>
      <c r="S20" s="110">
        <f>DISTRIBUCION!S20/2</f>
        <v>2.5</v>
      </c>
      <c r="T20" s="110">
        <f>DISTRIBUCION!T20/2</f>
        <v>2.5</v>
      </c>
      <c r="U20" s="110">
        <f>DISTRIBUCION!U20/2</f>
        <v>2.5</v>
      </c>
      <c r="V20" s="110">
        <f>DISTRIBUCION!V20/2</f>
        <v>2.5</v>
      </c>
      <c r="W20" s="110">
        <f>DISTRIBUCION!W20/2</f>
        <v>2.5</v>
      </c>
      <c r="X20" s="110">
        <f>DISTRIBUCION!X20/2</f>
        <v>2.5</v>
      </c>
      <c r="Y20" s="110">
        <f>DISTRIBUCION!Y20/2</f>
        <v>2.5</v>
      </c>
      <c r="Z20" s="110">
        <f>DISTRIBUCION!Z20/2</f>
        <v>2.5</v>
      </c>
      <c r="AA20" s="110">
        <f>DISTRIBUCION!AA20/2</f>
        <v>2.5</v>
      </c>
      <c r="AB20" s="110">
        <f>DISTRIBUCION!AB20/2</f>
        <v>2.5</v>
      </c>
      <c r="AC20" s="110">
        <f>DISTRIBUCION!AC20/2</f>
        <v>2.5</v>
      </c>
      <c r="AD20" s="86">
        <v>5</v>
      </c>
      <c r="AE20" s="86">
        <v>5</v>
      </c>
      <c r="AF20" s="86">
        <v>5</v>
      </c>
      <c r="AG20" s="86">
        <v>5</v>
      </c>
      <c r="AH20" s="86">
        <v>5</v>
      </c>
      <c r="AI20" s="86">
        <v>5</v>
      </c>
      <c r="AJ20" s="86">
        <v>5</v>
      </c>
      <c r="AK20" s="86">
        <v>5</v>
      </c>
      <c r="AL20" s="86">
        <v>5</v>
      </c>
      <c r="AM20" s="86">
        <v>5</v>
      </c>
      <c r="AN20" s="86">
        <v>5</v>
      </c>
      <c r="AO20" s="86">
        <v>5</v>
      </c>
      <c r="AP20" s="86">
        <v>5</v>
      </c>
      <c r="AQ20" s="86">
        <v>5</v>
      </c>
      <c r="AR20" s="86">
        <v>5</v>
      </c>
      <c r="AS20" s="86">
        <v>5</v>
      </c>
      <c r="AT20" s="86">
        <v>5</v>
      </c>
      <c r="AU20" s="86">
        <v>5</v>
      </c>
      <c r="AV20" s="86">
        <v>5</v>
      </c>
      <c r="AW20" s="86">
        <v>5</v>
      </c>
      <c r="AX20" s="86">
        <v>5</v>
      </c>
      <c r="AY20" s="86">
        <v>5</v>
      </c>
      <c r="AZ20" s="86">
        <v>5</v>
      </c>
      <c r="BA20" s="86">
        <f t="shared" si="0"/>
        <v>207.5</v>
      </c>
    </row>
    <row r="21" spans="1:53" s="87" customFormat="1" x14ac:dyDescent="0.25">
      <c r="A21" s="83">
        <v>19</v>
      </c>
      <c r="B21" s="84">
        <v>3514</v>
      </c>
      <c r="C21" s="89" t="s">
        <v>354</v>
      </c>
      <c r="D21" s="83" t="s">
        <v>458</v>
      </c>
      <c r="E21" s="110">
        <f>DISTRIBUCION!E21/2</f>
        <v>0</v>
      </c>
      <c r="F21" s="110">
        <f>DISTRIBUCION!F21/2</f>
        <v>1</v>
      </c>
      <c r="G21" s="110">
        <f>DISTRIBUCION!G21/2</f>
        <v>2</v>
      </c>
      <c r="H21" s="110">
        <f>DISTRIBUCION!H21/2</f>
        <v>1</v>
      </c>
      <c r="I21" s="110">
        <f>DISTRIBUCION!I21/2</f>
        <v>1</v>
      </c>
      <c r="J21" s="110">
        <f>DISTRIBUCION!J21/2</f>
        <v>1</v>
      </c>
      <c r="K21" s="110">
        <f>DISTRIBUCION!K21/2</f>
        <v>2</v>
      </c>
      <c r="L21" s="110">
        <f>DISTRIBUCION!L21/2</f>
        <v>1</v>
      </c>
      <c r="M21" s="110">
        <f>DISTRIBUCION!M21/2</f>
        <v>1</v>
      </c>
      <c r="N21" s="110">
        <f>DISTRIBUCION!N21/2</f>
        <v>1</v>
      </c>
      <c r="O21" s="110">
        <f>DISTRIBUCION!O21/2</f>
        <v>2</v>
      </c>
      <c r="P21" s="110">
        <f>DISTRIBUCION!P21/2</f>
        <v>1</v>
      </c>
      <c r="Q21" s="110">
        <f>DISTRIBUCION!Q21/2</f>
        <v>1</v>
      </c>
      <c r="R21" s="110">
        <f>DISTRIBUCION!R21/2</f>
        <v>1</v>
      </c>
      <c r="S21" s="110">
        <f>DISTRIBUCION!S21/2</f>
        <v>1</v>
      </c>
      <c r="T21" s="110">
        <f>DISTRIBUCION!T21/2</f>
        <v>1</v>
      </c>
      <c r="U21" s="110">
        <f>DISTRIBUCION!U21/2</f>
        <v>1</v>
      </c>
      <c r="V21" s="110">
        <f>DISTRIBUCION!V21/2</f>
        <v>1</v>
      </c>
      <c r="W21" s="110">
        <f>DISTRIBUCION!W21/2</f>
        <v>1</v>
      </c>
      <c r="X21" s="110">
        <f>DISTRIBUCION!X21/2</f>
        <v>1</v>
      </c>
      <c r="Y21" s="110">
        <f>DISTRIBUCION!Y21/2</f>
        <v>1</v>
      </c>
      <c r="Z21" s="110">
        <f>DISTRIBUCION!Z21/2</f>
        <v>1</v>
      </c>
      <c r="AA21" s="110">
        <f>DISTRIBUCION!AA21/2</f>
        <v>1</v>
      </c>
      <c r="AB21" s="110">
        <f>DISTRIBUCION!AB21/2</f>
        <v>1</v>
      </c>
      <c r="AC21" s="110">
        <f>DISTRIBUCION!AC21/2</f>
        <v>1</v>
      </c>
      <c r="AD21" s="86">
        <v>2</v>
      </c>
      <c r="AE21" s="86">
        <v>2</v>
      </c>
      <c r="AF21" s="86">
        <v>2</v>
      </c>
      <c r="AG21" s="86">
        <v>2</v>
      </c>
      <c r="AH21" s="86">
        <v>2</v>
      </c>
      <c r="AI21" s="86">
        <v>2</v>
      </c>
      <c r="AJ21" s="86">
        <v>2</v>
      </c>
      <c r="AK21" s="86">
        <v>2</v>
      </c>
      <c r="AL21" s="86">
        <v>2</v>
      </c>
      <c r="AM21" s="86">
        <v>2</v>
      </c>
      <c r="AN21" s="86">
        <v>2</v>
      </c>
      <c r="AO21" s="86">
        <v>2</v>
      </c>
      <c r="AP21" s="86">
        <v>2</v>
      </c>
      <c r="AQ21" s="86">
        <v>2</v>
      </c>
      <c r="AR21" s="86">
        <v>2</v>
      </c>
      <c r="AS21" s="86">
        <v>2</v>
      </c>
      <c r="AT21" s="86">
        <v>2</v>
      </c>
      <c r="AU21" s="86">
        <v>2</v>
      </c>
      <c r="AV21" s="86">
        <v>2</v>
      </c>
      <c r="AW21" s="86">
        <v>2</v>
      </c>
      <c r="AX21" s="86">
        <v>2</v>
      </c>
      <c r="AY21" s="86">
        <v>2</v>
      </c>
      <c r="AZ21" s="86">
        <v>2</v>
      </c>
      <c r="BA21" s="86">
        <f t="shared" si="0"/>
        <v>73</v>
      </c>
    </row>
    <row r="22" spans="1:53" s="87" customFormat="1" x14ac:dyDescent="0.25">
      <c r="A22" s="83">
        <v>20</v>
      </c>
      <c r="B22" s="84">
        <v>3523</v>
      </c>
      <c r="C22" s="88" t="s">
        <v>459</v>
      </c>
      <c r="D22" s="83" t="s">
        <v>391</v>
      </c>
      <c r="E22" s="110">
        <f>DISTRIBUCION!E22/2</f>
        <v>25</v>
      </c>
      <c r="F22" s="110">
        <f>DISTRIBUCION!F22/2</f>
        <v>2.5</v>
      </c>
      <c r="G22" s="110">
        <f>DISTRIBUCION!G22/2</f>
        <v>5</v>
      </c>
      <c r="H22" s="110">
        <f>DISTRIBUCION!H22/2</f>
        <v>2.5</v>
      </c>
      <c r="I22" s="110">
        <f>DISTRIBUCION!I22/2</f>
        <v>2.5</v>
      </c>
      <c r="J22" s="110">
        <f>DISTRIBUCION!J22/2</f>
        <v>2.5</v>
      </c>
      <c r="K22" s="110">
        <f>DISTRIBUCION!K22/2</f>
        <v>7.5</v>
      </c>
      <c r="L22" s="110">
        <f>DISTRIBUCION!L22/2</f>
        <v>2.5</v>
      </c>
      <c r="M22" s="110">
        <f>DISTRIBUCION!M22/2</f>
        <v>2.5</v>
      </c>
      <c r="N22" s="110">
        <f>DISTRIBUCION!N22/2</f>
        <v>2.5</v>
      </c>
      <c r="O22" s="110">
        <f>DISTRIBUCION!O22/2</f>
        <v>7.5</v>
      </c>
      <c r="P22" s="110">
        <f>DISTRIBUCION!P22/2</f>
        <v>2.5</v>
      </c>
      <c r="Q22" s="110">
        <f>DISTRIBUCION!Q22/2</f>
        <v>2.5</v>
      </c>
      <c r="R22" s="110">
        <f>DISTRIBUCION!R22/2</f>
        <v>2.5</v>
      </c>
      <c r="S22" s="110">
        <f>DISTRIBUCION!S22/2</f>
        <v>2.5</v>
      </c>
      <c r="T22" s="110">
        <f>DISTRIBUCION!T22/2</f>
        <v>2.5</v>
      </c>
      <c r="U22" s="110">
        <f>DISTRIBUCION!U22/2</f>
        <v>2.5</v>
      </c>
      <c r="V22" s="110">
        <f>DISTRIBUCION!V22/2</f>
        <v>2.5</v>
      </c>
      <c r="W22" s="110">
        <f>DISTRIBUCION!W22/2</f>
        <v>2.5</v>
      </c>
      <c r="X22" s="110">
        <f>DISTRIBUCION!X22/2</f>
        <v>5</v>
      </c>
      <c r="Y22" s="110">
        <f>DISTRIBUCION!Y22/2</f>
        <v>2.5</v>
      </c>
      <c r="Z22" s="110">
        <f>DISTRIBUCION!Z22/2</f>
        <v>2.5</v>
      </c>
      <c r="AA22" s="110">
        <f>DISTRIBUCION!AA22/2</f>
        <v>2.5</v>
      </c>
      <c r="AB22" s="110">
        <f>DISTRIBUCION!AB22/2</f>
        <v>2.5</v>
      </c>
      <c r="AC22" s="110">
        <f>DISTRIBUCION!AC22/2</f>
        <v>2.5</v>
      </c>
      <c r="AD22" s="86">
        <v>0</v>
      </c>
      <c r="AE22" s="86">
        <v>0</v>
      </c>
      <c r="AF22" s="86">
        <v>0</v>
      </c>
      <c r="AG22" s="86">
        <v>0</v>
      </c>
      <c r="AH22" s="86">
        <v>0</v>
      </c>
      <c r="AI22" s="86">
        <v>0</v>
      </c>
      <c r="AJ22" s="86">
        <v>0</v>
      </c>
      <c r="AK22" s="86">
        <v>0</v>
      </c>
      <c r="AL22" s="86">
        <v>0</v>
      </c>
      <c r="AM22" s="86">
        <v>0</v>
      </c>
      <c r="AN22" s="86">
        <v>0</v>
      </c>
      <c r="AO22" s="86">
        <v>0</v>
      </c>
      <c r="AP22" s="86">
        <v>0</v>
      </c>
      <c r="AQ22" s="86">
        <v>0</v>
      </c>
      <c r="AR22" s="86">
        <v>0</v>
      </c>
      <c r="AS22" s="86">
        <v>0</v>
      </c>
      <c r="AT22" s="86">
        <v>0</v>
      </c>
      <c r="AU22" s="86">
        <v>0</v>
      </c>
      <c r="AV22" s="86">
        <v>0</v>
      </c>
      <c r="AW22" s="86">
        <v>0</v>
      </c>
      <c r="AX22" s="86">
        <v>0</v>
      </c>
      <c r="AY22" s="86">
        <v>0</v>
      </c>
      <c r="AZ22" s="86">
        <v>0</v>
      </c>
      <c r="BA22" s="86">
        <f t="shared" si="0"/>
        <v>100</v>
      </c>
    </row>
    <row r="23" spans="1:53" s="87" customFormat="1" x14ac:dyDescent="0.25">
      <c r="A23" s="83">
        <v>21</v>
      </c>
      <c r="B23" s="84">
        <v>3521</v>
      </c>
      <c r="C23" s="85" t="s">
        <v>357</v>
      </c>
      <c r="D23" s="83" t="s">
        <v>391</v>
      </c>
      <c r="E23" s="110">
        <f>DISTRIBUCION!E23/2</f>
        <v>30</v>
      </c>
      <c r="F23" s="110">
        <f>DISTRIBUCION!F23/2</f>
        <v>2.5</v>
      </c>
      <c r="G23" s="110">
        <f>DISTRIBUCION!G23/2</f>
        <v>5</v>
      </c>
      <c r="H23" s="110">
        <f>DISTRIBUCION!H23/2</f>
        <v>2.5</v>
      </c>
      <c r="I23" s="110">
        <f>DISTRIBUCION!I23/2</f>
        <v>2.5</v>
      </c>
      <c r="J23" s="110">
        <f>DISTRIBUCION!J23/2</f>
        <v>2.5</v>
      </c>
      <c r="K23" s="110">
        <f>DISTRIBUCION!K23/2</f>
        <v>5</v>
      </c>
      <c r="L23" s="110">
        <f>DISTRIBUCION!L23/2</f>
        <v>2.5</v>
      </c>
      <c r="M23" s="110">
        <f>DISTRIBUCION!M23/2</f>
        <v>2.5</v>
      </c>
      <c r="N23" s="110">
        <f>DISTRIBUCION!N23/2</f>
        <v>2.5</v>
      </c>
      <c r="O23" s="110">
        <f>DISTRIBUCION!O23/2</f>
        <v>5</v>
      </c>
      <c r="P23" s="110">
        <f>DISTRIBUCION!P23/2</f>
        <v>2.5</v>
      </c>
      <c r="Q23" s="110">
        <f>DISTRIBUCION!Q23/2</f>
        <v>2.5</v>
      </c>
      <c r="R23" s="110">
        <f>DISTRIBUCION!R23/2</f>
        <v>2.5</v>
      </c>
      <c r="S23" s="110">
        <f>DISTRIBUCION!S23/2</f>
        <v>2.5</v>
      </c>
      <c r="T23" s="110">
        <f>DISTRIBUCION!T23/2</f>
        <v>2.5</v>
      </c>
      <c r="U23" s="110">
        <f>DISTRIBUCION!U23/2</f>
        <v>2.5</v>
      </c>
      <c r="V23" s="110">
        <f>DISTRIBUCION!V23/2</f>
        <v>2.5</v>
      </c>
      <c r="W23" s="110">
        <f>DISTRIBUCION!W23/2</f>
        <v>2.5</v>
      </c>
      <c r="X23" s="110">
        <f>DISTRIBUCION!X23/2</f>
        <v>5</v>
      </c>
      <c r="Y23" s="110">
        <f>DISTRIBUCION!Y23/2</f>
        <v>2.5</v>
      </c>
      <c r="Z23" s="110">
        <f>DISTRIBUCION!Z23/2</f>
        <v>2.5</v>
      </c>
      <c r="AA23" s="110">
        <f>DISTRIBUCION!AA23/2</f>
        <v>2.5</v>
      </c>
      <c r="AB23" s="110">
        <f>DISTRIBUCION!AB23/2</f>
        <v>2.5</v>
      </c>
      <c r="AC23" s="110">
        <f>DISTRIBUCION!AC23/2</f>
        <v>2.5</v>
      </c>
      <c r="AD23" s="86">
        <v>5</v>
      </c>
      <c r="AE23" s="86">
        <v>0</v>
      </c>
      <c r="AF23" s="86">
        <v>5</v>
      </c>
      <c r="AG23" s="86">
        <v>5</v>
      </c>
      <c r="AH23" s="86">
        <v>5</v>
      </c>
      <c r="AI23" s="86">
        <v>5</v>
      </c>
      <c r="AJ23" s="86">
        <v>5</v>
      </c>
      <c r="AK23" s="86">
        <v>5</v>
      </c>
      <c r="AL23" s="86">
        <v>5</v>
      </c>
      <c r="AM23" s="86">
        <v>5</v>
      </c>
      <c r="AN23" s="86">
        <v>5</v>
      </c>
      <c r="AO23" s="86">
        <v>5</v>
      </c>
      <c r="AP23" s="86">
        <v>5</v>
      </c>
      <c r="AQ23" s="86">
        <v>5</v>
      </c>
      <c r="AR23" s="86">
        <v>5</v>
      </c>
      <c r="AS23" s="86">
        <v>5</v>
      </c>
      <c r="AT23" s="86">
        <v>5</v>
      </c>
      <c r="AU23" s="86">
        <v>5</v>
      </c>
      <c r="AV23" s="86">
        <v>5</v>
      </c>
      <c r="AW23" s="86">
        <v>5</v>
      </c>
      <c r="AX23" s="86">
        <v>0</v>
      </c>
      <c r="AY23" s="86">
        <v>0</v>
      </c>
      <c r="AZ23" s="86">
        <v>5</v>
      </c>
      <c r="BA23" s="86">
        <f t="shared" si="0"/>
        <v>200</v>
      </c>
    </row>
    <row r="24" spans="1:53" s="87" customFormat="1" x14ac:dyDescent="0.25">
      <c r="A24" s="83">
        <v>22</v>
      </c>
      <c r="B24" s="84">
        <v>11844</v>
      </c>
      <c r="C24" s="85" t="s">
        <v>460</v>
      </c>
      <c r="D24" s="83" t="s">
        <v>391</v>
      </c>
      <c r="E24" s="110">
        <f>DISTRIBUCION!E24/2</f>
        <v>5</v>
      </c>
      <c r="F24" s="110">
        <f>DISTRIBUCION!F24/2</f>
        <v>3</v>
      </c>
      <c r="G24" s="110">
        <f>DISTRIBUCION!G24/2</f>
        <v>5</v>
      </c>
      <c r="H24" s="110">
        <f>DISTRIBUCION!H24/2</f>
        <v>3</v>
      </c>
      <c r="I24" s="110">
        <f>DISTRIBUCION!I24/2</f>
        <v>3</v>
      </c>
      <c r="J24" s="110">
        <f>DISTRIBUCION!J24/2</f>
        <v>5</v>
      </c>
      <c r="K24" s="110">
        <f>DISTRIBUCION!K24/2</f>
        <v>10</v>
      </c>
      <c r="L24" s="110">
        <f>DISTRIBUCION!L24/2</f>
        <v>3</v>
      </c>
      <c r="M24" s="110">
        <f>DISTRIBUCION!M24/2</f>
        <v>3</v>
      </c>
      <c r="N24" s="110">
        <f>DISTRIBUCION!N24/2</f>
        <v>3</v>
      </c>
      <c r="O24" s="110">
        <f>DISTRIBUCION!O24/2</f>
        <v>10</v>
      </c>
      <c r="P24" s="110">
        <f>DISTRIBUCION!P24/2</f>
        <v>5</v>
      </c>
      <c r="Q24" s="110">
        <f>DISTRIBUCION!Q24/2</f>
        <v>0</v>
      </c>
      <c r="R24" s="110">
        <f>DISTRIBUCION!R24/2</f>
        <v>5</v>
      </c>
      <c r="S24" s="110">
        <f>DISTRIBUCION!S24/2</f>
        <v>0</v>
      </c>
      <c r="T24" s="110">
        <f>DISTRIBUCION!T24/2</f>
        <v>5</v>
      </c>
      <c r="U24" s="110">
        <f>DISTRIBUCION!U24/2</f>
        <v>5</v>
      </c>
      <c r="V24" s="110">
        <f>DISTRIBUCION!V24/2</f>
        <v>5</v>
      </c>
      <c r="W24" s="110">
        <f>DISTRIBUCION!W24/2</f>
        <v>5</v>
      </c>
      <c r="X24" s="110">
        <f>DISTRIBUCION!X24/2</f>
        <v>5</v>
      </c>
      <c r="Y24" s="110">
        <f>DISTRIBUCION!Y24/2</f>
        <v>5</v>
      </c>
      <c r="Z24" s="110">
        <f>DISTRIBUCION!Z24/2</f>
        <v>5</v>
      </c>
      <c r="AA24" s="110">
        <f>DISTRIBUCION!AA24/2</f>
        <v>5</v>
      </c>
      <c r="AB24" s="110">
        <f>DISTRIBUCION!AB24/2</f>
        <v>3</v>
      </c>
      <c r="AC24" s="110">
        <f>DISTRIBUCION!AC24/2</f>
        <v>3</v>
      </c>
      <c r="AD24" s="86">
        <v>4</v>
      </c>
      <c r="AE24" s="86">
        <v>0</v>
      </c>
      <c r="AF24" s="86">
        <v>6</v>
      </c>
      <c r="AG24" s="86">
        <v>4</v>
      </c>
      <c r="AH24" s="86">
        <v>4</v>
      </c>
      <c r="AI24" s="86">
        <v>4</v>
      </c>
      <c r="AJ24" s="86">
        <v>4</v>
      </c>
      <c r="AK24" s="86">
        <v>4</v>
      </c>
      <c r="AL24" s="86">
        <v>4</v>
      </c>
      <c r="AM24" s="86">
        <v>4</v>
      </c>
      <c r="AN24" s="86">
        <v>4</v>
      </c>
      <c r="AO24" s="86">
        <v>4</v>
      </c>
      <c r="AP24" s="86">
        <v>4</v>
      </c>
      <c r="AQ24" s="86">
        <v>4</v>
      </c>
      <c r="AR24" s="86">
        <v>4</v>
      </c>
      <c r="AS24" s="86">
        <v>4</v>
      </c>
      <c r="AT24" s="86">
        <v>4</v>
      </c>
      <c r="AU24" s="86">
        <v>4</v>
      </c>
      <c r="AV24" s="86">
        <v>4</v>
      </c>
      <c r="AW24" s="86">
        <v>4</v>
      </c>
      <c r="AX24" s="86">
        <v>0</v>
      </c>
      <c r="AY24" s="86">
        <v>0</v>
      </c>
      <c r="AZ24" s="86">
        <v>4</v>
      </c>
      <c r="BA24" s="86">
        <f t="shared" si="0"/>
        <v>191</v>
      </c>
    </row>
    <row r="25" spans="1:53" s="87" customFormat="1" x14ac:dyDescent="0.25">
      <c r="A25" s="83">
        <v>23</v>
      </c>
      <c r="B25" s="84">
        <v>2188</v>
      </c>
      <c r="C25" s="89" t="s">
        <v>461</v>
      </c>
      <c r="D25" s="83" t="s">
        <v>391</v>
      </c>
      <c r="E25" s="110">
        <f>DISTRIBUCION!E25/2</f>
        <v>1</v>
      </c>
      <c r="F25" s="110">
        <f>DISTRIBUCION!F25/2</f>
        <v>1</v>
      </c>
      <c r="G25" s="110">
        <f>DISTRIBUCION!G25/2</f>
        <v>1</v>
      </c>
      <c r="H25" s="110">
        <f>DISTRIBUCION!H25/2</f>
        <v>1</v>
      </c>
      <c r="I25" s="110">
        <f>DISTRIBUCION!I25/2</f>
        <v>1</v>
      </c>
      <c r="J25" s="110">
        <f>DISTRIBUCION!J25/2</f>
        <v>1</v>
      </c>
      <c r="K25" s="110">
        <f>DISTRIBUCION!K25/2</f>
        <v>1</v>
      </c>
      <c r="L25" s="110">
        <f>DISTRIBUCION!L25/2</f>
        <v>1</v>
      </c>
      <c r="M25" s="110">
        <f>DISTRIBUCION!M25/2</f>
        <v>1</v>
      </c>
      <c r="N25" s="110">
        <f>DISTRIBUCION!N25/2</f>
        <v>1</v>
      </c>
      <c r="O25" s="110">
        <f>DISTRIBUCION!O25/2</f>
        <v>1</v>
      </c>
      <c r="P25" s="110">
        <f>DISTRIBUCION!P25/2</f>
        <v>1</v>
      </c>
      <c r="Q25" s="110">
        <f>DISTRIBUCION!Q25/2</f>
        <v>1</v>
      </c>
      <c r="R25" s="110">
        <f>DISTRIBUCION!R25/2</f>
        <v>1</v>
      </c>
      <c r="S25" s="110">
        <f>DISTRIBUCION!S25/2</f>
        <v>1</v>
      </c>
      <c r="T25" s="110">
        <f>DISTRIBUCION!T25/2</f>
        <v>1</v>
      </c>
      <c r="U25" s="110">
        <f>DISTRIBUCION!U25/2</f>
        <v>1</v>
      </c>
      <c r="V25" s="110">
        <f>DISTRIBUCION!V25/2</f>
        <v>1</v>
      </c>
      <c r="W25" s="110">
        <f>DISTRIBUCION!W25/2</f>
        <v>1</v>
      </c>
      <c r="X25" s="110">
        <f>DISTRIBUCION!X25/2</f>
        <v>1</v>
      </c>
      <c r="Y25" s="110">
        <f>DISTRIBUCION!Y25/2</f>
        <v>1</v>
      </c>
      <c r="Z25" s="110">
        <f>DISTRIBUCION!Z25/2</f>
        <v>1</v>
      </c>
      <c r="AA25" s="110">
        <f>DISTRIBUCION!AA25/2</f>
        <v>1</v>
      </c>
      <c r="AB25" s="110">
        <f>DISTRIBUCION!AB25/2</f>
        <v>1</v>
      </c>
      <c r="AC25" s="110">
        <f>DISTRIBUCION!AC25/2</f>
        <v>1</v>
      </c>
      <c r="AD25" s="86">
        <v>0</v>
      </c>
      <c r="AE25" s="86">
        <v>0</v>
      </c>
      <c r="AF25" s="86">
        <v>0</v>
      </c>
      <c r="AG25" s="86">
        <v>0</v>
      </c>
      <c r="AH25" s="86">
        <v>0</v>
      </c>
      <c r="AI25" s="86">
        <v>0</v>
      </c>
      <c r="AJ25" s="86">
        <v>0</v>
      </c>
      <c r="AK25" s="86">
        <v>0</v>
      </c>
      <c r="AL25" s="86">
        <v>0</v>
      </c>
      <c r="AM25" s="86">
        <v>0</v>
      </c>
      <c r="AN25" s="86">
        <v>0</v>
      </c>
      <c r="AO25" s="86">
        <v>0</v>
      </c>
      <c r="AP25" s="86">
        <v>0</v>
      </c>
      <c r="AQ25" s="86">
        <v>0</v>
      </c>
      <c r="AR25" s="86">
        <v>0</v>
      </c>
      <c r="AS25" s="86">
        <v>0</v>
      </c>
      <c r="AT25" s="86">
        <v>0</v>
      </c>
      <c r="AU25" s="86">
        <v>0</v>
      </c>
      <c r="AV25" s="86">
        <v>0</v>
      </c>
      <c r="AW25" s="86">
        <v>0</v>
      </c>
      <c r="AX25" s="86">
        <v>0</v>
      </c>
      <c r="AY25" s="86">
        <v>0</v>
      </c>
      <c r="AZ25" s="86">
        <v>0</v>
      </c>
      <c r="BA25" s="86">
        <f t="shared" si="0"/>
        <v>25</v>
      </c>
    </row>
    <row r="26" spans="1:53" ht="27" x14ac:dyDescent="0.25">
      <c r="A26" s="83">
        <v>24</v>
      </c>
      <c r="B26" s="91">
        <v>3529</v>
      </c>
      <c r="C26" s="92" t="s">
        <v>360</v>
      </c>
      <c r="D26" s="86" t="s">
        <v>391</v>
      </c>
      <c r="E26" s="110">
        <f>DISTRIBUCION!E26/2</f>
        <v>6</v>
      </c>
      <c r="F26" s="110">
        <f>DISTRIBUCION!F26/2</f>
        <v>3</v>
      </c>
      <c r="G26" s="110">
        <f>DISTRIBUCION!G26/2</f>
        <v>3</v>
      </c>
      <c r="H26" s="110">
        <f>DISTRIBUCION!H26/2</f>
        <v>3</v>
      </c>
      <c r="I26" s="110">
        <f>DISTRIBUCION!I26/2</f>
        <v>3</v>
      </c>
      <c r="J26" s="110">
        <f>DISTRIBUCION!J26/2</f>
        <v>3</v>
      </c>
      <c r="K26" s="110">
        <f>DISTRIBUCION!K26/2</f>
        <v>3</v>
      </c>
      <c r="L26" s="110">
        <f>DISTRIBUCION!L26/2</f>
        <v>3</v>
      </c>
      <c r="M26" s="110">
        <f>DISTRIBUCION!M26/2</f>
        <v>3</v>
      </c>
      <c r="N26" s="110">
        <f>DISTRIBUCION!N26/2</f>
        <v>3</v>
      </c>
      <c r="O26" s="110">
        <f>DISTRIBUCION!O26/2</f>
        <v>3</v>
      </c>
      <c r="P26" s="110">
        <f>DISTRIBUCION!P26/2</f>
        <v>3</v>
      </c>
      <c r="Q26" s="110">
        <f>DISTRIBUCION!Q26/2</f>
        <v>3</v>
      </c>
      <c r="R26" s="110">
        <f>DISTRIBUCION!R26/2</f>
        <v>3</v>
      </c>
      <c r="S26" s="110">
        <f>DISTRIBUCION!S26/2</f>
        <v>3</v>
      </c>
      <c r="T26" s="110">
        <f>DISTRIBUCION!T26/2</f>
        <v>3</v>
      </c>
      <c r="U26" s="110">
        <f>DISTRIBUCION!U26/2</f>
        <v>3</v>
      </c>
      <c r="V26" s="110">
        <f>DISTRIBUCION!V26/2</f>
        <v>3</v>
      </c>
      <c r="W26" s="110">
        <f>DISTRIBUCION!W26/2</f>
        <v>3</v>
      </c>
      <c r="X26" s="110">
        <f>DISTRIBUCION!X26/2</f>
        <v>3</v>
      </c>
      <c r="Y26" s="110">
        <f>DISTRIBUCION!Y26/2</f>
        <v>3</v>
      </c>
      <c r="Z26" s="110">
        <f>DISTRIBUCION!Z26/2</f>
        <v>3</v>
      </c>
      <c r="AA26" s="110">
        <f>DISTRIBUCION!AA26/2</f>
        <v>3</v>
      </c>
      <c r="AB26" s="110">
        <f>DISTRIBUCION!AB26/2</f>
        <v>3</v>
      </c>
      <c r="AC26" s="110">
        <f>DISTRIBUCION!AC26/2</f>
        <v>3</v>
      </c>
      <c r="AD26" s="86">
        <v>2</v>
      </c>
      <c r="AE26" s="86">
        <v>2</v>
      </c>
      <c r="AF26" s="86">
        <v>2</v>
      </c>
      <c r="AG26" s="86">
        <v>2</v>
      </c>
      <c r="AH26" s="86">
        <v>2</v>
      </c>
      <c r="AI26" s="86">
        <v>2</v>
      </c>
      <c r="AJ26" s="86">
        <v>2</v>
      </c>
      <c r="AK26" s="86">
        <v>2</v>
      </c>
      <c r="AL26" s="86">
        <v>2</v>
      </c>
      <c r="AM26" s="86">
        <v>2</v>
      </c>
      <c r="AN26" s="86">
        <v>2</v>
      </c>
      <c r="AO26" s="86">
        <v>2</v>
      </c>
      <c r="AP26" s="86">
        <v>2</v>
      </c>
      <c r="AQ26" s="86">
        <v>2</v>
      </c>
      <c r="AR26" s="86">
        <v>2</v>
      </c>
      <c r="AS26" s="86">
        <v>2</v>
      </c>
      <c r="AT26" s="86">
        <v>2</v>
      </c>
      <c r="AU26" s="86">
        <v>2</v>
      </c>
      <c r="AV26" s="86">
        <v>2</v>
      </c>
      <c r="AW26" s="86">
        <v>2</v>
      </c>
      <c r="AX26" s="86">
        <v>2</v>
      </c>
      <c r="AY26" s="86">
        <v>0</v>
      </c>
      <c r="AZ26" s="86">
        <v>2</v>
      </c>
      <c r="BA26" s="86">
        <f t="shared" si="0"/>
        <v>122</v>
      </c>
    </row>
    <row r="27" spans="1:53" s="87" customFormat="1" x14ac:dyDescent="0.25">
      <c r="A27" s="83">
        <v>25</v>
      </c>
      <c r="B27" s="84">
        <v>3500</v>
      </c>
      <c r="C27" s="88" t="s">
        <v>462</v>
      </c>
      <c r="D27" s="83" t="s">
        <v>391</v>
      </c>
      <c r="E27" s="110">
        <f>DISTRIBUCION!E27/2</f>
        <v>25</v>
      </c>
      <c r="F27" s="110">
        <f>DISTRIBUCION!F27/2</f>
        <v>5</v>
      </c>
      <c r="G27" s="110">
        <f>DISTRIBUCION!G27/2</f>
        <v>6</v>
      </c>
      <c r="H27" s="110">
        <f>DISTRIBUCION!H27/2</f>
        <v>2.5</v>
      </c>
      <c r="I27" s="110">
        <f>DISTRIBUCION!I27/2</f>
        <v>2.5</v>
      </c>
      <c r="J27" s="110">
        <f>DISTRIBUCION!J27/2</f>
        <v>2.5</v>
      </c>
      <c r="K27" s="110">
        <f>DISTRIBUCION!K27/2</f>
        <v>10</v>
      </c>
      <c r="L27" s="110">
        <f>DISTRIBUCION!L27/2</f>
        <v>2.5</v>
      </c>
      <c r="M27" s="110">
        <f>DISTRIBUCION!M27/2</f>
        <v>2.5</v>
      </c>
      <c r="N27" s="110">
        <f>DISTRIBUCION!N27/2</f>
        <v>2.5</v>
      </c>
      <c r="O27" s="110">
        <f>DISTRIBUCION!O27/2</f>
        <v>10</v>
      </c>
      <c r="P27" s="110">
        <f>DISTRIBUCION!P27/2</f>
        <v>2.5</v>
      </c>
      <c r="Q27" s="110">
        <f>DISTRIBUCION!Q27/2</f>
        <v>2.5</v>
      </c>
      <c r="R27" s="110">
        <f>DISTRIBUCION!R27/2</f>
        <v>2.5</v>
      </c>
      <c r="S27" s="110">
        <f>DISTRIBUCION!S27/2</f>
        <v>2.5</v>
      </c>
      <c r="T27" s="110">
        <f>DISTRIBUCION!T27/2</f>
        <v>5</v>
      </c>
      <c r="U27" s="110">
        <f>DISTRIBUCION!U27/2</f>
        <v>5</v>
      </c>
      <c r="V27" s="110">
        <f>DISTRIBUCION!V27/2</f>
        <v>5</v>
      </c>
      <c r="W27" s="110">
        <f>DISTRIBUCION!W27/2</f>
        <v>2.5</v>
      </c>
      <c r="X27" s="110">
        <f>DISTRIBUCION!X27/2</f>
        <v>6</v>
      </c>
      <c r="Y27" s="110">
        <f>DISTRIBUCION!Y27/2</f>
        <v>5</v>
      </c>
      <c r="Z27" s="110">
        <f>DISTRIBUCION!Z27/2</f>
        <v>2.5</v>
      </c>
      <c r="AA27" s="110">
        <f>DISTRIBUCION!AA27/2</f>
        <v>5</v>
      </c>
      <c r="AB27" s="110">
        <f>DISTRIBUCION!AB27/2</f>
        <v>2.5</v>
      </c>
      <c r="AC27" s="110">
        <f>DISTRIBUCION!AC27/2</f>
        <v>5</v>
      </c>
      <c r="AD27" s="86">
        <v>5</v>
      </c>
      <c r="AE27" s="86">
        <v>0</v>
      </c>
      <c r="AF27" s="86">
        <v>10</v>
      </c>
      <c r="AG27" s="86">
        <v>2</v>
      </c>
      <c r="AH27" s="86">
        <v>2</v>
      </c>
      <c r="AI27" s="86">
        <v>2</v>
      </c>
      <c r="AJ27" s="86">
        <v>2</v>
      </c>
      <c r="AK27" s="86">
        <v>2</v>
      </c>
      <c r="AL27" s="86">
        <v>2</v>
      </c>
      <c r="AM27" s="86">
        <v>2</v>
      </c>
      <c r="AN27" s="86">
        <v>2</v>
      </c>
      <c r="AO27" s="86">
        <v>2</v>
      </c>
      <c r="AP27" s="86">
        <v>2</v>
      </c>
      <c r="AQ27" s="86">
        <v>2</v>
      </c>
      <c r="AR27" s="86">
        <v>2</v>
      </c>
      <c r="AS27" s="86">
        <v>2</v>
      </c>
      <c r="AT27" s="86">
        <v>2</v>
      </c>
      <c r="AU27" s="86">
        <v>2</v>
      </c>
      <c r="AV27" s="86">
        <v>2</v>
      </c>
      <c r="AW27" s="86">
        <v>2</v>
      </c>
      <c r="AX27" s="86">
        <v>0</v>
      </c>
      <c r="AY27" s="86">
        <v>0</v>
      </c>
      <c r="AZ27" s="86">
        <v>2</v>
      </c>
      <c r="BA27" s="86">
        <f t="shared" si="0"/>
        <v>175.5</v>
      </c>
    </row>
    <row r="28" spans="1:53" s="87" customFormat="1" x14ac:dyDescent="0.25">
      <c r="A28" s="83">
        <v>26</v>
      </c>
      <c r="B28" s="84">
        <v>3532</v>
      </c>
      <c r="C28" s="88" t="s">
        <v>463</v>
      </c>
      <c r="D28" s="83" t="s">
        <v>391</v>
      </c>
      <c r="E28" s="110">
        <f>DISTRIBUCION!E28/2</f>
        <v>25</v>
      </c>
      <c r="F28" s="110">
        <f>DISTRIBUCION!F28/2</f>
        <v>5</v>
      </c>
      <c r="G28" s="110">
        <f>DISTRIBUCION!G28/2</f>
        <v>6</v>
      </c>
      <c r="H28" s="110">
        <f>DISTRIBUCION!H28/2</f>
        <v>2.5</v>
      </c>
      <c r="I28" s="110">
        <f>DISTRIBUCION!I28/2</f>
        <v>2.5</v>
      </c>
      <c r="J28" s="110">
        <f>DISTRIBUCION!J28/2</f>
        <v>2.5</v>
      </c>
      <c r="K28" s="110">
        <f>DISTRIBUCION!K28/2</f>
        <v>10</v>
      </c>
      <c r="L28" s="110">
        <f>DISTRIBUCION!L28/2</f>
        <v>2.5</v>
      </c>
      <c r="M28" s="110">
        <f>DISTRIBUCION!M28/2</f>
        <v>2.5</v>
      </c>
      <c r="N28" s="110">
        <f>DISTRIBUCION!N28/2</f>
        <v>2.5</v>
      </c>
      <c r="O28" s="110">
        <f>DISTRIBUCION!O28/2</f>
        <v>10</v>
      </c>
      <c r="P28" s="110">
        <f>DISTRIBUCION!P28/2</f>
        <v>2.5</v>
      </c>
      <c r="Q28" s="110">
        <f>DISTRIBUCION!Q28/2</f>
        <v>2.5</v>
      </c>
      <c r="R28" s="110">
        <f>DISTRIBUCION!R28/2</f>
        <v>2.5</v>
      </c>
      <c r="S28" s="110">
        <f>DISTRIBUCION!S28/2</f>
        <v>2.5</v>
      </c>
      <c r="T28" s="110">
        <f>DISTRIBUCION!T28/2</f>
        <v>5</v>
      </c>
      <c r="U28" s="110">
        <f>DISTRIBUCION!U28/2</f>
        <v>5</v>
      </c>
      <c r="V28" s="110">
        <f>DISTRIBUCION!V28/2</f>
        <v>5</v>
      </c>
      <c r="W28" s="110">
        <f>DISTRIBUCION!W28/2</f>
        <v>2.5</v>
      </c>
      <c r="X28" s="110">
        <f>DISTRIBUCION!X28/2</f>
        <v>6</v>
      </c>
      <c r="Y28" s="110">
        <f>DISTRIBUCION!Y28/2</f>
        <v>5</v>
      </c>
      <c r="Z28" s="110">
        <f>DISTRIBUCION!Z28/2</f>
        <v>2.5</v>
      </c>
      <c r="AA28" s="110">
        <f>DISTRIBUCION!AA28/2</f>
        <v>5</v>
      </c>
      <c r="AB28" s="110">
        <f>DISTRIBUCION!AB28/2</f>
        <v>2.5</v>
      </c>
      <c r="AC28" s="110">
        <f>DISTRIBUCION!AC28/2</f>
        <v>5</v>
      </c>
      <c r="AD28" s="86">
        <v>5</v>
      </c>
      <c r="AE28" s="86">
        <v>0</v>
      </c>
      <c r="AF28" s="86">
        <v>10</v>
      </c>
      <c r="AG28" s="86">
        <v>2</v>
      </c>
      <c r="AH28" s="86">
        <v>2</v>
      </c>
      <c r="AI28" s="86">
        <v>2</v>
      </c>
      <c r="AJ28" s="86">
        <v>2</v>
      </c>
      <c r="AK28" s="86">
        <v>2</v>
      </c>
      <c r="AL28" s="86">
        <v>2</v>
      </c>
      <c r="AM28" s="86">
        <v>2</v>
      </c>
      <c r="AN28" s="86">
        <v>2</v>
      </c>
      <c r="AO28" s="86">
        <v>2</v>
      </c>
      <c r="AP28" s="86">
        <v>2</v>
      </c>
      <c r="AQ28" s="86">
        <v>2</v>
      </c>
      <c r="AR28" s="86">
        <v>2</v>
      </c>
      <c r="AS28" s="86">
        <v>2</v>
      </c>
      <c r="AT28" s="86">
        <v>2</v>
      </c>
      <c r="AU28" s="86">
        <v>2</v>
      </c>
      <c r="AV28" s="86">
        <v>2</v>
      </c>
      <c r="AW28" s="86">
        <v>2</v>
      </c>
      <c r="AX28" s="86">
        <v>0</v>
      </c>
      <c r="AY28" s="86">
        <v>0</v>
      </c>
      <c r="AZ28" s="86">
        <v>2</v>
      </c>
      <c r="BA28" s="86">
        <f t="shared" si="0"/>
        <v>175.5</v>
      </c>
    </row>
    <row r="29" spans="1:53" s="87" customFormat="1" x14ac:dyDescent="0.25">
      <c r="A29" s="83">
        <v>27</v>
      </c>
      <c r="B29" s="84">
        <v>3558</v>
      </c>
      <c r="C29" s="88" t="s">
        <v>464</v>
      </c>
      <c r="D29" s="83" t="s">
        <v>448</v>
      </c>
      <c r="E29" s="110">
        <f>DISTRIBUCION!E29/2</f>
        <v>0</v>
      </c>
      <c r="F29" s="110">
        <f>DISTRIBUCION!F29/2</f>
        <v>2.5</v>
      </c>
      <c r="G29" s="110">
        <f>DISTRIBUCION!G29/2</f>
        <v>1</v>
      </c>
      <c r="H29" s="110">
        <f>DISTRIBUCION!H29/2</f>
        <v>2.5</v>
      </c>
      <c r="I29" s="110">
        <f>DISTRIBUCION!I29/2</f>
        <v>1</v>
      </c>
      <c r="J29" s="110">
        <f>DISTRIBUCION!J29/2</f>
        <v>0</v>
      </c>
      <c r="K29" s="110">
        <f>DISTRIBUCION!K29/2</f>
        <v>0</v>
      </c>
      <c r="L29" s="110">
        <f>DISTRIBUCION!L29/2</f>
        <v>0</v>
      </c>
      <c r="M29" s="110">
        <f>DISTRIBUCION!M29/2</f>
        <v>0.5</v>
      </c>
      <c r="N29" s="110">
        <f>DISTRIBUCION!N29/2</f>
        <v>1</v>
      </c>
      <c r="O29" s="110">
        <f>DISTRIBUCION!O29/2</f>
        <v>2.5</v>
      </c>
      <c r="P29" s="110">
        <f>DISTRIBUCION!P29/2</f>
        <v>0</v>
      </c>
      <c r="Q29" s="110">
        <f>DISTRIBUCION!Q29/2</f>
        <v>0</v>
      </c>
      <c r="R29" s="110">
        <f>DISTRIBUCION!R29/2</f>
        <v>2.5</v>
      </c>
      <c r="S29" s="110">
        <f>DISTRIBUCION!S29/2</f>
        <v>1</v>
      </c>
      <c r="T29" s="110">
        <f>DISTRIBUCION!T29/2</f>
        <v>0</v>
      </c>
      <c r="U29" s="110">
        <f>DISTRIBUCION!U29/2</f>
        <v>0</v>
      </c>
      <c r="V29" s="110">
        <f>DISTRIBUCION!V29/2</f>
        <v>0</v>
      </c>
      <c r="W29" s="110">
        <f>DISTRIBUCION!W29/2</f>
        <v>0</v>
      </c>
      <c r="X29" s="110">
        <f>DISTRIBUCION!X29/2</f>
        <v>1</v>
      </c>
      <c r="Y29" s="110">
        <f>DISTRIBUCION!Y29/2</f>
        <v>2.5</v>
      </c>
      <c r="Z29" s="110">
        <f>DISTRIBUCION!Z29/2</f>
        <v>0</v>
      </c>
      <c r="AA29" s="110">
        <f>DISTRIBUCION!AA29/2</f>
        <v>2.5</v>
      </c>
      <c r="AB29" s="110">
        <f>DISTRIBUCION!AB29/2</f>
        <v>0</v>
      </c>
      <c r="AC29" s="110">
        <f>DISTRIBUCION!AC29/2</f>
        <v>0</v>
      </c>
      <c r="AD29" s="86">
        <v>0</v>
      </c>
      <c r="AE29" s="86">
        <v>0</v>
      </c>
      <c r="AF29" s="86">
        <v>0</v>
      </c>
      <c r="AG29" s="86">
        <v>0</v>
      </c>
      <c r="AH29" s="86">
        <v>0</v>
      </c>
      <c r="AI29" s="86">
        <v>0</v>
      </c>
      <c r="AJ29" s="86">
        <v>0</v>
      </c>
      <c r="AK29" s="86">
        <v>0</v>
      </c>
      <c r="AL29" s="86">
        <v>0</v>
      </c>
      <c r="AM29" s="86">
        <v>0</v>
      </c>
      <c r="AN29" s="86">
        <v>0</v>
      </c>
      <c r="AO29" s="86">
        <v>0</v>
      </c>
      <c r="AP29" s="86">
        <v>1</v>
      </c>
      <c r="AQ29" s="86">
        <v>1</v>
      </c>
      <c r="AR29" s="86">
        <v>1</v>
      </c>
      <c r="AS29" s="86">
        <v>1</v>
      </c>
      <c r="AT29" s="86">
        <v>1</v>
      </c>
      <c r="AU29" s="86">
        <v>1</v>
      </c>
      <c r="AV29" s="86">
        <v>1</v>
      </c>
      <c r="AW29" s="86">
        <v>1</v>
      </c>
      <c r="AX29" s="86">
        <v>0</v>
      </c>
      <c r="AY29" s="86">
        <v>0</v>
      </c>
      <c r="AZ29" s="86">
        <v>1</v>
      </c>
      <c r="BA29" s="86">
        <f t="shared" si="0"/>
        <v>29.5</v>
      </c>
    </row>
    <row r="30" spans="1:53" s="87" customFormat="1" ht="17.100000000000001" customHeight="1" x14ac:dyDescent="0.25">
      <c r="A30" s="83">
        <v>28</v>
      </c>
      <c r="B30" s="84">
        <v>3538</v>
      </c>
      <c r="C30" s="90" t="s">
        <v>465</v>
      </c>
      <c r="D30" s="83" t="s">
        <v>391</v>
      </c>
      <c r="E30" s="110">
        <f>DISTRIBUCION!E30/2</f>
        <v>0</v>
      </c>
      <c r="F30" s="110">
        <f>DISTRIBUCION!F30/2</f>
        <v>0</v>
      </c>
      <c r="G30" s="110">
        <f>DISTRIBUCION!G30/2</f>
        <v>0</v>
      </c>
      <c r="H30" s="110">
        <f>DISTRIBUCION!H30/2</f>
        <v>0</v>
      </c>
      <c r="I30" s="110">
        <f>DISTRIBUCION!I30/2</f>
        <v>0</v>
      </c>
      <c r="J30" s="110">
        <f>DISTRIBUCION!J30/2</f>
        <v>0</v>
      </c>
      <c r="K30" s="110">
        <f>DISTRIBUCION!K30/2</f>
        <v>0</v>
      </c>
      <c r="L30" s="110">
        <f>DISTRIBUCION!L30/2</f>
        <v>0</v>
      </c>
      <c r="M30" s="110">
        <f>DISTRIBUCION!M30/2</f>
        <v>0</v>
      </c>
      <c r="N30" s="110">
        <f>DISTRIBUCION!N30/2</f>
        <v>0</v>
      </c>
      <c r="O30" s="110">
        <f>DISTRIBUCION!O30/2</f>
        <v>0</v>
      </c>
      <c r="P30" s="110">
        <f>DISTRIBUCION!P30/2</f>
        <v>0</v>
      </c>
      <c r="Q30" s="110">
        <f>DISTRIBUCION!Q30/2</f>
        <v>0</v>
      </c>
      <c r="R30" s="110">
        <f>DISTRIBUCION!R30/2</f>
        <v>0</v>
      </c>
      <c r="S30" s="110">
        <f>DISTRIBUCION!S30/2</f>
        <v>0</v>
      </c>
      <c r="T30" s="110">
        <f>DISTRIBUCION!T30/2</f>
        <v>0</v>
      </c>
      <c r="U30" s="110">
        <f>DISTRIBUCION!U30/2</f>
        <v>0</v>
      </c>
      <c r="V30" s="110">
        <f>DISTRIBUCION!V30/2</f>
        <v>0</v>
      </c>
      <c r="W30" s="110">
        <f>DISTRIBUCION!W30/2</f>
        <v>0</v>
      </c>
      <c r="X30" s="110">
        <f>DISTRIBUCION!X30/2</f>
        <v>0</v>
      </c>
      <c r="Y30" s="110">
        <f>DISTRIBUCION!Y30/2</f>
        <v>0</v>
      </c>
      <c r="Z30" s="110">
        <f>DISTRIBUCION!Z30/2</f>
        <v>0</v>
      </c>
      <c r="AA30" s="110">
        <f>DISTRIBUCION!AA30/2</f>
        <v>0</v>
      </c>
      <c r="AB30" s="110">
        <f>DISTRIBUCION!AB30/2</f>
        <v>0</v>
      </c>
      <c r="AC30" s="110">
        <f>DISTRIBUCION!AC30/2</f>
        <v>0</v>
      </c>
      <c r="AD30" s="86">
        <v>10</v>
      </c>
      <c r="AE30" s="86">
        <v>0</v>
      </c>
      <c r="AF30" s="86">
        <v>10</v>
      </c>
      <c r="AG30" s="86">
        <v>10</v>
      </c>
      <c r="AH30" s="86">
        <v>10</v>
      </c>
      <c r="AI30" s="86">
        <v>10</v>
      </c>
      <c r="AJ30" s="86">
        <v>10</v>
      </c>
      <c r="AK30" s="86">
        <v>10</v>
      </c>
      <c r="AL30" s="86">
        <v>10</v>
      </c>
      <c r="AM30" s="86">
        <v>10</v>
      </c>
      <c r="AN30" s="86">
        <v>10</v>
      </c>
      <c r="AO30" s="86">
        <v>10</v>
      </c>
      <c r="AP30" s="86">
        <v>10</v>
      </c>
      <c r="AQ30" s="86">
        <v>10</v>
      </c>
      <c r="AR30" s="86">
        <v>10</v>
      </c>
      <c r="AS30" s="86">
        <v>10</v>
      </c>
      <c r="AT30" s="86">
        <v>10</v>
      </c>
      <c r="AU30" s="86">
        <v>10</v>
      </c>
      <c r="AV30" s="86">
        <v>10</v>
      </c>
      <c r="AW30" s="86">
        <v>10</v>
      </c>
      <c r="AX30" s="86">
        <v>0</v>
      </c>
      <c r="AY30" s="86">
        <v>0</v>
      </c>
      <c r="AZ30" s="86">
        <v>10</v>
      </c>
      <c r="BA30" s="86">
        <f t="shared" si="0"/>
        <v>200</v>
      </c>
    </row>
    <row r="31" spans="1:53" s="87" customFormat="1" ht="25.5" x14ac:dyDescent="0.25">
      <c r="A31" s="83">
        <v>29</v>
      </c>
      <c r="B31" s="84">
        <v>3535</v>
      </c>
      <c r="C31" s="85" t="s">
        <v>466</v>
      </c>
      <c r="D31" s="83" t="s">
        <v>391</v>
      </c>
      <c r="E31" s="110">
        <f>DISTRIBUCION!E31/2</f>
        <v>12</v>
      </c>
      <c r="F31" s="110">
        <f>DISTRIBUCION!F31/2</f>
        <v>6</v>
      </c>
      <c r="G31" s="110">
        <f>DISTRIBUCION!G31/2</f>
        <v>12</v>
      </c>
      <c r="H31" s="110">
        <f>DISTRIBUCION!H31/2</f>
        <v>6</v>
      </c>
      <c r="I31" s="110">
        <f>DISTRIBUCION!I31/2</f>
        <v>6</v>
      </c>
      <c r="J31" s="110">
        <f>DISTRIBUCION!J31/2</f>
        <v>6</v>
      </c>
      <c r="K31" s="110">
        <f>DISTRIBUCION!K31/2</f>
        <v>12</v>
      </c>
      <c r="L31" s="110">
        <f>DISTRIBUCION!L31/2</f>
        <v>0</v>
      </c>
      <c r="M31" s="110">
        <f>DISTRIBUCION!M31/2</f>
        <v>6</v>
      </c>
      <c r="N31" s="110">
        <f>DISTRIBUCION!N31/2</f>
        <v>0</v>
      </c>
      <c r="O31" s="110">
        <f>DISTRIBUCION!O31/2</f>
        <v>12</v>
      </c>
      <c r="P31" s="110">
        <f>DISTRIBUCION!P31/2</f>
        <v>0</v>
      </c>
      <c r="Q31" s="110">
        <f>DISTRIBUCION!Q31/2</f>
        <v>6</v>
      </c>
      <c r="R31" s="110">
        <f>DISTRIBUCION!R31/2</f>
        <v>6</v>
      </c>
      <c r="S31" s="110">
        <f>DISTRIBUCION!S31/2</f>
        <v>0</v>
      </c>
      <c r="T31" s="110">
        <f>DISTRIBUCION!T31/2</f>
        <v>6</v>
      </c>
      <c r="U31" s="110">
        <f>DISTRIBUCION!U31/2</f>
        <v>6</v>
      </c>
      <c r="V31" s="110">
        <f>DISTRIBUCION!V31/2</f>
        <v>0</v>
      </c>
      <c r="W31" s="110">
        <f>DISTRIBUCION!W31/2</f>
        <v>6</v>
      </c>
      <c r="X31" s="110">
        <f>DISTRIBUCION!X31/2</f>
        <v>6</v>
      </c>
      <c r="Y31" s="110">
        <f>DISTRIBUCION!Y31/2</f>
        <v>6</v>
      </c>
      <c r="Z31" s="110">
        <f>DISTRIBUCION!Z31/2</f>
        <v>6</v>
      </c>
      <c r="AA31" s="110">
        <f>DISTRIBUCION!AA31/2</f>
        <v>6</v>
      </c>
      <c r="AB31" s="110">
        <f>DISTRIBUCION!AB31/2</f>
        <v>6</v>
      </c>
      <c r="AC31" s="110">
        <f>DISTRIBUCION!AC31/2</f>
        <v>6</v>
      </c>
      <c r="AD31" s="86">
        <v>0</v>
      </c>
      <c r="AE31" s="93">
        <v>0</v>
      </c>
      <c r="AF31" s="86">
        <v>0</v>
      </c>
      <c r="AG31" s="86">
        <v>0</v>
      </c>
      <c r="AH31" s="86">
        <v>0</v>
      </c>
      <c r="AI31" s="86">
        <v>0</v>
      </c>
      <c r="AJ31" s="86">
        <v>0</v>
      </c>
      <c r="AK31" s="86">
        <v>0</v>
      </c>
      <c r="AL31" s="86">
        <v>12</v>
      </c>
      <c r="AM31" s="86">
        <v>0</v>
      </c>
      <c r="AN31" s="86">
        <v>0</v>
      </c>
      <c r="AO31" s="86">
        <v>0</v>
      </c>
      <c r="AP31" s="86">
        <v>0</v>
      </c>
      <c r="AQ31" s="86">
        <v>0</v>
      </c>
      <c r="AR31" s="86">
        <v>0</v>
      </c>
      <c r="AS31" s="86">
        <v>0</v>
      </c>
      <c r="AT31" s="86">
        <v>0</v>
      </c>
      <c r="AU31" s="86">
        <v>0</v>
      </c>
      <c r="AV31" s="86">
        <v>0</v>
      </c>
      <c r="AW31" s="86">
        <v>0</v>
      </c>
      <c r="AX31" s="86">
        <v>0</v>
      </c>
      <c r="AY31" s="86">
        <v>0</v>
      </c>
      <c r="AZ31" s="86">
        <v>0</v>
      </c>
      <c r="BA31" s="86">
        <f t="shared" si="0"/>
        <v>156</v>
      </c>
    </row>
    <row r="32" spans="1:53" s="87" customFormat="1" ht="25.5" x14ac:dyDescent="0.25">
      <c r="A32" s="83">
        <v>30</v>
      </c>
      <c r="B32" s="94">
        <v>3536</v>
      </c>
      <c r="C32" s="95" t="s">
        <v>467</v>
      </c>
      <c r="D32" s="83" t="s">
        <v>391</v>
      </c>
      <c r="E32" s="110">
        <f>DISTRIBUCION!E32/2</f>
        <v>48</v>
      </c>
      <c r="F32" s="110">
        <f>DISTRIBUCION!F32/2</f>
        <v>6</v>
      </c>
      <c r="G32" s="110">
        <f>DISTRIBUCION!G32/2</f>
        <v>6</v>
      </c>
      <c r="H32" s="110">
        <f>DISTRIBUCION!H32/2</f>
        <v>4</v>
      </c>
      <c r="I32" s="110">
        <f>DISTRIBUCION!I32/2</f>
        <v>4</v>
      </c>
      <c r="J32" s="110">
        <f>DISTRIBUCION!J32/2</f>
        <v>0</v>
      </c>
      <c r="K32" s="110">
        <f>DISTRIBUCION!K32/2</f>
        <v>12</v>
      </c>
      <c r="L32" s="110">
        <f>DISTRIBUCION!L32/2</f>
        <v>4</v>
      </c>
      <c r="M32" s="110">
        <f>DISTRIBUCION!M32/2</f>
        <v>4</v>
      </c>
      <c r="N32" s="110">
        <f>DISTRIBUCION!N32/2</f>
        <v>4</v>
      </c>
      <c r="O32" s="110">
        <f>DISTRIBUCION!O32/2</f>
        <v>12</v>
      </c>
      <c r="P32" s="110">
        <f>DISTRIBUCION!P32/2</f>
        <v>4</v>
      </c>
      <c r="Q32" s="110">
        <f>DISTRIBUCION!Q32/2</f>
        <v>4</v>
      </c>
      <c r="R32" s="110">
        <f>DISTRIBUCION!R32/2</f>
        <v>6</v>
      </c>
      <c r="S32" s="110">
        <f>DISTRIBUCION!S32/2</f>
        <v>2</v>
      </c>
      <c r="T32" s="110">
        <f>DISTRIBUCION!T32/2</f>
        <v>6</v>
      </c>
      <c r="U32" s="110">
        <f>DISTRIBUCION!U32/2</f>
        <v>6</v>
      </c>
      <c r="V32" s="110">
        <f>DISTRIBUCION!V32/2</f>
        <v>2</v>
      </c>
      <c r="W32" s="110">
        <f>DISTRIBUCION!W32/2</f>
        <v>2</v>
      </c>
      <c r="X32" s="110">
        <f>DISTRIBUCION!X32/2</f>
        <v>2</v>
      </c>
      <c r="Y32" s="110">
        <f>DISTRIBUCION!Y32/2</f>
        <v>6</v>
      </c>
      <c r="Z32" s="110">
        <f>DISTRIBUCION!Z32/2</f>
        <v>4</v>
      </c>
      <c r="AA32" s="110">
        <f>DISTRIBUCION!AA32/2</f>
        <v>6</v>
      </c>
      <c r="AB32" s="110">
        <f>DISTRIBUCION!AB32/2</f>
        <v>4</v>
      </c>
      <c r="AC32" s="110">
        <f>DISTRIBUCION!AC32/2</f>
        <v>6</v>
      </c>
      <c r="AD32" s="86">
        <v>8</v>
      </c>
      <c r="AE32" s="86">
        <v>0</v>
      </c>
      <c r="AF32" s="86">
        <v>8</v>
      </c>
      <c r="AG32" s="86">
        <v>8</v>
      </c>
      <c r="AH32" s="86">
        <v>8</v>
      </c>
      <c r="AI32" s="86">
        <v>8</v>
      </c>
      <c r="AJ32" s="86">
        <v>8</v>
      </c>
      <c r="AK32" s="86">
        <v>8</v>
      </c>
      <c r="AL32" s="86">
        <v>8</v>
      </c>
      <c r="AM32" s="86">
        <v>8</v>
      </c>
      <c r="AN32" s="86">
        <v>0</v>
      </c>
      <c r="AO32" s="86">
        <v>8</v>
      </c>
      <c r="AP32" s="86">
        <v>8</v>
      </c>
      <c r="AQ32" s="86">
        <v>8</v>
      </c>
      <c r="AR32" s="86">
        <v>8</v>
      </c>
      <c r="AS32" s="86">
        <v>8</v>
      </c>
      <c r="AT32" s="86">
        <v>8</v>
      </c>
      <c r="AU32" s="86">
        <v>8</v>
      </c>
      <c r="AV32" s="86">
        <v>8</v>
      </c>
      <c r="AW32" s="86">
        <v>8</v>
      </c>
      <c r="AX32" s="86">
        <v>0</v>
      </c>
      <c r="AY32" s="86">
        <v>0</v>
      </c>
      <c r="AZ32" s="86">
        <v>8</v>
      </c>
      <c r="BA32" s="86">
        <f t="shared" si="0"/>
        <v>316</v>
      </c>
    </row>
    <row r="33" spans="1:53" s="87" customFormat="1" x14ac:dyDescent="0.25">
      <c r="A33" s="83">
        <v>31</v>
      </c>
      <c r="B33" s="84">
        <v>1541</v>
      </c>
      <c r="C33" s="88" t="s">
        <v>368</v>
      </c>
      <c r="D33" s="83" t="s">
        <v>391</v>
      </c>
      <c r="E33" s="110">
        <f>DISTRIBUCION!E33/2</f>
        <v>0</v>
      </c>
      <c r="F33" s="110">
        <f>DISTRIBUCION!F33/2</f>
        <v>2</v>
      </c>
      <c r="G33" s="110">
        <f>DISTRIBUCION!G33/2</f>
        <v>0</v>
      </c>
      <c r="H33" s="110">
        <f>DISTRIBUCION!H33/2</f>
        <v>1</v>
      </c>
      <c r="I33" s="110">
        <f>DISTRIBUCION!I33/2</f>
        <v>0</v>
      </c>
      <c r="J33" s="110">
        <f>DISTRIBUCION!J33/2</f>
        <v>1</v>
      </c>
      <c r="K33" s="110">
        <f>DISTRIBUCION!K33/2</f>
        <v>2.5</v>
      </c>
      <c r="L33" s="110">
        <f>DISTRIBUCION!L33/2</f>
        <v>0</v>
      </c>
      <c r="M33" s="110">
        <f>DISTRIBUCION!M33/2</f>
        <v>1</v>
      </c>
      <c r="N33" s="110">
        <f>DISTRIBUCION!N33/2</f>
        <v>1</v>
      </c>
      <c r="O33" s="110">
        <f>DISTRIBUCION!O33/2</f>
        <v>2.5</v>
      </c>
      <c r="P33" s="110">
        <f>DISTRIBUCION!P33/2</f>
        <v>2</v>
      </c>
      <c r="Q33" s="110">
        <f>DISTRIBUCION!Q33/2</f>
        <v>0</v>
      </c>
      <c r="R33" s="110">
        <f>DISTRIBUCION!R33/2</f>
        <v>1</v>
      </c>
      <c r="S33" s="110">
        <f>DISTRIBUCION!S33/2</f>
        <v>1</v>
      </c>
      <c r="T33" s="110">
        <f>DISTRIBUCION!T33/2</f>
        <v>0</v>
      </c>
      <c r="U33" s="110">
        <f>DISTRIBUCION!U33/2</f>
        <v>2</v>
      </c>
      <c r="V33" s="110">
        <f>DISTRIBUCION!V33/2</f>
        <v>0</v>
      </c>
      <c r="W33" s="110">
        <f>DISTRIBUCION!W33/2</f>
        <v>0</v>
      </c>
      <c r="X33" s="110">
        <f>DISTRIBUCION!X33/2</f>
        <v>2</v>
      </c>
      <c r="Y33" s="110">
        <f>DISTRIBUCION!Y33/2</f>
        <v>2</v>
      </c>
      <c r="Z33" s="110">
        <f>DISTRIBUCION!Z33/2</f>
        <v>1</v>
      </c>
      <c r="AA33" s="110">
        <f>DISTRIBUCION!AA33/2</f>
        <v>1</v>
      </c>
      <c r="AB33" s="110">
        <f>DISTRIBUCION!AB33/2</f>
        <v>1</v>
      </c>
      <c r="AC33" s="110">
        <f>DISTRIBUCION!AC33/2</f>
        <v>1</v>
      </c>
      <c r="AD33" s="86">
        <v>0</v>
      </c>
      <c r="AE33" s="86">
        <v>0</v>
      </c>
      <c r="AF33" s="86">
        <v>0</v>
      </c>
      <c r="AG33" s="86">
        <v>0</v>
      </c>
      <c r="AH33" s="86">
        <v>0</v>
      </c>
      <c r="AI33" s="86">
        <v>0</v>
      </c>
      <c r="AJ33" s="86">
        <v>0</v>
      </c>
      <c r="AK33" s="86">
        <v>0</v>
      </c>
      <c r="AL33" s="86">
        <v>0</v>
      </c>
      <c r="AM33" s="86">
        <v>0</v>
      </c>
      <c r="AN33" s="86">
        <v>0</v>
      </c>
      <c r="AO33" s="86">
        <v>0</v>
      </c>
      <c r="AP33" s="86">
        <v>0</v>
      </c>
      <c r="AQ33" s="86">
        <v>0</v>
      </c>
      <c r="AR33" s="86">
        <v>0</v>
      </c>
      <c r="AS33" s="86">
        <v>0</v>
      </c>
      <c r="AT33" s="86">
        <v>0</v>
      </c>
      <c r="AU33" s="86">
        <v>0</v>
      </c>
      <c r="AV33" s="86">
        <v>0</v>
      </c>
      <c r="AW33" s="86">
        <v>0</v>
      </c>
      <c r="AX33" s="86">
        <v>0</v>
      </c>
      <c r="AY33" s="86">
        <v>0</v>
      </c>
      <c r="AZ33" s="86">
        <v>0</v>
      </c>
      <c r="BA33" s="86">
        <f t="shared" si="0"/>
        <v>25</v>
      </c>
    </row>
    <row r="34" spans="1:53" s="87" customFormat="1" x14ac:dyDescent="0.25">
      <c r="A34" s="83">
        <v>32</v>
      </c>
      <c r="B34" s="84">
        <v>3545</v>
      </c>
      <c r="C34" s="88" t="s">
        <v>468</v>
      </c>
      <c r="D34" s="83" t="s">
        <v>469</v>
      </c>
      <c r="E34" s="110">
        <f>DISTRIBUCION!E34/2</f>
        <v>25</v>
      </c>
      <c r="F34" s="110">
        <f>DISTRIBUCION!F34/2</f>
        <v>0</v>
      </c>
      <c r="G34" s="110">
        <f>DISTRIBUCION!G34/2</f>
        <v>0</v>
      </c>
      <c r="H34" s="110">
        <f>DISTRIBUCION!H34/2</f>
        <v>5</v>
      </c>
      <c r="I34" s="110">
        <f>DISTRIBUCION!I34/2</f>
        <v>0</v>
      </c>
      <c r="J34" s="110">
        <f>DISTRIBUCION!J34/2</f>
        <v>2.5</v>
      </c>
      <c r="K34" s="110">
        <f>DISTRIBUCION!K34/2</f>
        <v>10</v>
      </c>
      <c r="L34" s="110">
        <f>DISTRIBUCION!L34/2</f>
        <v>5</v>
      </c>
      <c r="M34" s="110">
        <f>DISTRIBUCION!M34/2</f>
        <v>5</v>
      </c>
      <c r="N34" s="110">
        <f>DISTRIBUCION!N34/2</f>
        <v>5</v>
      </c>
      <c r="O34" s="110">
        <f>DISTRIBUCION!O34/2</f>
        <v>10</v>
      </c>
      <c r="P34" s="110">
        <f>DISTRIBUCION!P34/2</f>
        <v>0</v>
      </c>
      <c r="Q34" s="110">
        <f>DISTRIBUCION!Q34/2</f>
        <v>2.5</v>
      </c>
      <c r="R34" s="110">
        <f>DISTRIBUCION!R34/2</f>
        <v>5</v>
      </c>
      <c r="S34" s="110">
        <f>DISTRIBUCION!S34/2</f>
        <v>0</v>
      </c>
      <c r="T34" s="110">
        <f>DISTRIBUCION!T34/2</f>
        <v>5</v>
      </c>
      <c r="U34" s="110">
        <f>DISTRIBUCION!U34/2</f>
        <v>5</v>
      </c>
      <c r="V34" s="110">
        <f>DISTRIBUCION!V34/2</f>
        <v>0</v>
      </c>
      <c r="W34" s="110">
        <f>DISTRIBUCION!W34/2</f>
        <v>0</v>
      </c>
      <c r="X34" s="110">
        <f>DISTRIBUCION!X34/2</f>
        <v>5</v>
      </c>
      <c r="Y34" s="110">
        <f>DISTRIBUCION!Y34/2</f>
        <v>5</v>
      </c>
      <c r="Z34" s="110">
        <f>DISTRIBUCION!Z34/2</f>
        <v>0</v>
      </c>
      <c r="AA34" s="110">
        <f>DISTRIBUCION!AA34/2</f>
        <v>5</v>
      </c>
      <c r="AB34" s="110">
        <f>DISTRIBUCION!AB34/2</f>
        <v>0</v>
      </c>
      <c r="AC34" s="110">
        <f>DISTRIBUCION!AC34/2</f>
        <v>0</v>
      </c>
      <c r="AD34" s="86">
        <v>5</v>
      </c>
      <c r="AE34" s="86">
        <v>0</v>
      </c>
      <c r="AF34" s="86">
        <v>5</v>
      </c>
      <c r="AG34" s="86">
        <v>5</v>
      </c>
      <c r="AH34" s="86">
        <v>5</v>
      </c>
      <c r="AI34" s="86">
        <v>5</v>
      </c>
      <c r="AJ34" s="86">
        <v>5</v>
      </c>
      <c r="AK34" s="86">
        <v>5</v>
      </c>
      <c r="AL34" s="86">
        <v>5</v>
      </c>
      <c r="AM34" s="86">
        <v>5</v>
      </c>
      <c r="AN34" s="86">
        <v>5</v>
      </c>
      <c r="AO34" s="86">
        <v>5</v>
      </c>
      <c r="AP34" s="86">
        <v>5</v>
      </c>
      <c r="AQ34" s="86">
        <v>5</v>
      </c>
      <c r="AR34" s="86">
        <v>5</v>
      </c>
      <c r="AS34" s="86">
        <v>5</v>
      </c>
      <c r="AT34" s="86">
        <v>5</v>
      </c>
      <c r="AU34" s="86">
        <v>5</v>
      </c>
      <c r="AV34" s="86">
        <v>5</v>
      </c>
      <c r="AW34" s="86">
        <v>5</v>
      </c>
      <c r="AX34" s="86">
        <v>0</v>
      </c>
      <c r="AY34" s="86">
        <v>0</v>
      </c>
      <c r="AZ34" s="86">
        <v>5</v>
      </c>
      <c r="BA34" s="86">
        <f t="shared" si="0"/>
        <v>200</v>
      </c>
    </row>
    <row r="35" spans="1:53" s="87" customFormat="1" ht="25.5" x14ac:dyDescent="0.25">
      <c r="A35" s="83">
        <v>33</v>
      </c>
      <c r="B35" s="84">
        <v>3655</v>
      </c>
      <c r="C35" s="85" t="s">
        <v>370</v>
      </c>
      <c r="D35" s="83" t="s">
        <v>391</v>
      </c>
      <c r="E35" s="110">
        <f>DISTRIBUCION!E35/2</f>
        <v>200</v>
      </c>
      <c r="F35" s="110">
        <f>DISTRIBUCION!F35/2</f>
        <v>5</v>
      </c>
      <c r="G35" s="110">
        <f>DISTRIBUCION!G35/2</f>
        <v>25</v>
      </c>
      <c r="H35" s="110">
        <f>DISTRIBUCION!H35/2</f>
        <v>5</v>
      </c>
      <c r="I35" s="110">
        <f>DISTRIBUCION!I35/2</f>
        <v>5</v>
      </c>
      <c r="J35" s="110">
        <f>DISTRIBUCION!J35/2</f>
        <v>5</v>
      </c>
      <c r="K35" s="110">
        <f>DISTRIBUCION!K35/2</f>
        <v>20</v>
      </c>
      <c r="L35" s="110">
        <f>DISTRIBUCION!L35/2</f>
        <v>5</v>
      </c>
      <c r="M35" s="110">
        <f>DISTRIBUCION!M35/2</f>
        <v>5</v>
      </c>
      <c r="N35" s="110">
        <f>DISTRIBUCION!N35/2</f>
        <v>5</v>
      </c>
      <c r="O35" s="110">
        <f>DISTRIBUCION!O35/2</f>
        <v>25</v>
      </c>
      <c r="P35" s="110">
        <f>DISTRIBUCION!P35/2</f>
        <v>20</v>
      </c>
      <c r="Q35" s="110">
        <f>DISTRIBUCION!Q35/2</f>
        <v>5</v>
      </c>
      <c r="R35" s="110">
        <f>DISTRIBUCION!R35/2</f>
        <v>5</v>
      </c>
      <c r="S35" s="110">
        <f>DISTRIBUCION!S35/2</f>
        <v>2.5</v>
      </c>
      <c r="T35" s="110">
        <f>DISTRIBUCION!T35/2</f>
        <v>5</v>
      </c>
      <c r="U35" s="110">
        <f>DISTRIBUCION!U35/2</f>
        <v>7.5</v>
      </c>
      <c r="V35" s="110">
        <f>DISTRIBUCION!V35/2</f>
        <v>5</v>
      </c>
      <c r="W35" s="110">
        <f>DISTRIBUCION!W35/2</f>
        <v>5</v>
      </c>
      <c r="X35" s="110">
        <f>DISTRIBUCION!X35/2</f>
        <v>15</v>
      </c>
      <c r="Y35" s="110">
        <f>DISTRIBUCION!Y35/2</f>
        <v>5</v>
      </c>
      <c r="Z35" s="110">
        <f>DISTRIBUCION!Z35/2</f>
        <v>5</v>
      </c>
      <c r="AA35" s="110">
        <f>DISTRIBUCION!AA35/2</f>
        <v>5</v>
      </c>
      <c r="AB35" s="110">
        <f>DISTRIBUCION!AB35/2</f>
        <v>5</v>
      </c>
      <c r="AC35" s="110">
        <f>DISTRIBUCION!AC35/2</f>
        <v>5</v>
      </c>
      <c r="AD35" s="86">
        <v>10</v>
      </c>
      <c r="AE35" s="86">
        <v>0</v>
      </c>
      <c r="AF35" s="86">
        <v>10</v>
      </c>
      <c r="AG35" s="86">
        <v>10</v>
      </c>
      <c r="AH35" s="86">
        <v>10</v>
      </c>
      <c r="AI35" s="86">
        <v>10</v>
      </c>
      <c r="AJ35" s="86">
        <v>10</v>
      </c>
      <c r="AK35" s="86">
        <v>10</v>
      </c>
      <c r="AL35" s="86">
        <v>10</v>
      </c>
      <c r="AM35" s="86">
        <v>10</v>
      </c>
      <c r="AN35" s="86">
        <v>10</v>
      </c>
      <c r="AO35" s="86">
        <v>10</v>
      </c>
      <c r="AP35" s="86">
        <v>10</v>
      </c>
      <c r="AQ35" s="86">
        <v>10</v>
      </c>
      <c r="AR35" s="86">
        <v>10</v>
      </c>
      <c r="AS35" s="86">
        <v>10</v>
      </c>
      <c r="AT35" s="86">
        <v>10</v>
      </c>
      <c r="AU35" s="86">
        <v>10</v>
      </c>
      <c r="AV35" s="86">
        <v>10</v>
      </c>
      <c r="AW35" s="86">
        <v>10</v>
      </c>
      <c r="AX35" s="86">
        <v>0</v>
      </c>
      <c r="AY35" s="86">
        <v>0</v>
      </c>
      <c r="AZ35" s="86">
        <v>10</v>
      </c>
      <c r="BA35" s="86">
        <f t="shared" si="0"/>
        <v>600</v>
      </c>
    </row>
    <row r="36" spans="1:53" s="87" customFormat="1" x14ac:dyDescent="0.25">
      <c r="A36" s="83">
        <v>34</v>
      </c>
      <c r="B36" s="84">
        <v>3549</v>
      </c>
      <c r="C36" s="88" t="s">
        <v>371</v>
      </c>
      <c r="D36" s="83" t="s">
        <v>391</v>
      </c>
      <c r="E36" s="110">
        <f>DISTRIBUCION!E36/2</f>
        <v>0</v>
      </c>
      <c r="F36" s="110">
        <f>DISTRIBUCION!F36/2</f>
        <v>2.5</v>
      </c>
      <c r="G36" s="110">
        <f>DISTRIBUCION!G36/2</f>
        <v>0</v>
      </c>
      <c r="H36" s="110">
        <f>DISTRIBUCION!H36/2</f>
        <v>2.5</v>
      </c>
      <c r="I36" s="110">
        <f>DISTRIBUCION!I36/2</f>
        <v>0</v>
      </c>
      <c r="J36" s="110">
        <f>DISTRIBUCION!J36/2</f>
        <v>2.5</v>
      </c>
      <c r="K36" s="110">
        <f>DISTRIBUCION!K36/2</f>
        <v>5</v>
      </c>
      <c r="L36" s="110">
        <f>DISTRIBUCION!L36/2</f>
        <v>0</v>
      </c>
      <c r="M36" s="110">
        <f>DISTRIBUCION!M36/2</f>
        <v>2.5</v>
      </c>
      <c r="N36" s="110">
        <f>DISTRIBUCION!N36/2</f>
        <v>2.5</v>
      </c>
      <c r="O36" s="110">
        <f>DISTRIBUCION!O36/2</f>
        <v>5</v>
      </c>
      <c r="P36" s="110">
        <f>DISTRIBUCION!P36/2</f>
        <v>2.5</v>
      </c>
      <c r="Q36" s="110">
        <f>DISTRIBUCION!Q36/2</f>
        <v>0</v>
      </c>
      <c r="R36" s="110">
        <f>DISTRIBUCION!R36/2</f>
        <v>2.5</v>
      </c>
      <c r="S36" s="110">
        <f>DISTRIBUCION!S36/2</f>
        <v>2.5</v>
      </c>
      <c r="T36" s="110">
        <f>DISTRIBUCION!T36/2</f>
        <v>0</v>
      </c>
      <c r="U36" s="110">
        <f>DISTRIBUCION!U36/2</f>
        <v>2.5</v>
      </c>
      <c r="V36" s="110">
        <f>DISTRIBUCION!V36/2</f>
        <v>2.5</v>
      </c>
      <c r="W36" s="110">
        <f>DISTRIBUCION!W36/2</f>
        <v>2.5</v>
      </c>
      <c r="X36" s="110">
        <f>DISTRIBUCION!X36/2</f>
        <v>2.5</v>
      </c>
      <c r="Y36" s="110">
        <f>DISTRIBUCION!Y36/2</f>
        <v>2.5</v>
      </c>
      <c r="Z36" s="110">
        <f>DISTRIBUCION!Z36/2</f>
        <v>2.5</v>
      </c>
      <c r="AA36" s="110">
        <f>DISTRIBUCION!AA36/2</f>
        <v>2.5</v>
      </c>
      <c r="AB36" s="110">
        <f>DISTRIBUCION!AB36/2</f>
        <v>2.5</v>
      </c>
      <c r="AC36" s="110">
        <f>DISTRIBUCION!AC36/2</f>
        <v>2.5</v>
      </c>
      <c r="AD36" s="86">
        <v>5</v>
      </c>
      <c r="AE36" s="86">
        <v>0</v>
      </c>
      <c r="AF36" s="86">
        <v>5</v>
      </c>
      <c r="AG36" s="86">
        <v>5</v>
      </c>
      <c r="AH36" s="86">
        <v>5</v>
      </c>
      <c r="AI36" s="86">
        <v>5</v>
      </c>
      <c r="AJ36" s="86">
        <v>5</v>
      </c>
      <c r="AK36" s="86">
        <v>5</v>
      </c>
      <c r="AL36" s="86">
        <v>5</v>
      </c>
      <c r="AM36" s="86">
        <v>5</v>
      </c>
      <c r="AN36" s="86">
        <v>5</v>
      </c>
      <c r="AO36" s="86">
        <v>5</v>
      </c>
      <c r="AP36" s="86">
        <v>5</v>
      </c>
      <c r="AQ36" s="86">
        <v>5</v>
      </c>
      <c r="AR36" s="86">
        <v>5</v>
      </c>
      <c r="AS36" s="86">
        <v>4</v>
      </c>
      <c r="AT36" s="86">
        <v>4</v>
      </c>
      <c r="AU36" s="86">
        <v>4</v>
      </c>
      <c r="AV36" s="86">
        <v>4</v>
      </c>
      <c r="AW36" s="86">
        <v>4</v>
      </c>
      <c r="AX36" s="86">
        <v>0</v>
      </c>
      <c r="AY36" s="86">
        <v>0</v>
      </c>
      <c r="AZ36" s="86">
        <v>5</v>
      </c>
      <c r="BA36" s="86">
        <f t="shared" si="0"/>
        <v>147.5</v>
      </c>
    </row>
    <row r="37" spans="1:53" s="87" customFormat="1" x14ac:dyDescent="0.25">
      <c r="A37" s="83">
        <v>35</v>
      </c>
      <c r="B37" s="84">
        <v>3553</v>
      </c>
      <c r="C37" s="88" t="s">
        <v>470</v>
      </c>
      <c r="D37" s="83" t="s">
        <v>391</v>
      </c>
      <c r="E37" s="110">
        <f>DISTRIBUCION!E37/2</f>
        <v>0</v>
      </c>
      <c r="F37" s="110">
        <f>DISTRIBUCION!F37/2</f>
        <v>2.5</v>
      </c>
      <c r="G37" s="110">
        <f>DISTRIBUCION!G37/2</f>
        <v>5</v>
      </c>
      <c r="H37" s="110">
        <f>DISTRIBUCION!H37/2</f>
        <v>2.5</v>
      </c>
      <c r="I37" s="110">
        <f>DISTRIBUCION!I37/2</f>
        <v>2.5</v>
      </c>
      <c r="J37" s="110">
        <f>DISTRIBUCION!J37/2</f>
        <v>2.5</v>
      </c>
      <c r="K37" s="110">
        <f>DISTRIBUCION!K37/2</f>
        <v>7.5</v>
      </c>
      <c r="L37" s="110">
        <f>DISTRIBUCION!L37/2</f>
        <v>0</v>
      </c>
      <c r="M37" s="110">
        <f>DISTRIBUCION!M37/2</f>
        <v>0</v>
      </c>
      <c r="N37" s="110">
        <f>DISTRIBUCION!N37/2</f>
        <v>0</v>
      </c>
      <c r="O37" s="110">
        <f>DISTRIBUCION!O37/2</f>
        <v>7.5</v>
      </c>
      <c r="P37" s="110">
        <f>DISTRIBUCION!P37/2</f>
        <v>0</v>
      </c>
      <c r="Q37" s="110">
        <f>DISTRIBUCION!Q37/2</f>
        <v>0</v>
      </c>
      <c r="R37" s="110">
        <f>DISTRIBUCION!R37/2</f>
        <v>2.5</v>
      </c>
      <c r="S37" s="110">
        <f>DISTRIBUCION!S37/2</f>
        <v>0</v>
      </c>
      <c r="T37" s="110">
        <f>DISTRIBUCION!T37/2</f>
        <v>0</v>
      </c>
      <c r="U37" s="110">
        <f>DISTRIBUCION!U37/2</f>
        <v>2.5</v>
      </c>
      <c r="V37" s="110">
        <f>DISTRIBUCION!V37/2</f>
        <v>0</v>
      </c>
      <c r="W37" s="110">
        <f>DISTRIBUCION!W37/2</f>
        <v>0</v>
      </c>
      <c r="X37" s="110">
        <f>DISTRIBUCION!X37/2</f>
        <v>2.5</v>
      </c>
      <c r="Y37" s="110">
        <f>DISTRIBUCION!Y37/2</f>
        <v>0</v>
      </c>
      <c r="Z37" s="110">
        <f>DISTRIBUCION!Z37/2</f>
        <v>2.5</v>
      </c>
      <c r="AA37" s="110">
        <f>DISTRIBUCION!AA37/2</f>
        <v>5</v>
      </c>
      <c r="AB37" s="110">
        <f>DISTRIBUCION!AB37/2</f>
        <v>2.5</v>
      </c>
      <c r="AC37" s="110">
        <f>DISTRIBUCION!AC37/2</f>
        <v>2.5</v>
      </c>
      <c r="AD37" s="86">
        <v>0</v>
      </c>
      <c r="AE37" s="86">
        <v>0</v>
      </c>
      <c r="AF37" s="86">
        <v>0</v>
      </c>
      <c r="AG37" s="86">
        <v>0</v>
      </c>
      <c r="AH37" s="86">
        <v>0</v>
      </c>
      <c r="AI37" s="86">
        <v>0</v>
      </c>
      <c r="AJ37" s="86">
        <v>0</v>
      </c>
      <c r="AK37" s="86">
        <v>0</v>
      </c>
      <c r="AL37" s="86">
        <v>0</v>
      </c>
      <c r="AM37" s="86">
        <v>0</v>
      </c>
      <c r="AN37" s="86">
        <v>0</v>
      </c>
      <c r="AO37" s="86">
        <v>0</v>
      </c>
      <c r="AP37" s="86">
        <v>0</v>
      </c>
      <c r="AQ37" s="86">
        <v>0</v>
      </c>
      <c r="AR37" s="86">
        <v>0</v>
      </c>
      <c r="AS37" s="86">
        <v>0</v>
      </c>
      <c r="AT37" s="86">
        <v>0</v>
      </c>
      <c r="AU37" s="86">
        <v>0</v>
      </c>
      <c r="AV37" s="86">
        <v>0</v>
      </c>
      <c r="AW37" s="86">
        <v>0</v>
      </c>
      <c r="AX37" s="86">
        <v>0</v>
      </c>
      <c r="AY37" s="86">
        <v>0</v>
      </c>
      <c r="AZ37" s="86">
        <v>0</v>
      </c>
      <c r="BA37" s="86">
        <f t="shared" si="0"/>
        <v>50</v>
      </c>
    </row>
  </sheetData>
  <mergeCells count="1">
    <mergeCell ref="A1:AZ1"/>
  </mergeCells>
  <pageMargins left="0.7" right="0.7" top="0.75" bottom="0.75" header="0.3" footer="0.3"/>
  <pageSetup scale="68" orientation="portrait" r:id="rId1"/>
  <colBreaks count="1" manualBreakCount="1">
    <brk id="2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9138-924E-C145-8CE8-C87D12F0AC13}">
  <dimension ref="A1:BA37"/>
  <sheetViews>
    <sheetView zoomScale="60" zoomScaleNormal="60" workbookViewId="0">
      <selection activeCell="BA9" sqref="BA9"/>
    </sheetView>
  </sheetViews>
  <sheetFormatPr baseColWidth="10" defaultColWidth="10.85546875" defaultRowHeight="17.25" x14ac:dyDescent="0.25"/>
  <cols>
    <col min="1" max="1" width="5.28515625" style="75" bestFit="1" customWidth="1"/>
    <col min="2" max="2" width="13.42578125" style="75" customWidth="1"/>
    <col min="3" max="3" width="57.28515625" style="75" customWidth="1"/>
    <col min="4" max="4" width="10.85546875" style="75"/>
    <col min="5" max="29" width="5.85546875" style="75" customWidth="1"/>
    <col min="30" max="31" width="4.42578125" style="75" customWidth="1"/>
    <col min="32" max="52" width="5.85546875" style="75" customWidth="1"/>
    <col min="53" max="16384" width="10.85546875" style="75"/>
  </cols>
  <sheetData>
    <row r="1" spans="1:53" ht="32.25" x14ac:dyDescent="0.25">
      <c r="A1" s="199" t="s">
        <v>389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row>
    <row r="2" spans="1:53" s="82" customFormat="1" ht="179.1" customHeight="1" x14ac:dyDescent="0.25">
      <c r="A2" s="76" t="s">
        <v>378</v>
      </c>
      <c r="B2" s="77" t="s">
        <v>379</v>
      </c>
      <c r="C2" s="78" t="s">
        <v>390</v>
      </c>
      <c r="D2" s="78" t="s">
        <v>391</v>
      </c>
      <c r="E2" s="79" t="s">
        <v>392</v>
      </c>
      <c r="F2" s="79" t="s">
        <v>393</v>
      </c>
      <c r="G2" s="79" t="s">
        <v>394</v>
      </c>
      <c r="H2" s="79" t="s">
        <v>395</v>
      </c>
      <c r="I2" s="79" t="s">
        <v>396</v>
      </c>
      <c r="J2" s="79" t="s">
        <v>397</v>
      </c>
      <c r="K2" s="79" t="s">
        <v>398</v>
      </c>
      <c r="L2" s="79" t="s">
        <v>399</v>
      </c>
      <c r="M2" s="79" t="s">
        <v>400</v>
      </c>
      <c r="N2" s="79" t="s">
        <v>401</v>
      </c>
      <c r="O2" s="79" t="s">
        <v>402</v>
      </c>
      <c r="P2" s="79" t="s">
        <v>403</v>
      </c>
      <c r="Q2" s="79" t="s">
        <v>404</v>
      </c>
      <c r="R2" s="79" t="s">
        <v>405</v>
      </c>
      <c r="S2" s="79" t="s">
        <v>406</v>
      </c>
      <c r="T2" s="79" t="s">
        <v>407</v>
      </c>
      <c r="U2" s="79" t="s">
        <v>408</v>
      </c>
      <c r="V2" s="79" t="s">
        <v>409</v>
      </c>
      <c r="W2" s="79" t="s">
        <v>410</v>
      </c>
      <c r="X2" s="79" t="s">
        <v>411</v>
      </c>
      <c r="Y2" s="79" t="s">
        <v>412</v>
      </c>
      <c r="Z2" s="79" t="s">
        <v>413</v>
      </c>
      <c r="AA2" s="79" t="s">
        <v>414</v>
      </c>
      <c r="AB2" s="79" t="s">
        <v>415</v>
      </c>
      <c r="AC2" s="79" t="s">
        <v>416</v>
      </c>
      <c r="AD2" s="80" t="s">
        <v>417</v>
      </c>
      <c r="AE2" s="80" t="s">
        <v>418</v>
      </c>
      <c r="AF2" s="80" t="s">
        <v>419</v>
      </c>
      <c r="AG2" s="80" t="s">
        <v>420</v>
      </c>
      <c r="AH2" s="80" t="s">
        <v>421</v>
      </c>
      <c r="AI2" s="80" t="s">
        <v>422</v>
      </c>
      <c r="AJ2" s="80" t="s">
        <v>423</v>
      </c>
      <c r="AK2" s="80" t="s">
        <v>424</v>
      </c>
      <c r="AL2" s="80" t="s">
        <v>425</v>
      </c>
      <c r="AM2" s="80" t="s">
        <v>426</v>
      </c>
      <c r="AN2" s="80" t="s">
        <v>427</v>
      </c>
      <c r="AO2" s="80" t="s">
        <v>428</v>
      </c>
      <c r="AP2" s="80" t="s">
        <v>429</v>
      </c>
      <c r="AQ2" s="80" t="s">
        <v>430</v>
      </c>
      <c r="AR2" s="80" t="s">
        <v>431</v>
      </c>
      <c r="AS2" s="80" t="s">
        <v>432</v>
      </c>
      <c r="AT2" s="80" t="s">
        <v>433</v>
      </c>
      <c r="AU2" s="80" t="s">
        <v>434</v>
      </c>
      <c r="AV2" s="80" t="s">
        <v>435</v>
      </c>
      <c r="AW2" s="80" t="s">
        <v>436</v>
      </c>
      <c r="AX2" s="80" t="s">
        <v>437</v>
      </c>
      <c r="AY2" s="80" t="s">
        <v>438</v>
      </c>
      <c r="AZ2" s="80" t="s">
        <v>439</v>
      </c>
      <c r="BA2" s="81"/>
    </row>
    <row r="3" spans="1:53" s="87" customFormat="1" x14ac:dyDescent="0.25">
      <c r="A3" s="83">
        <v>1</v>
      </c>
      <c r="B3" s="84">
        <v>6545</v>
      </c>
      <c r="C3" s="85" t="s">
        <v>440</v>
      </c>
      <c r="D3" s="83" t="s">
        <v>441</v>
      </c>
      <c r="E3" s="110">
        <f>DISTRIBUCION!E3-'ENTREGA 1.0'!E3</f>
        <v>175</v>
      </c>
      <c r="F3" s="110">
        <f>DISTRIBUCION!F3-'ENTREGA 1.0'!F3</f>
        <v>5</v>
      </c>
      <c r="G3" s="110">
        <f>DISTRIBUCION!G3-'ENTREGA 1.0'!G3</f>
        <v>25</v>
      </c>
      <c r="H3" s="110">
        <f>DISTRIBUCION!H3-'ENTREGA 1.0'!H3</f>
        <v>10</v>
      </c>
      <c r="I3" s="110">
        <f>DISTRIBUCION!I3-'ENTREGA 1.0'!I3</f>
        <v>2.5</v>
      </c>
      <c r="J3" s="110">
        <f>DISTRIBUCION!J3-'ENTREGA 1.0'!J3</f>
        <v>5</v>
      </c>
      <c r="K3" s="110">
        <f>DISTRIBUCION!K3-'ENTREGA 1.0'!K3</f>
        <v>30</v>
      </c>
      <c r="L3" s="110">
        <f>DISTRIBUCION!L3-'ENTREGA 1.0'!L3</f>
        <v>5</v>
      </c>
      <c r="M3" s="110">
        <f>DISTRIBUCION!M3-'ENTREGA 1.0'!M3</f>
        <v>0</v>
      </c>
      <c r="N3" s="110">
        <f>DISTRIBUCION!N3-'ENTREGA 1.0'!N3</f>
        <v>5</v>
      </c>
      <c r="O3" s="110">
        <f>DISTRIBUCION!O3-'ENTREGA 1.0'!O3</f>
        <v>35</v>
      </c>
      <c r="P3" s="110">
        <f>DISTRIBUCION!P3-'ENTREGA 1.0'!P3</f>
        <v>5</v>
      </c>
      <c r="Q3" s="110">
        <f>DISTRIBUCION!Q3-'ENTREGA 1.0'!Q3</f>
        <v>2.5</v>
      </c>
      <c r="R3" s="110">
        <f>DISTRIBUCION!R3-'ENTREGA 1.0'!R3</f>
        <v>7.5</v>
      </c>
      <c r="S3" s="110">
        <f>DISTRIBUCION!S3-'ENTREGA 1.0'!S3</f>
        <v>2.5</v>
      </c>
      <c r="T3" s="110">
        <f>DISTRIBUCION!T3-'ENTREGA 1.0'!T3</f>
        <v>7.5</v>
      </c>
      <c r="U3" s="110">
        <f>DISTRIBUCION!U3-'ENTREGA 1.0'!U3</f>
        <v>7.5</v>
      </c>
      <c r="V3" s="110">
        <f>DISTRIBUCION!V3-'ENTREGA 1.0'!V3</f>
        <v>5</v>
      </c>
      <c r="W3" s="110">
        <f>DISTRIBUCION!W3-'ENTREGA 1.0'!W3</f>
        <v>5</v>
      </c>
      <c r="X3" s="110">
        <f>DISTRIBUCION!X3-'ENTREGA 1.0'!X3</f>
        <v>10</v>
      </c>
      <c r="Y3" s="110">
        <f>DISTRIBUCION!Y3-'ENTREGA 1.0'!Y3</f>
        <v>5</v>
      </c>
      <c r="Z3" s="110">
        <f>DISTRIBUCION!Z3-'ENTREGA 1.0'!Z3</f>
        <v>10</v>
      </c>
      <c r="AA3" s="110">
        <f>DISTRIBUCION!AA3-'ENTREGA 1.0'!AA3</f>
        <v>10</v>
      </c>
      <c r="AB3" s="110">
        <f>DISTRIBUCION!AB3-'ENTREGA 1.0'!AB3</f>
        <v>10</v>
      </c>
      <c r="AC3" s="110">
        <f>DISTRIBUCION!AC3-'ENTREGA 1.0'!AC3</f>
        <v>10</v>
      </c>
      <c r="AD3" s="110">
        <f>DISTRIBUCION!AD3-'ENTREGA 1.0'!AD3</f>
        <v>0</v>
      </c>
      <c r="AE3" s="110">
        <f>DISTRIBUCION!AE3-'ENTREGA 1.0'!AE3</f>
        <v>0</v>
      </c>
      <c r="AF3" s="110">
        <f>DISTRIBUCION!AF3-'ENTREGA 1.0'!AF3</f>
        <v>0</v>
      </c>
      <c r="AG3" s="110">
        <f>DISTRIBUCION!AG3-'ENTREGA 1.0'!AG3</f>
        <v>0</v>
      </c>
      <c r="AH3" s="110">
        <f>DISTRIBUCION!AH3-'ENTREGA 1.0'!AH3</f>
        <v>0</v>
      </c>
      <c r="AI3" s="110">
        <f>DISTRIBUCION!AI3-'ENTREGA 1.0'!AI3</f>
        <v>0</v>
      </c>
      <c r="AJ3" s="110">
        <f>DISTRIBUCION!AJ3-'ENTREGA 1.0'!AJ3</f>
        <v>0</v>
      </c>
      <c r="AK3" s="110">
        <f>DISTRIBUCION!AK3-'ENTREGA 1.0'!AK3</f>
        <v>0</v>
      </c>
      <c r="AL3" s="110">
        <f>DISTRIBUCION!AL3-'ENTREGA 1.0'!AL3</f>
        <v>0</v>
      </c>
      <c r="AM3" s="110">
        <f>DISTRIBUCION!AM3-'ENTREGA 1.0'!AM3</f>
        <v>0</v>
      </c>
      <c r="AN3" s="110">
        <f>DISTRIBUCION!AN3-'ENTREGA 1.0'!AN3</f>
        <v>0</v>
      </c>
      <c r="AO3" s="110">
        <f>DISTRIBUCION!AO3-'ENTREGA 1.0'!AO3</f>
        <v>0</v>
      </c>
      <c r="AP3" s="110">
        <f>DISTRIBUCION!AP3-'ENTREGA 1.0'!AP3</f>
        <v>0</v>
      </c>
      <c r="AQ3" s="110">
        <f>DISTRIBUCION!AQ3-'ENTREGA 1.0'!AQ3</f>
        <v>0</v>
      </c>
      <c r="AR3" s="110">
        <f>DISTRIBUCION!AR3-'ENTREGA 1.0'!AR3</f>
        <v>0</v>
      </c>
      <c r="AS3" s="110">
        <f>DISTRIBUCION!AS3-'ENTREGA 1.0'!AS3</f>
        <v>0</v>
      </c>
      <c r="AT3" s="110">
        <f>DISTRIBUCION!AT3-'ENTREGA 1.0'!AT3</f>
        <v>0</v>
      </c>
      <c r="AU3" s="110">
        <f>DISTRIBUCION!AU3-'ENTREGA 1.0'!AU3</f>
        <v>0</v>
      </c>
      <c r="AV3" s="110">
        <f>DISTRIBUCION!AV3-'ENTREGA 1.0'!AV3</f>
        <v>0</v>
      </c>
      <c r="AW3" s="110">
        <f>DISTRIBUCION!AW3-'ENTREGA 1.0'!AW3</f>
        <v>0</v>
      </c>
      <c r="AX3" s="110">
        <f>DISTRIBUCION!AX3-'ENTREGA 1.0'!AX3</f>
        <v>0</v>
      </c>
      <c r="AY3" s="110">
        <f>DISTRIBUCION!AY3-'ENTREGA 1.0'!AY3</f>
        <v>0</v>
      </c>
      <c r="AZ3" s="110">
        <f>DISTRIBUCION!AZ3-'ENTREGA 1.0'!AZ3</f>
        <v>0</v>
      </c>
      <c r="BA3" s="86">
        <f>SUM(E3:AZ3)</f>
        <v>395</v>
      </c>
    </row>
    <row r="4" spans="1:53" s="87" customFormat="1" x14ac:dyDescent="0.25">
      <c r="A4" s="83">
        <v>2</v>
      </c>
      <c r="B4" s="84">
        <v>2640</v>
      </c>
      <c r="C4" s="88" t="s">
        <v>442</v>
      </c>
      <c r="D4" s="83" t="s">
        <v>441</v>
      </c>
      <c r="E4" s="110">
        <f>DISTRIBUCION!E4-'ENTREGA 1.0'!E4</f>
        <v>175</v>
      </c>
      <c r="F4" s="110">
        <f>DISTRIBUCION!F4-'ENTREGA 1.0'!F4</f>
        <v>5</v>
      </c>
      <c r="G4" s="110">
        <f>DISTRIBUCION!G4-'ENTREGA 1.0'!G4</f>
        <v>25</v>
      </c>
      <c r="H4" s="110">
        <f>DISTRIBUCION!H4-'ENTREGA 1.0'!H4</f>
        <v>10</v>
      </c>
      <c r="I4" s="110">
        <f>DISTRIBUCION!I4-'ENTREGA 1.0'!I4</f>
        <v>2.5</v>
      </c>
      <c r="J4" s="110">
        <f>DISTRIBUCION!J4-'ENTREGA 1.0'!J4</f>
        <v>5</v>
      </c>
      <c r="K4" s="110">
        <f>DISTRIBUCION!K4-'ENTREGA 1.0'!K4</f>
        <v>30</v>
      </c>
      <c r="L4" s="110">
        <f>DISTRIBUCION!L4-'ENTREGA 1.0'!L4</f>
        <v>5</v>
      </c>
      <c r="M4" s="110">
        <f>DISTRIBUCION!M4-'ENTREGA 1.0'!M4</f>
        <v>0</v>
      </c>
      <c r="N4" s="110">
        <f>DISTRIBUCION!N4-'ENTREGA 1.0'!N4</f>
        <v>5</v>
      </c>
      <c r="O4" s="110">
        <f>DISTRIBUCION!O4-'ENTREGA 1.0'!O4</f>
        <v>35</v>
      </c>
      <c r="P4" s="110">
        <f>DISTRIBUCION!P4-'ENTREGA 1.0'!P4</f>
        <v>5</v>
      </c>
      <c r="Q4" s="110">
        <f>DISTRIBUCION!Q4-'ENTREGA 1.0'!Q4</f>
        <v>2.5</v>
      </c>
      <c r="R4" s="110">
        <f>DISTRIBUCION!R4-'ENTREGA 1.0'!R4</f>
        <v>7.5</v>
      </c>
      <c r="S4" s="110">
        <f>DISTRIBUCION!S4-'ENTREGA 1.0'!S4</f>
        <v>2.5</v>
      </c>
      <c r="T4" s="110">
        <f>DISTRIBUCION!T4-'ENTREGA 1.0'!T4</f>
        <v>7.5</v>
      </c>
      <c r="U4" s="110">
        <f>DISTRIBUCION!U4-'ENTREGA 1.0'!U4</f>
        <v>7.5</v>
      </c>
      <c r="V4" s="110">
        <f>DISTRIBUCION!V4-'ENTREGA 1.0'!V4</f>
        <v>5</v>
      </c>
      <c r="W4" s="110">
        <f>DISTRIBUCION!W4-'ENTREGA 1.0'!W4</f>
        <v>5</v>
      </c>
      <c r="X4" s="110">
        <f>DISTRIBUCION!X4-'ENTREGA 1.0'!X4</f>
        <v>10</v>
      </c>
      <c r="Y4" s="110">
        <f>DISTRIBUCION!Y4-'ENTREGA 1.0'!Y4</f>
        <v>5</v>
      </c>
      <c r="Z4" s="110">
        <f>DISTRIBUCION!Z4-'ENTREGA 1.0'!Z4</f>
        <v>10</v>
      </c>
      <c r="AA4" s="110">
        <f>DISTRIBUCION!AA4-'ENTREGA 1.0'!AA4</f>
        <v>10</v>
      </c>
      <c r="AB4" s="110">
        <f>DISTRIBUCION!AB4-'ENTREGA 1.0'!AB4</f>
        <v>10</v>
      </c>
      <c r="AC4" s="110">
        <f>DISTRIBUCION!AC4-'ENTREGA 1.0'!AC4</f>
        <v>10</v>
      </c>
      <c r="AD4" s="110">
        <f>DISTRIBUCION!AD4-'ENTREGA 1.0'!AD4</f>
        <v>0</v>
      </c>
      <c r="AE4" s="110">
        <f>DISTRIBUCION!AE4-'ENTREGA 1.0'!AE4</f>
        <v>0</v>
      </c>
      <c r="AF4" s="110">
        <f>DISTRIBUCION!AF4-'ENTREGA 1.0'!AF4</f>
        <v>0</v>
      </c>
      <c r="AG4" s="110">
        <f>DISTRIBUCION!AG4-'ENTREGA 1.0'!AG4</f>
        <v>0</v>
      </c>
      <c r="AH4" s="110">
        <f>DISTRIBUCION!AH4-'ENTREGA 1.0'!AH4</f>
        <v>0</v>
      </c>
      <c r="AI4" s="110">
        <f>DISTRIBUCION!AI4-'ENTREGA 1.0'!AI4</f>
        <v>0</v>
      </c>
      <c r="AJ4" s="110">
        <f>DISTRIBUCION!AJ4-'ENTREGA 1.0'!AJ4</f>
        <v>0</v>
      </c>
      <c r="AK4" s="110">
        <f>DISTRIBUCION!AK4-'ENTREGA 1.0'!AK4</f>
        <v>0</v>
      </c>
      <c r="AL4" s="110">
        <f>DISTRIBUCION!AL4-'ENTREGA 1.0'!AL4</f>
        <v>0</v>
      </c>
      <c r="AM4" s="110">
        <f>DISTRIBUCION!AM4-'ENTREGA 1.0'!AM4</f>
        <v>0</v>
      </c>
      <c r="AN4" s="110">
        <f>DISTRIBUCION!AN4-'ENTREGA 1.0'!AN4</f>
        <v>0</v>
      </c>
      <c r="AO4" s="110">
        <f>DISTRIBUCION!AO4-'ENTREGA 1.0'!AO4</f>
        <v>0</v>
      </c>
      <c r="AP4" s="110">
        <f>DISTRIBUCION!AP4-'ENTREGA 1.0'!AP4</f>
        <v>0</v>
      </c>
      <c r="AQ4" s="110">
        <f>DISTRIBUCION!AQ4-'ENTREGA 1.0'!AQ4</f>
        <v>0</v>
      </c>
      <c r="AR4" s="110">
        <f>DISTRIBUCION!AR4-'ENTREGA 1.0'!AR4</f>
        <v>0</v>
      </c>
      <c r="AS4" s="110">
        <f>DISTRIBUCION!AS4-'ENTREGA 1.0'!AS4</f>
        <v>0</v>
      </c>
      <c r="AT4" s="110">
        <f>DISTRIBUCION!AT4-'ENTREGA 1.0'!AT4</f>
        <v>0</v>
      </c>
      <c r="AU4" s="110">
        <f>DISTRIBUCION!AU4-'ENTREGA 1.0'!AU4</f>
        <v>0</v>
      </c>
      <c r="AV4" s="110">
        <f>DISTRIBUCION!AV4-'ENTREGA 1.0'!AV4</f>
        <v>0</v>
      </c>
      <c r="AW4" s="110">
        <f>DISTRIBUCION!AW4-'ENTREGA 1.0'!AW4</f>
        <v>0</v>
      </c>
      <c r="AX4" s="110">
        <f>DISTRIBUCION!AX4-'ENTREGA 1.0'!AX4</f>
        <v>0</v>
      </c>
      <c r="AY4" s="110">
        <f>DISTRIBUCION!AY4-'ENTREGA 1.0'!AY4</f>
        <v>0</v>
      </c>
      <c r="AZ4" s="110">
        <f>DISTRIBUCION!AZ4-'ENTREGA 1.0'!AZ4</f>
        <v>0</v>
      </c>
      <c r="BA4" s="86">
        <f t="shared" ref="BA4:BA37" si="0">SUM(E4:AZ4)</f>
        <v>395</v>
      </c>
    </row>
    <row r="5" spans="1:53" s="87" customFormat="1" x14ac:dyDescent="0.25">
      <c r="A5" s="83">
        <v>3</v>
      </c>
      <c r="B5" s="84">
        <v>2641</v>
      </c>
      <c r="C5" s="88" t="s">
        <v>443</v>
      </c>
      <c r="D5" s="83" t="s">
        <v>444</v>
      </c>
      <c r="E5" s="110">
        <f>DISTRIBUCION!E5-'ENTREGA 1.0'!E5</f>
        <v>250</v>
      </c>
      <c r="F5" s="110">
        <f>DISTRIBUCION!F5-'ENTREGA 1.0'!F5</f>
        <v>20</v>
      </c>
      <c r="G5" s="110">
        <f>DISTRIBUCION!G5-'ENTREGA 1.0'!G5</f>
        <v>60</v>
      </c>
      <c r="H5" s="110">
        <f>DISTRIBUCION!H5-'ENTREGA 1.0'!H5</f>
        <v>20</v>
      </c>
      <c r="I5" s="110">
        <f>DISTRIBUCION!I5-'ENTREGA 1.0'!I5</f>
        <v>5</v>
      </c>
      <c r="J5" s="110">
        <f>DISTRIBUCION!J5-'ENTREGA 1.0'!J5</f>
        <v>15</v>
      </c>
      <c r="K5" s="110">
        <f>DISTRIBUCION!K5-'ENTREGA 1.0'!K5</f>
        <v>75</v>
      </c>
      <c r="L5" s="110">
        <f>DISTRIBUCION!L5-'ENTREGA 1.0'!L5</f>
        <v>10</v>
      </c>
      <c r="M5" s="110">
        <f>DISTRIBUCION!M5-'ENTREGA 1.0'!M5</f>
        <v>10</v>
      </c>
      <c r="N5" s="110">
        <f>DISTRIBUCION!N5-'ENTREGA 1.0'!N5</f>
        <v>10</v>
      </c>
      <c r="O5" s="110">
        <f>DISTRIBUCION!O5-'ENTREGA 1.0'!O5</f>
        <v>75</v>
      </c>
      <c r="P5" s="110">
        <f>DISTRIBUCION!P5-'ENTREGA 1.0'!P5</f>
        <v>10</v>
      </c>
      <c r="Q5" s="110">
        <f>DISTRIBUCION!Q5-'ENTREGA 1.0'!Q5</f>
        <v>5</v>
      </c>
      <c r="R5" s="110">
        <f>DISTRIBUCION!R5-'ENTREGA 1.0'!R5</f>
        <v>10</v>
      </c>
      <c r="S5" s="110">
        <f>DISTRIBUCION!S5-'ENTREGA 1.0'!S5</f>
        <v>5</v>
      </c>
      <c r="T5" s="110">
        <f>DISTRIBUCION!T5-'ENTREGA 1.0'!T5</f>
        <v>10</v>
      </c>
      <c r="U5" s="110">
        <f>DISTRIBUCION!U5-'ENTREGA 1.0'!U5</f>
        <v>15</v>
      </c>
      <c r="V5" s="110">
        <f>DISTRIBUCION!V5-'ENTREGA 1.0'!V5</f>
        <v>20</v>
      </c>
      <c r="W5" s="110">
        <f>DISTRIBUCION!W5-'ENTREGA 1.0'!W5</f>
        <v>20</v>
      </c>
      <c r="X5" s="110">
        <f>DISTRIBUCION!X5-'ENTREGA 1.0'!X5</f>
        <v>20</v>
      </c>
      <c r="Y5" s="110">
        <f>DISTRIBUCION!Y5-'ENTREGA 1.0'!Y5</f>
        <v>10</v>
      </c>
      <c r="Z5" s="110">
        <f>DISTRIBUCION!Z5-'ENTREGA 1.0'!Z5</f>
        <v>10</v>
      </c>
      <c r="AA5" s="110">
        <f>DISTRIBUCION!AA5-'ENTREGA 1.0'!AA5</f>
        <v>20</v>
      </c>
      <c r="AB5" s="110">
        <f>DISTRIBUCION!AB5-'ENTREGA 1.0'!AB5</f>
        <v>20</v>
      </c>
      <c r="AC5" s="110">
        <f>DISTRIBUCION!AC5-'ENTREGA 1.0'!AC5</f>
        <v>20</v>
      </c>
      <c r="AD5" s="110">
        <f>DISTRIBUCION!AD5-'ENTREGA 1.0'!AD5</f>
        <v>0</v>
      </c>
      <c r="AE5" s="110">
        <f>DISTRIBUCION!AE5-'ENTREGA 1.0'!AE5</f>
        <v>0</v>
      </c>
      <c r="AF5" s="110">
        <f>DISTRIBUCION!AF5-'ENTREGA 1.0'!AF5</f>
        <v>0</v>
      </c>
      <c r="AG5" s="110">
        <f>DISTRIBUCION!AG5-'ENTREGA 1.0'!AG5</f>
        <v>0</v>
      </c>
      <c r="AH5" s="110">
        <f>DISTRIBUCION!AH5-'ENTREGA 1.0'!AH5</f>
        <v>0</v>
      </c>
      <c r="AI5" s="110">
        <f>DISTRIBUCION!AI5-'ENTREGA 1.0'!AI5</f>
        <v>0</v>
      </c>
      <c r="AJ5" s="110">
        <f>DISTRIBUCION!AJ5-'ENTREGA 1.0'!AJ5</f>
        <v>0</v>
      </c>
      <c r="AK5" s="110">
        <f>DISTRIBUCION!AK5-'ENTREGA 1.0'!AK5</f>
        <v>0</v>
      </c>
      <c r="AL5" s="110">
        <f>DISTRIBUCION!AL5-'ENTREGA 1.0'!AL5</f>
        <v>0</v>
      </c>
      <c r="AM5" s="110">
        <f>DISTRIBUCION!AM5-'ENTREGA 1.0'!AM5</f>
        <v>0</v>
      </c>
      <c r="AN5" s="110">
        <f>DISTRIBUCION!AN5-'ENTREGA 1.0'!AN5</f>
        <v>0</v>
      </c>
      <c r="AO5" s="110">
        <f>DISTRIBUCION!AO5-'ENTREGA 1.0'!AO5</f>
        <v>0</v>
      </c>
      <c r="AP5" s="110">
        <f>DISTRIBUCION!AP5-'ENTREGA 1.0'!AP5</f>
        <v>0</v>
      </c>
      <c r="AQ5" s="110">
        <f>DISTRIBUCION!AQ5-'ENTREGA 1.0'!AQ5</f>
        <v>0</v>
      </c>
      <c r="AR5" s="110">
        <f>DISTRIBUCION!AR5-'ENTREGA 1.0'!AR5</f>
        <v>0</v>
      </c>
      <c r="AS5" s="110">
        <f>DISTRIBUCION!AS5-'ENTREGA 1.0'!AS5</f>
        <v>0</v>
      </c>
      <c r="AT5" s="110">
        <f>DISTRIBUCION!AT5-'ENTREGA 1.0'!AT5</f>
        <v>0</v>
      </c>
      <c r="AU5" s="110">
        <f>DISTRIBUCION!AU5-'ENTREGA 1.0'!AU5</f>
        <v>0</v>
      </c>
      <c r="AV5" s="110">
        <f>DISTRIBUCION!AV5-'ENTREGA 1.0'!AV5</f>
        <v>0</v>
      </c>
      <c r="AW5" s="110">
        <f>DISTRIBUCION!AW5-'ENTREGA 1.0'!AW5</f>
        <v>0</v>
      </c>
      <c r="AX5" s="110">
        <f>DISTRIBUCION!AX5-'ENTREGA 1.0'!AX5</f>
        <v>0</v>
      </c>
      <c r="AY5" s="110">
        <f>DISTRIBUCION!AY5-'ENTREGA 1.0'!AY5</f>
        <v>0</v>
      </c>
      <c r="AZ5" s="110">
        <f>DISTRIBUCION!AZ5-'ENTREGA 1.0'!AZ5</f>
        <v>0</v>
      </c>
      <c r="BA5" s="86">
        <f t="shared" si="0"/>
        <v>745</v>
      </c>
    </row>
    <row r="6" spans="1:53" s="87" customFormat="1" x14ac:dyDescent="0.25">
      <c r="A6" s="83">
        <v>4</v>
      </c>
      <c r="B6" s="84">
        <v>3973</v>
      </c>
      <c r="C6" s="88" t="s">
        <v>337</v>
      </c>
      <c r="D6" s="83" t="s">
        <v>391</v>
      </c>
      <c r="E6" s="110">
        <f>DISTRIBUCION!E6-'ENTREGA 1.0'!E6</f>
        <v>0</v>
      </c>
      <c r="F6" s="110">
        <f>DISTRIBUCION!F6-'ENTREGA 1.0'!F6</f>
        <v>0</v>
      </c>
      <c r="G6" s="110">
        <f>DISTRIBUCION!G6-'ENTREGA 1.0'!G6</f>
        <v>0</v>
      </c>
      <c r="H6" s="110">
        <f>DISTRIBUCION!H6-'ENTREGA 1.0'!H6</f>
        <v>1</v>
      </c>
      <c r="I6" s="110">
        <f>DISTRIBUCION!I6-'ENTREGA 1.0'!I6</f>
        <v>0</v>
      </c>
      <c r="J6" s="110">
        <f>DISTRIBUCION!J6-'ENTREGA 1.0'!J6</f>
        <v>1</v>
      </c>
      <c r="K6" s="110">
        <f>DISTRIBUCION!K6-'ENTREGA 1.0'!K6</f>
        <v>1</v>
      </c>
      <c r="L6" s="110">
        <f>DISTRIBUCION!L6-'ENTREGA 1.0'!L6</f>
        <v>0</v>
      </c>
      <c r="M6" s="110">
        <f>DISTRIBUCION!M6-'ENTREGA 1.0'!M6</f>
        <v>1</v>
      </c>
      <c r="N6" s="110">
        <f>DISTRIBUCION!N6-'ENTREGA 1.0'!N6</f>
        <v>0</v>
      </c>
      <c r="O6" s="110">
        <f>DISTRIBUCION!O6-'ENTREGA 1.0'!O6</f>
        <v>1</v>
      </c>
      <c r="P6" s="110">
        <f>DISTRIBUCION!P6-'ENTREGA 1.0'!P6</f>
        <v>1</v>
      </c>
      <c r="Q6" s="110">
        <f>DISTRIBUCION!Q6-'ENTREGA 1.0'!Q6</f>
        <v>1</v>
      </c>
      <c r="R6" s="110">
        <f>DISTRIBUCION!R6-'ENTREGA 1.0'!R6</f>
        <v>1</v>
      </c>
      <c r="S6" s="110">
        <f>DISTRIBUCION!S6-'ENTREGA 1.0'!S6</f>
        <v>0</v>
      </c>
      <c r="T6" s="110">
        <f>DISTRIBUCION!T6-'ENTREGA 1.0'!T6</f>
        <v>0</v>
      </c>
      <c r="U6" s="110">
        <f>DISTRIBUCION!U6-'ENTREGA 1.0'!U6</f>
        <v>1</v>
      </c>
      <c r="V6" s="110">
        <f>DISTRIBUCION!V6-'ENTREGA 1.0'!V6</f>
        <v>0</v>
      </c>
      <c r="W6" s="110">
        <f>DISTRIBUCION!W6-'ENTREGA 1.0'!W6</f>
        <v>0</v>
      </c>
      <c r="X6" s="110">
        <f>DISTRIBUCION!X6-'ENTREGA 1.0'!X6</f>
        <v>1</v>
      </c>
      <c r="Y6" s="110">
        <f>DISTRIBUCION!Y6-'ENTREGA 1.0'!Y6</f>
        <v>1</v>
      </c>
      <c r="Z6" s="110">
        <f>DISTRIBUCION!Z6-'ENTREGA 1.0'!Z6</f>
        <v>0.5</v>
      </c>
      <c r="AA6" s="110">
        <f>DISTRIBUCION!AA6-'ENTREGA 1.0'!AA6</f>
        <v>1</v>
      </c>
      <c r="AB6" s="110">
        <f>DISTRIBUCION!AB6-'ENTREGA 1.0'!AB6</f>
        <v>0.5</v>
      </c>
      <c r="AC6" s="110">
        <f>DISTRIBUCION!AC6-'ENTREGA 1.0'!AC6</f>
        <v>0.5</v>
      </c>
      <c r="AD6" s="110">
        <f>DISTRIBUCION!AD6-'ENTREGA 1.0'!AD6</f>
        <v>0</v>
      </c>
      <c r="AE6" s="110">
        <f>DISTRIBUCION!AE6-'ENTREGA 1.0'!AE6</f>
        <v>0</v>
      </c>
      <c r="AF6" s="110">
        <f>DISTRIBUCION!AF6-'ENTREGA 1.0'!AF6</f>
        <v>0</v>
      </c>
      <c r="AG6" s="110">
        <f>DISTRIBUCION!AG6-'ENTREGA 1.0'!AG6</f>
        <v>0</v>
      </c>
      <c r="AH6" s="110">
        <f>DISTRIBUCION!AH6-'ENTREGA 1.0'!AH6</f>
        <v>0</v>
      </c>
      <c r="AI6" s="110">
        <f>DISTRIBUCION!AI6-'ENTREGA 1.0'!AI6</f>
        <v>0</v>
      </c>
      <c r="AJ6" s="110">
        <f>DISTRIBUCION!AJ6-'ENTREGA 1.0'!AJ6</f>
        <v>0</v>
      </c>
      <c r="AK6" s="110">
        <f>DISTRIBUCION!AK6-'ENTREGA 1.0'!AK6</f>
        <v>0</v>
      </c>
      <c r="AL6" s="110">
        <f>DISTRIBUCION!AL6-'ENTREGA 1.0'!AL6</f>
        <v>0</v>
      </c>
      <c r="AM6" s="110">
        <f>DISTRIBUCION!AM6-'ENTREGA 1.0'!AM6</f>
        <v>0</v>
      </c>
      <c r="AN6" s="110">
        <f>DISTRIBUCION!AN6-'ENTREGA 1.0'!AN6</f>
        <v>0</v>
      </c>
      <c r="AO6" s="110">
        <f>DISTRIBUCION!AO6-'ENTREGA 1.0'!AO6</f>
        <v>0</v>
      </c>
      <c r="AP6" s="110">
        <f>DISTRIBUCION!AP6-'ENTREGA 1.0'!AP6</f>
        <v>0</v>
      </c>
      <c r="AQ6" s="110">
        <f>DISTRIBUCION!AQ6-'ENTREGA 1.0'!AQ6</f>
        <v>0</v>
      </c>
      <c r="AR6" s="110">
        <f>DISTRIBUCION!AR6-'ENTREGA 1.0'!AR6</f>
        <v>0</v>
      </c>
      <c r="AS6" s="110">
        <f>DISTRIBUCION!AS6-'ENTREGA 1.0'!AS6</f>
        <v>0</v>
      </c>
      <c r="AT6" s="110">
        <f>DISTRIBUCION!AT6-'ENTREGA 1.0'!AT6</f>
        <v>0</v>
      </c>
      <c r="AU6" s="110">
        <f>DISTRIBUCION!AU6-'ENTREGA 1.0'!AU6</f>
        <v>0</v>
      </c>
      <c r="AV6" s="110">
        <f>DISTRIBUCION!AV6-'ENTREGA 1.0'!AV6</f>
        <v>0</v>
      </c>
      <c r="AW6" s="110">
        <f>DISTRIBUCION!AW6-'ENTREGA 1.0'!AW6</f>
        <v>0</v>
      </c>
      <c r="AX6" s="110">
        <f>DISTRIBUCION!AX6-'ENTREGA 1.0'!AX6</f>
        <v>0</v>
      </c>
      <c r="AY6" s="110">
        <f>DISTRIBUCION!AY6-'ENTREGA 1.0'!AY6</f>
        <v>0</v>
      </c>
      <c r="AZ6" s="110">
        <f>DISTRIBUCION!AZ6-'ENTREGA 1.0'!AZ6</f>
        <v>0</v>
      </c>
      <c r="BA6" s="86">
        <f t="shared" si="0"/>
        <v>13.5</v>
      </c>
    </row>
    <row r="7" spans="1:53" s="87" customFormat="1" x14ac:dyDescent="0.25">
      <c r="A7" s="83">
        <v>5</v>
      </c>
      <c r="B7" s="84">
        <v>2102</v>
      </c>
      <c r="C7" s="88" t="s">
        <v>445</v>
      </c>
      <c r="D7" s="83" t="s">
        <v>391</v>
      </c>
      <c r="E7" s="110">
        <f>DISTRIBUCION!E7-'ENTREGA 1.0'!E7</f>
        <v>15</v>
      </c>
      <c r="F7" s="110">
        <f>DISTRIBUCION!F7-'ENTREGA 1.0'!F7</f>
        <v>5</v>
      </c>
      <c r="G7" s="110">
        <f>DISTRIBUCION!G7-'ENTREGA 1.0'!G7</f>
        <v>10</v>
      </c>
      <c r="H7" s="110">
        <f>DISTRIBUCION!H7-'ENTREGA 1.0'!H7</f>
        <v>5</v>
      </c>
      <c r="I7" s="110">
        <f>DISTRIBUCION!I7-'ENTREGA 1.0'!I7</f>
        <v>5</v>
      </c>
      <c r="J7" s="110">
        <f>DISTRIBUCION!J7-'ENTREGA 1.0'!J7</f>
        <v>5</v>
      </c>
      <c r="K7" s="110">
        <f>DISTRIBUCION!K7-'ENTREGA 1.0'!K7</f>
        <v>10</v>
      </c>
      <c r="L7" s="110">
        <f>DISTRIBUCION!L7-'ENTREGA 1.0'!L7</f>
        <v>2.5</v>
      </c>
      <c r="M7" s="110">
        <f>DISTRIBUCION!M7-'ENTREGA 1.0'!M7</f>
        <v>0</v>
      </c>
      <c r="N7" s="110">
        <f>DISTRIBUCION!N7-'ENTREGA 1.0'!N7</f>
        <v>0</v>
      </c>
      <c r="O7" s="110">
        <f>DISTRIBUCION!O7-'ENTREGA 1.0'!O7</f>
        <v>10</v>
      </c>
      <c r="P7" s="110">
        <f>DISTRIBUCION!P7-'ENTREGA 1.0'!P7</f>
        <v>2.5</v>
      </c>
      <c r="Q7" s="110">
        <f>DISTRIBUCION!Q7-'ENTREGA 1.0'!Q7</f>
        <v>2.5</v>
      </c>
      <c r="R7" s="110">
        <f>DISTRIBUCION!R7-'ENTREGA 1.0'!R7</f>
        <v>2.5</v>
      </c>
      <c r="S7" s="110">
        <f>DISTRIBUCION!S7-'ENTREGA 1.0'!S7</f>
        <v>2.5</v>
      </c>
      <c r="T7" s="110">
        <f>DISTRIBUCION!T7-'ENTREGA 1.0'!T7</f>
        <v>2.5</v>
      </c>
      <c r="U7" s="110">
        <f>DISTRIBUCION!U7-'ENTREGA 1.0'!U7</f>
        <v>5</v>
      </c>
      <c r="V7" s="110">
        <f>DISTRIBUCION!V7-'ENTREGA 1.0'!V7</f>
        <v>5</v>
      </c>
      <c r="W7" s="110">
        <f>DISTRIBUCION!W7-'ENTREGA 1.0'!W7</f>
        <v>10</v>
      </c>
      <c r="X7" s="110">
        <f>DISTRIBUCION!X7-'ENTREGA 1.0'!X7</f>
        <v>5</v>
      </c>
      <c r="Y7" s="110">
        <f>DISTRIBUCION!Y7-'ENTREGA 1.0'!Y7</f>
        <v>5</v>
      </c>
      <c r="Z7" s="110">
        <f>DISTRIBUCION!Z7-'ENTREGA 1.0'!Z7</f>
        <v>2.5</v>
      </c>
      <c r="AA7" s="110">
        <f>DISTRIBUCION!AA7-'ENTREGA 1.0'!AA7</f>
        <v>5</v>
      </c>
      <c r="AB7" s="110">
        <f>DISTRIBUCION!AB7-'ENTREGA 1.0'!AB7</f>
        <v>2.5</v>
      </c>
      <c r="AC7" s="110">
        <f>DISTRIBUCION!AC7-'ENTREGA 1.0'!AC7</f>
        <v>2.5</v>
      </c>
      <c r="AD7" s="110">
        <f>DISTRIBUCION!AD7-'ENTREGA 1.0'!AD7</f>
        <v>0</v>
      </c>
      <c r="AE7" s="110">
        <f>DISTRIBUCION!AE7-'ENTREGA 1.0'!AE7</f>
        <v>0</v>
      </c>
      <c r="AF7" s="110">
        <f>DISTRIBUCION!AF7-'ENTREGA 1.0'!AF7</f>
        <v>0</v>
      </c>
      <c r="AG7" s="110">
        <f>DISTRIBUCION!AG7-'ENTREGA 1.0'!AG7</f>
        <v>0</v>
      </c>
      <c r="AH7" s="110">
        <f>DISTRIBUCION!AH7-'ENTREGA 1.0'!AH7</f>
        <v>0</v>
      </c>
      <c r="AI7" s="110">
        <f>DISTRIBUCION!AI7-'ENTREGA 1.0'!AI7</f>
        <v>0</v>
      </c>
      <c r="AJ7" s="110">
        <f>DISTRIBUCION!AJ7-'ENTREGA 1.0'!AJ7</f>
        <v>0</v>
      </c>
      <c r="AK7" s="110">
        <f>DISTRIBUCION!AK7-'ENTREGA 1.0'!AK7</f>
        <v>0</v>
      </c>
      <c r="AL7" s="110">
        <f>DISTRIBUCION!AL7-'ENTREGA 1.0'!AL7</f>
        <v>0</v>
      </c>
      <c r="AM7" s="110">
        <f>DISTRIBUCION!AM7-'ENTREGA 1.0'!AM7</f>
        <v>0</v>
      </c>
      <c r="AN7" s="110">
        <f>DISTRIBUCION!AN7-'ENTREGA 1.0'!AN7</f>
        <v>0</v>
      </c>
      <c r="AO7" s="110">
        <f>DISTRIBUCION!AO7-'ENTREGA 1.0'!AO7</f>
        <v>0</v>
      </c>
      <c r="AP7" s="110">
        <f>DISTRIBUCION!AP7-'ENTREGA 1.0'!AP7</f>
        <v>0</v>
      </c>
      <c r="AQ7" s="110">
        <f>DISTRIBUCION!AQ7-'ENTREGA 1.0'!AQ7</f>
        <v>0</v>
      </c>
      <c r="AR7" s="110">
        <f>DISTRIBUCION!AR7-'ENTREGA 1.0'!AR7</f>
        <v>0</v>
      </c>
      <c r="AS7" s="110">
        <f>DISTRIBUCION!AS7-'ENTREGA 1.0'!AS7</f>
        <v>0</v>
      </c>
      <c r="AT7" s="110">
        <f>DISTRIBUCION!AT7-'ENTREGA 1.0'!AT7</f>
        <v>0</v>
      </c>
      <c r="AU7" s="110">
        <f>DISTRIBUCION!AU7-'ENTREGA 1.0'!AU7</f>
        <v>0</v>
      </c>
      <c r="AV7" s="110">
        <f>DISTRIBUCION!AV7-'ENTREGA 1.0'!AV7</f>
        <v>0</v>
      </c>
      <c r="AW7" s="110">
        <f>DISTRIBUCION!AW7-'ENTREGA 1.0'!AW7</f>
        <v>0</v>
      </c>
      <c r="AX7" s="110">
        <f>DISTRIBUCION!AX7-'ENTREGA 1.0'!AX7</f>
        <v>0</v>
      </c>
      <c r="AY7" s="110">
        <f>DISTRIBUCION!AY7-'ENTREGA 1.0'!AY7</f>
        <v>0</v>
      </c>
      <c r="AZ7" s="110">
        <f>DISTRIBUCION!AZ7-'ENTREGA 1.0'!AZ7</f>
        <v>0</v>
      </c>
      <c r="BA7" s="86">
        <f t="shared" si="0"/>
        <v>122.5</v>
      </c>
    </row>
    <row r="8" spans="1:53" s="87" customFormat="1" x14ac:dyDescent="0.25">
      <c r="A8" s="83">
        <v>6</v>
      </c>
      <c r="B8" s="84">
        <v>3470</v>
      </c>
      <c r="C8" s="88" t="s">
        <v>446</v>
      </c>
      <c r="D8" s="83" t="s">
        <v>447</v>
      </c>
      <c r="E8" s="110">
        <f>DISTRIBUCION!E8-'ENTREGA 1.0'!E8</f>
        <v>5</v>
      </c>
      <c r="F8" s="110">
        <f>DISTRIBUCION!F8-'ENTREGA 1.0'!F8</f>
        <v>5</v>
      </c>
      <c r="G8" s="110">
        <f>DISTRIBUCION!G8-'ENTREGA 1.0'!G8</f>
        <v>5</v>
      </c>
      <c r="H8" s="110">
        <f>DISTRIBUCION!H8-'ENTREGA 1.0'!H8</f>
        <v>2.5</v>
      </c>
      <c r="I8" s="110">
        <f>DISTRIBUCION!I8-'ENTREGA 1.0'!I8</f>
        <v>2.5</v>
      </c>
      <c r="J8" s="110">
        <f>DISTRIBUCION!J8-'ENTREGA 1.0'!J8</f>
        <v>2.5</v>
      </c>
      <c r="K8" s="110">
        <f>DISTRIBUCION!K8-'ENTREGA 1.0'!K8</f>
        <v>10</v>
      </c>
      <c r="L8" s="110">
        <f>DISTRIBUCION!L8-'ENTREGA 1.0'!L8</f>
        <v>2.5</v>
      </c>
      <c r="M8" s="110">
        <f>DISTRIBUCION!M8-'ENTREGA 1.0'!M8</f>
        <v>2.5</v>
      </c>
      <c r="N8" s="110">
        <f>DISTRIBUCION!N8-'ENTREGA 1.0'!N8</f>
        <v>2.5</v>
      </c>
      <c r="O8" s="110">
        <f>DISTRIBUCION!O8-'ENTREGA 1.0'!O8</f>
        <v>10</v>
      </c>
      <c r="P8" s="110">
        <f>DISTRIBUCION!P8-'ENTREGA 1.0'!P8</f>
        <v>2.5</v>
      </c>
      <c r="Q8" s="110">
        <f>DISTRIBUCION!Q8-'ENTREGA 1.0'!Q8</f>
        <v>2.5</v>
      </c>
      <c r="R8" s="110">
        <f>DISTRIBUCION!R8-'ENTREGA 1.0'!R8</f>
        <v>5</v>
      </c>
      <c r="S8" s="110">
        <f>DISTRIBUCION!S8-'ENTREGA 1.0'!S8</f>
        <v>2.5</v>
      </c>
      <c r="T8" s="110">
        <f>DISTRIBUCION!T8-'ENTREGA 1.0'!T8</f>
        <v>2.5</v>
      </c>
      <c r="U8" s="110">
        <f>DISTRIBUCION!U8-'ENTREGA 1.0'!U8</f>
        <v>5</v>
      </c>
      <c r="V8" s="110">
        <f>DISTRIBUCION!V8-'ENTREGA 1.0'!V8</f>
        <v>2.5</v>
      </c>
      <c r="W8" s="110">
        <f>DISTRIBUCION!W8-'ENTREGA 1.0'!W8</f>
        <v>2.5</v>
      </c>
      <c r="X8" s="110">
        <f>DISTRIBUCION!X8-'ENTREGA 1.0'!X8</f>
        <v>5</v>
      </c>
      <c r="Y8" s="110">
        <f>DISTRIBUCION!Y8-'ENTREGA 1.0'!Y8</f>
        <v>5</v>
      </c>
      <c r="Z8" s="110">
        <f>DISTRIBUCION!Z8-'ENTREGA 1.0'!Z8</f>
        <v>2.5</v>
      </c>
      <c r="AA8" s="110">
        <f>DISTRIBUCION!AA8-'ENTREGA 1.0'!AA8</f>
        <v>2.5</v>
      </c>
      <c r="AB8" s="110">
        <f>DISTRIBUCION!AB8-'ENTREGA 1.0'!AB8</f>
        <v>2.5</v>
      </c>
      <c r="AC8" s="110">
        <f>DISTRIBUCION!AC8-'ENTREGA 1.0'!AC8</f>
        <v>2.5</v>
      </c>
      <c r="AD8" s="110">
        <f>DISTRIBUCION!AD8-'ENTREGA 1.0'!AD8</f>
        <v>0</v>
      </c>
      <c r="AE8" s="110">
        <f>DISTRIBUCION!AE8-'ENTREGA 1.0'!AE8</f>
        <v>0</v>
      </c>
      <c r="AF8" s="110">
        <f>DISTRIBUCION!AF8-'ENTREGA 1.0'!AF8</f>
        <v>0</v>
      </c>
      <c r="AG8" s="110">
        <f>DISTRIBUCION!AG8-'ENTREGA 1.0'!AG8</f>
        <v>0</v>
      </c>
      <c r="AH8" s="110">
        <f>DISTRIBUCION!AH8-'ENTREGA 1.0'!AH8</f>
        <v>0</v>
      </c>
      <c r="AI8" s="110">
        <f>DISTRIBUCION!AI8-'ENTREGA 1.0'!AI8</f>
        <v>0</v>
      </c>
      <c r="AJ8" s="110">
        <f>DISTRIBUCION!AJ8-'ENTREGA 1.0'!AJ8</f>
        <v>0</v>
      </c>
      <c r="AK8" s="110">
        <f>DISTRIBUCION!AK8-'ENTREGA 1.0'!AK8</f>
        <v>0</v>
      </c>
      <c r="AL8" s="110">
        <f>DISTRIBUCION!AL8-'ENTREGA 1.0'!AL8</f>
        <v>0</v>
      </c>
      <c r="AM8" s="110">
        <f>DISTRIBUCION!AM8-'ENTREGA 1.0'!AM8</f>
        <v>0</v>
      </c>
      <c r="AN8" s="110">
        <f>DISTRIBUCION!AN8-'ENTREGA 1.0'!AN8</f>
        <v>0</v>
      </c>
      <c r="AO8" s="110">
        <f>DISTRIBUCION!AO8-'ENTREGA 1.0'!AO8</f>
        <v>0</v>
      </c>
      <c r="AP8" s="110">
        <f>DISTRIBUCION!AP8-'ENTREGA 1.0'!AP8</f>
        <v>0</v>
      </c>
      <c r="AQ8" s="110">
        <f>DISTRIBUCION!AQ8-'ENTREGA 1.0'!AQ8</f>
        <v>0</v>
      </c>
      <c r="AR8" s="110">
        <f>DISTRIBUCION!AR8-'ENTREGA 1.0'!AR8</f>
        <v>0</v>
      </c>
      <c r="AS8" s="110">
        <f>DISTRIBUCION!AS8-'ENTREGA 1.0'!AS8</f>
        <v>0</v>
      </c>
      <c r="AT8" s="110">
        <f>DISTRIBUCION!AT8-'ENTREGA 1.0'!AT8</f>
        <v>0</v>
      </c>
      <c r="AU8" s="110">
        <f>DISTRIBUCION!AU8-'ENTREGA 1.0'!AU8</f>
        <v>0</v>
      </c>
      <c r="AV8" s="110">
        <f>DISTRIBUCION!AV8-'ENTREGA 1.0'!AV8</f>
        <v>0</v>
      </c>
      <c r="AW8" s="110">
        <f>DISTRIBUCION!AW8-'ENTREGA 1.0'!AW8</f>
        <v>0</v>
      </c>
      <c r="AX8" s="110">
        <f>DISTRIBUCION!AX8-'ENTREGA 1.0'!AX8</f>
        <v>0</v>
      </c>
      <c r="AY8" s="110">
        <f>DISTRIBUCION!AY8-'ENTREGA 1.0'!AY8</f>
        <v>0</v>
      </c>
      <c r="AZ8" s="110">
        <f>DISTRIBUCION!AZ8-'ENTREGA 1.0'!AZ8</f>
        <v>0</v>
      </c>
      <c r="BA8" s="86">
        <f t="shared" si="0"/>
        <v>95</v>
      </c>
    </row>
    <row r="9" spans="1:53" s="87" customFormat="1" x14ac:dyDescent="0.25">
      <c r="A9" s="83">
        <v>7</v>
      </c>
      <c r="B9" s="84">
        <v>429</v>
      </c>
      <c r="C9" s="88" t="s">
        <v>341</v>
      </c>
      <c r="D9" s="83" t="s">
        <v>448</v>
      </c>
      <c r="E9" s="110">
        <f>DISTRIBUCION!E9-'ENTREGA 1.0'!E9</f>
        <v>10</v>
      </c>
      <c r="F9" s="110">
        <f>DISTRIBUCION!F9-'ENTREGA 1.0'!F9</f>
        <v>2.5</v>
      </c>
      <c r="G9" s="110">
        <f>DISTRIBUCION!G9-'ENTREGA 1.0'!G9</f>
        <v>0</v>
      </c>
      <c r="H9" s="110">
        <f>DISTRIBUCION!H9-'ENTREGA 1.0'!H9</f>
        <v>2.5</v>
      </c>
      <c r="I9" s="110">
        <f>DISTRIBUCION!I9-'ENTREGA 1.0'!I9</f>
        <v>0</v>
      </c>
      <c r="J9" s="110">
        <f>DISTRIBUCION!J9-'ENTREGA 1.0'!J9</f>
        <v>2.5</v>
      </c>
      <c r="K9" s="110">
        <f>DISTRIBUCION!K9-'ENTREGA 1.0'!K9</f>
        <v>10</v>
      </c>
      <c r="L9" s="110">
        <f>DISTRIBUCION!L9-'ENTREGA 1.0'!L9</f>
        <v>2.5</v>
      </c>
      <c r="M9" s="110">
        <f>DISTRIBUCION!M9-'ENTREGA 1.0'!M9</f>
        <v>2.5</v>
      </c>
      <c r="N9" s="110">
        <f>DISTRIBUCION!N9-'ENTREGA 1.0'!N9</f>
        <v>5</v>
      </c>
      <c r="O9" s="110">
        <f>DISTRIBUCION!O9-'ENTREGA 1.0'!O9</f>
        <v>5</v>
      </c>
      <c r="P9" s="110">
        <f>DISTRIBUCION!P9-'ENTREGA 1.0'!P9</f>
        <v>2.5</v>
      </c>
      <c r="Q9" s="110">
        <f>DISTRIBUCION!Q9-'ENTREGA 1.0'!Q9</f>
        <v>2.5</v>
      </c>
      <c r="R9" s="110">
        <f>DISTRIBUCION!R9-'ENTREGA 1.0'!R9</f>
        <v>5</v>
      </c>
      <c r="S9" s="110">
        <f>DISTRIBUCION!S9-'ENTREGA 1.0'!S9</f>
        <v>2.5</v>
      </c>
      <c r="T9" s="110">
        <f>DISTRIBUCION!T9-'ENTREGA 1.0'!T9</f>
        <v>5</v>
      </c>
      <c r="U9" s="110">
        <f>DISTRIBUCION!U9-'ENTREGA 1.0'!U9</f>
        <v>5</v>
      </c>
      <c r="V9" s="110">
        <f>DISTRIBUCION!V9-'ENTREGA 1.0'!V9</f>
        <v>5</v>
      </c>
      <c r="W9" s="110">
        <f>DISTRIBUCION!W9-'ENTREGA 1.0'!W9</f>
        <v>2.5</v>
      </c>
      <c r="X9" s="110">
        <f>DISTRIBUCION!X9-'ENTREGA 1.0'!X9</f>
        <v>2.5</v>
      </c>
      <c r="Y9" s="110">
        <f>DISTRIBUCION!Y9-'ENTREGA 1.0'!Y9</f>
        <v>5</v>
      </c>
      <c r="Z9" s="110">
        <f>DISTRIBUCION!Z9-'ENTREGA 1.0'!Z9</f>
        <v>2.5</v>
      </c>
      <c r="AA9" s="110">
        <f>DISTRIBUCION!AA9-'ENTREGA 1.0'!AA9</f>
        <v>0</v>
      </c>
      <c r="AB9" s="110">
        <f>DISTRIBUCION!AB9-'ENTREGA 1.0'!AB9</f>
        <v>5</v>
      </c>
      <c r="AC9" s="110">
        <f>DISTRIBUCION!AC9-'ENTREGA 1.0'!AC9</f>
        <v>5</v>
      </c>
      <c r="AD9" s="110">
        <f>DISTRIBUCION!AD9-'ENTREGA 1.0'!AD9</f>
        <v>0</v>
      </c>
      <c r="AE9" s="110">
        <f>DISTRIBUCION!AE9-'ENTREGA 1.0'!AE9</f>
        <v>0</v>
      </c>
      <c r="AF9" s="110">
        <f>DISTRIBUCION!AF9-'ENTREGA 1.0'!AF9</f>
        <v>0</v>
      </c>
      <c r="AG9" s="110">
        <f>DISTRIBUCION!AG9-'ENTREGA 1.0'!AG9</f>
        <v>0</v>
      </c>
      <c r="AH9" s="110">
        <f>DISTRIBUCION!AH9-'ENTREGA 1.0'!AH9</f>
        <v>0</v>
      </c>
      <c r="AI9" s="110">
        <f>DISTRIBUCION!AI9-'ENTREGA 1.0'!AI9</f>
        <v>0</v>
      </c>
      <c r="AJ9" s="110">
        <f>DISTRIBUCION!AJ9-'ENTREGA 1.0'!AJ9</f>
        <v>0</v>
      </c>
      <c r="AK9" s="110">
        <f>DISTRIBUCION!AK9-'ENTREGA 1.0'!AK9</f>
        <v>0</v>
      </c>
      <c r="AL9" s="110">
        <f>DISTRIBUCION!AL9-'ENTREGA 1.0'!AL9</f>
        <v>0</v>
      </c>
      <c r="AM9" s="110">
        <f>DISTRIBUCION!AM9-'ENTREGA 1.0'!AM9</f>
        <v>0</v>
      </c>
      <c r="AN9" s="110">
        <f>DISTRIBUCION!AN9-'ENTREGA 1.0'!AN9</f>
        <v>0</v>
      </c>
      <c r="AO9" s="110">
        <f>DISTRIBUCION!AO9-'ENTREGA 1.0'!AO9</f>
        <v>0</v>
      </c>
      <c r="AP9" s="110">
        <f>DISTRIBUCION!AP9-'ENTREGA 1.0'!AP9</f>
        <v>0</v>
      </c>
      <c r="AQ9" s="110">
        <f>DISTRIBUCION!AQ9-'ENTREGA 1.0'!AQ9</f>
        <v>0</v>
      </c>
      <c r="AR9" s="110">
        <f>DISTRIBUCION!AR9-'ENTREGA 1.0'!AR9</f>
        <v>0</v>
      </c>
      <c r="AS9" s="110">
        <f>DISTRIBUCION!AS9-'ENTREGA 1.0'!AS9</f>
        <v>0</v>
      </c>
      <c r="AT9" s="110">
        <f>DISTRIBUCION!AT9-'ENTREGA 1.0'!AT9</f>
        <v>0</v>
      </c>
      <c r="AU9" s="110">
        <f>DISTRIBUCION!AU9-'ENTREGA 1.0'!AU9</f>
        <v>0</v>
      </c>
      <c r="AV9" s="110">
        <f>DISTRIBUCION!AV9-'ENTREGA 1.0'!AV9</f>
        <v>0</v>
      </c>
      <c r="AW9" s="110">
        <f>DISTRIBUCION!AW9-'ENTREGA 1.0'!AW9</f>
        <v>0</v>
      </c>
      <c r="AX9" s="110">
        <f>DISTRIBUCION!AX9-'ENTREGA 1.0'!AX9</f>
        <v>0</v>
      </c>
      <c r="AY9" s="110">
        <f>DISTRIBUCION!AY9-'ENTREGA 1.0'!AY9</f>
        <v>0</v>
      </c>
      <c r="AZ9" s="110">
        <f>DISTRIBUCION!AZ9-'ENTREGA 1.0'!AZ9</f>
        <v>0</v>
      </c>
      <c r="BA9" s="86">
        <f t="shared" si="0"/>
        <v>92.5</v>
      </c>
    </row>
    <row r="10" spans="1:53" s="87" customFormat="1" x14ac:dyDescent="0.25">
      <c r="A10" s="83">
        <v>8</v>
      </c>
      <c r="B10" s="84">
        <v>6546</v>
      </c>
      <c r="C10" s="88" t="s">
        <v>449</v>
      </c>
      <c r="D10" s="83" t="s">
        <v>448</v>
      </c>
      <c r="E10" s="110">
        <f>DISTRIBUCION!E10-'ENTREGA 1.0'!E10</f>
        <v>10</v>
      </c>
      <c r="F10" s="110">
        <f>DISTRIBUCION!F10-'ENTREGA 1.0'!F10</f>
        <v>2.5</v>
      </c>
      <c r="G10" s="110">
        <f>DISTRIBUCION!G10-'ENTREGA 1.0'!G10</f>
        <v>0</v>
      </c>
      <c r="H10" s="110">
        <f>DISTRIBUCION!H10-'ENTREGA 1.0'!H10</f>
        <v>2.5</v>
      </c>
      <c r="I10" s="110">
        <f>DISTRIBUCION!I10-'ENTREGA 1.0'!I10</f>
        <v>0</v>
      </c>
      <c r="J10" s="110">
        <f>DISTRIBUCION!J10-'ENTREGA 1.0'!J10</f>
        <v>2.5</v>
      </c>
      <c r="K10" s="110">
        <f>DISTRIBUCION!K10-'ENTREGA 1.0'!K10</f>
        <v>10</v>
      </c>
      <c r="L10" s="110">
        <f>DISTRIBUCION!L10-'ENTREGA 1.0'!L10</f>
        <v>2.5</v>
      </c>
      <c r="M10" s="110">
        <f>DISTRIBUCION!M10-'ENTREGA 1.0'!M10</f>
        <v>2.5</v>
      </c>
      <c r="N10" s="110">
        <f>DISTRIBUCION!N10-'ENTREGA 1.0'!N10</f>
        <v>5</v>
      </c>
      <c r="O10" s="110">
        <f>DISTRIBUCION!O10-'ENTREGA 1.0'!O10</f>
        <v>5</v>
      </c>
      <c r="P10" s="110">
        <f>DISTRIBUCION!P10-'ENTREGA 1.0'!P10</f>
        <v>2.5</v>
      </c>
      <c r="Q10" s="110">
        <f>DISTRIBUCION!Q10-'ENTREGA 1.0'!Q10</f>
        <v>2.5</v>
      </c>
      <c r="R10" s="110">
        <f>DISTRIBUCION!R10-'ENTREGA 1.0'!R10</f>
        <v>5</v>
      </c>
      <c r="S10" s="110">
        <f>DISTRIBUCION!S10-'ENTREGA 1.0'!S10</f>
        <v>2.5</v>
      </c>
      <c r="T10" s="110">
        <f>DISTRIBUCION!T10-'ENTREGA 1.0'!T10</f>
        <v>5</v>
      </c>
      <c r="U10" s="110">
        <f>DISTRIBUCION!U10-'ENTREGA 1.0'!U10</f>
        <v>5</v>
      </c>
      <c r="V10" s="110">
        <f>DISTRIBUCION!V10-'ENTREGA 1.0'!V10</f>
        <v>5</v>
      </c>
      <c r="W10" s="110">
        <f>DISTRIBUCION!W10-'ENTREGA 1.0'!W10</f>
        <v>2.5</v>
      </c>
      <c r="X10" s="110">
        <f>DISTRIBUCION!X10-'ENTREGA 1.0'!X10</f>
        <v>2.5</v>
      </c>
      <c r="Y10" s="110">
        <f>DISTRIBUCION!Y10-'ENTREGA 1.0'!Y10</f>
        <v>5</v>
      </c>
      <c r="Z10" s="110">
        <f>DISTRIBUCION!Z10-'ENTREGA 1.0'!Z10</f>
        <v>2.5</v>
      </c>
      <c r="AA10" s="110">
        <f>DISTRIBUCION!AA10-'ENTREGA 1.0'!AA10</f>
        <v>0</v>
      </c>
      <c r="AB10" s="110">
        <f>DISTRIBUCION!AB10-'ENTREGA 1.0'!AB10</f>
        <v>5</v>
      </c>
      <c r="AC10" s="110">
        <f>DISTRIBUCION!AC10-'ENTREGA 1.0'!AC10</f>
        <v>5</v>
      </c>
      <c r="AD10" s="110">
        <f>DISTRIBUCION!AD10-'ENTREGA 1.0'!AD10</f>
        <v>0</v>
      </c>
      <c r="AE10" s="110">
        <f>DISTRIBUCION!AE10-'ENTREGA 1.0'!AE10</f>
        <v>0</v>
      </c>
      <c r="AF10" s="110">
        <f>DISTRIBUCION!AF10-'ENTREGA 1.0'!AF10</f>
        <v>0</v>
      </c>
      <c r="AG10" s="110">
        <f>DISTRIBUCION!AG10-'ENTREGA 1.0'!AG10</f>
        <v>0</v>
      </c>
      <c r="AH10" s="110">
        <f>DISTRIBUCION!AH10-'ENTREGA 1.0'!AH10</f>
        <v>0</v>
      </c>
      <c r="AI10" s="110">
        <f>DISTRIBUCION!AI10-'ENTREGA 1.0'!AI10</f>
        <v>0</v>
      </c>
      <c r="AJ10" s="110">
        <f>DISTRIBUCION!AJ10-'ENTREGA 1.0'!AJ10</f>
        <v>0</v>
      </c>
      <c r="AK10" s="110">
        <f>DISTRIBUCION!AK10-'ENTREGA 1.0'!AK10</f>
        <v>0</v>
      </c>
      <c r="AL10" s="110">
        <f>DISTRIBUCION!AL10-'ENTREGA 1.0'!AL10</f>
        <v>0</v>
      </c>
      <c r="AM10" s="110">
        <f>DISTRIBUCION!AM10-'ENTREGA 1.0'!AM10</f>
        <v>0</v>
      </c>
      <c r="AN10" s="110">
        <f>DISTRIBUCION!AN10-'ENTREGA 1.0'!AN10</f>
        <v>0</v>
      </c>
      <c r="AO10" s="110">
        <f>DISTRIBUCION!AO10-'ENTREGA 1.0'!AO10</f>
        <v>0</v>
      </c>
      <c r="AP10" s="110">
        <f>DISTRIBUCION!AP10-'ENTREGA 1.0'!AP10</f>
        <v>0</v>
      </c>
      <c r="AQ10" s="110">
        <f>DISTRIBUCION!AQ10-'ENTREGA 1.0'!AQ10</f>
        <v>0</v>
      </c>
      <c r="AR10" s="110">
        <f>DISTRIBUCION!AR10-'ENTREGA 1.0'!AR10</f>
        <v>0</v>
      </c>
      <c r="AS10" s="110">
        <f>DISTRIBUCION!AS10-'ENTREGA 1.0'!AS10</f>
        <v>0</v>
      </c>
      <c r="AT10" s="110">
        <f>DISTRIBUCION!AT10-'ENTREGA 1.0'!AT10</f>
        <v>0</v>
      </c>
      <c r="AU10" s="110">
        <f>DISTRIBUCION!AU10-'ENTREGA 1.0'!AU10</f>
        <v>0</v>
      </c>
      <c r="AV10" s="110">
        <f>DISTRIBUCION!AV10-'ENTREGA 1.0'!AV10</f>
        <v>0</v>
      </c>
      <c r="AW10" s="110">
        <f>DISTRIBUCION!AW10-'ENTREGA 1.0'!AW10</f>
        <v>0</v>
      </c>
      <c r="AX10" s="110">
        <f>DISTRIBUCION!AX10-'ENTREGA 1.0'!AX10</f>
        <v>0</v>
      </c>
      <c r="AY10" s="110">
        <f>DISTRIBUCION!AY10-'ENTREGA 1.0'!AY10</f>
        <v>0</v>
      </c>
      <c r="AZ10" s="110">
        <f>DISTRIBUCION!AZ10-'ENTREGA 1.0'!AZ10</f>
        <v>0</v>
      </c>
      <c r="BA10" s="86">
        <f t="shared" si="0"/>
        <v>92.5</v>
      </c>
    </row>
    <row r="11" spans="1:53" s="87" customFormat="1" ht="38.25" customHeight="1" x14ac:dyDescent="0.25">
      <c r="A11" s="83">
        <v>9</v>
      </c>
      <c r="B11" s="84">
        <v>2644</v>
      </c>
      <c r="C11" s="85" t="s">
        <v>450</v>
      </c>
      <c r="D11" s="83" t="s">
        <v>444</v>
      </c>
      <c r="E11" s="110">
        <f>DISTRIBUCION!E11-'ENTREGA 1.0'!E11</f>
        <v>325</v>
      </c>
      <c r="F11" s="110">
        <f>DISTRIBUCION!F11-'ENTREGA 1.0'!F11</f>
        <v>20</v>
      </c>
      <c r="G11" s="110">
        <f>DISTRIBUCION!G11-'ENTREGA 1.0'!G11</f>
        <v>60</v>
      </c>
      <c r="H11" s="110">
        <f>DISTRIBUCION!H11-'ENTREGA 1.0'!H11</f>
        <v>20</v>
      </c>
      <c r="I11" s="110">
        <f>DISTRIBUCION!I11-'ENTREGA 1.0'!I11</f>
        <v>5</v>
      </c>
      <c r="J11" s="110">
        <f>DISTRIBUCION!J11-'ENTREGA 1.0'!J11</f>
        <v>15</v>
      </c>
      <c r="K11" s="110">
        <f>DISTRIBUCION!K11-'ENTREGA 1.0'!K11</f>
        <v>75</v>
      </c>
      <c r="L11" s="110">
        <f>DISTRIBUCION!L11-'ENTREGA 1.0'!L11</f>
        <v>10</v>
      </c>
      <c r="M11" s="110">
        <f>DISTRIBUCION!M11-'ENTREGA 1.0'!M11</f>
        <v>10</v>
      </c>
      <c r="N11" s="110">
        <f>DISTRIBUCION!N11-'ENTREGA 1.0'!N11</f>
        <v>10</v>
      </c>
      <c r="O11" s="110">
        <f>DISTRIBUCION!O11-'ENTREGA 1.0'!O11</f>
        <v>75</v>
      </c>
      <c r="P11" s="110">
        <f>DISTRIBUCION!P11-'ENTREGA 1.0'!P11</f>
        <v>10</v>
      </c>
      <c r="Q11" s="110">
        <f>DISTRIBUCION!Q11-'ENTREGA 1.0'!Q11</f>
        <v>5</v>
      </c>
      <c r="R11" s="110">
        <f>DISTRIBUCION!R11-'ENTREGA 1.0'!R11</f>
        <v>10</v>
      </c>
      <c r="S11" s="110">
        <f>DISTRIBUCION!S11-'ENTREGA 1.0'!S11</f>
        <v>5</v>
      </c>
      <c r="T11" s="110">
        <f>DISTRIBUCION!T11-'ENTREGA 1.0'!T11</f>
        <v>10</v>
      </c>
      <c r="U11" s="110">
        <f>DISTRIBUCION!U11-'ENTREGA 1.0'!U11</f>
        <v>15</v>
      </c>
      <c r="V11" s="110">
        <f>DISTRIBUCION!V11-'ENTREGA 1.0'!V11</f>
        <v>20</v>
      </c>
      <c r="W11" s="110">
        <f>DISTRIBUCION!W11-'ENTREGA 1.0'!W11</f>
        <v>20</v>
      </c>
      <c r="X11" s="110">
        <f>DISTRIBUCION!X11-'ENTREGA 1.0'!X11</f>
        <v>20</v>
      </c>
      <c r="Y11" s="110">
        <f>DISTRIBUCION!Y11-'ENTREGA 1.0'!Y11</f>
        <v>10</v>
      </c>
      <c r="Z11" s="110">
        <f>DISTRIBUCION!Z11-'ENTREGA 1.0'!Z11</f>
        <v>10</v>
      </c>
      <c r="AA11" s="110">
        <f>DISTRIBUCION!AA11-'ENTREGA 1.0'!AA11</f>
        <v>20</v>
      </c>
      <c r="AB11" s="110">
        <f>DISTRIBUCION!AB11-'ENTREGA 1.0'!AB11</f>
        <v>20</v>
      </c>
      <c r="AC11" s="110">
        <f>DISTRIBUCION!AC11-'ENTREGA 1.0'!AC11</f>
        <v>20</v>
      </c>
      <c r="AD11" s="110">
        <f>DISTRIBUCION!AD11-'ENTREGA 1.0'!AD11</f>
        <v>0</v>
      </c>
      <c r="AE11" s="110">
        <f>DISTRIBUCION!AE11-'ENTREGA 1.0'!AE11</f>
        <v>0</v>
      </c>
      <c r="AF11" s="110">
        <f>DISTRIBUCION!AF11-'ENTREGA 1.0'!AF11</f>
        <v>0</v>
      </c>
      <c r="AG11" s="110">
        <f>DISTRIBUCION!AG11-'ENTREGA 1.0'!AG11</f>
        <v>0</v>
      </c>
      <c r="AH11" s="110">
        <f>DISTRIBUCION!AH11-'ENTREGA 1.0'!AH11</f>
        <v>0</v>
      </c>
      <c r="AI11" s="110">
        <f>DISTRIBUCION!AI11-'ENTREGA 1.0'!AI11</f>
        <v>0</v>
      </c>
      <c r="AJ11" s="110">
        <f>DISTRIBUCION!AJ11-'ENTREGA 1.0'!AJ11</f>
        <v>0</v>
      </c>
      <c r="AK11" s="110">
        <f>DISTRIBUCION!AK11-'ENTREGA 1.0'!AK11</f>
        <v>0</v>
      </c>
      <c r="AL11" s="110">
        <f>DISTRIBUCION!AL11-'ENTREGA 1.0'!AL11</f>
        <v>0</v>
      </c>
      <c r="AM11" s="110">
        <f>DISTRIBUCION!AM11-'ENTREGA 1.0'!AM11</f>
        <v>0</v>
      </c>
      <c r="AN11" s="110">
        <f>DISTRIBUCION!AN11-'ENTREGA 1.0'!AN11</f>
        <v>0</v>
      </c>
      <c r="AO11" s="110">
        <f>DISTRIBUCION!AO11-'ENTREGA 1.0'!AO11</f>
        <v>0</v>
      </c>
      <c r="AP11" s="110">
        <f>DISTRIBUCION!AP11-'ENTREGA 1.0'!AP11</f>
        <v>0</v>
      </c>
      <c r="AQ11" s="110">
        <f>DISTRIBUCION!AQ11-'ENTREGA 1.0'!AQ11</f>
        <v>0</v>
      </c>
      <c r="AR11" s="110">
        <f>DISTRIBUCION!AR11-'ENTREGA 1.0'!AR11</f>
        <v>0</v>
      </c>
      <c r="AS11" s="110">
        <f>DISTRIBUCION!AS11-'ENTREGA 1.0'!AS11</f>
        <v>0</v>
      </c>
      <c r="AT11" s="110">
        <f>DISTRIBUCION!AT11-'ENTREGA 1.0'!AT11</f>
        <v>0</v>
      </c>
      <c r="AU11" s="110">
        <f>DISTRIBUCION!AU11-'ENTREGA 1.0'!AU11</f>
        <v>0</v>
      </c>
      <c r="AV11" s="110">
        <f>DISTRIBUCION!AV11-'ENTREGA 1.0'!AV11</f>
        <v>0</v>
      </c>
      <c r="AW11" s="110">
        <f>DISTRIBUCION!AW11-'ENTREGA 1.0'!AW11</f>
        <v>0</v>
      </c>
      <c r="AX11" s="110">
        <f>DISTRIBUCION!AX11-'ENTREGA 1.0'!AX11</f>
        <v>0</v>
      </c>
      <c r="AY11" s="110">
        <f>DISTRIBUCION!AY11-'ENTREGA 1.0'!AY11</f>
        <v>0</v>
      </c>
      <c r="AZ11" s="110">
        <f>DISTRIBUCION!AZ11-'ENTREGA 1.0'!AZ11</f>
        <v>0</v>
      </c>
      <c r="BA11" s="86">
        <f t="shared" si="0"/>
        <v>820</v>
      </c>
    </row>
    <row r="12" spans="1:53" s="87" customFormat="1" x14ac:dyDescent="0.25">
      <c r="A12" s="83">
        <v>10</v>
      </c>
      <c r="B12" s="84">
        <v>3478</v>
      </c>
      <c r="C12" s="89" t="s">
        <v>451</v>
      </c>
      <c r="D12" s="83" t="s">
        <v>391</v>
      </c>
      <c r="E12" s="110">
        <f>DISTRIBUCION!E12-'ENTREGA 1.0'!E12</f>
        <v>0</v>
      </c>
      <c r="F12" s="110">
        <f>DISTRIBUCION!F12-'ENTREGA 1.0'!F12</f>
        <v>0</v>
      </c>
      <c r="G12" s="110">
        <f>DISTRIBUCION!G12-'ENTREGA 1.0'!G12</f>
        <v>0</v>
      </c>
      <c r="H12" s="110">
        <f>DISTRIBUCION!H12-'ENTREGA 1.0'!H12</f>
        <v>0</v>
      </c>
      <c r="I12" s="110">
        <f>DISTRIBUCION!I12-'ENTREGA 1.0'!I12</f>
        <v>0</v>
      </c>
      <c r="J12" s="110">
        <f>DISTRIBUCION!J12-'ENTREGA 1.0'!J12</f>
        <v>0</v>
      </c>
      <c r="K12" s="110">
        <f>DISTRIBUCION!K12-'ENTREGA 1.0'!K12</f>
        <v>0</v>
      </c>
      <c r="L12" s="110">
        <f>DISTRIBUCION!L12-'ENTREGA 1.0'!L12</f>
        <v>0</v>
      </c>
      <c r="M12" s="110">
        <f>DISTRIBUCION!M12-'ENTREGA 1.0'!M12</f>
        <v>0</v>
      </c>
      <c r="N12" s="110">
        <f>DISTRIBUCION!N12-'ENTREGA 1.0'!N12</f>
        <v>0</v>
      </c>
      <c r="O12" s="110">
        <f>DISTRIBUCION!O12-'ENTREGA 1.0'!O12</f>
        <v>0</v>
      </c>
      <c r="P12" s="110">
        <f>DISTRIBUCION!P12-'ENTREGA 1.0'!P12</f>
        <v>0</v>
      </c>
      <c r="Q12" s="110">
        <f>DISTRIBUCION!Q12-'ENTREGA 1.0'!Q12</f>
        <v>0</v>
      </c>
      <c r="R12" s="110">
        <f>DISTRIBUCION!R12-'ENTREGA 1.0'!R12</f>
        <v>0</v>
      </c>
      <c r="S12" s="110">
        <f>DISTRIBUCION!S12-'ENTREGA 1.0'!S12</f>
        <v>0</v>
      </c>
      <c r="T12" s="110">
        <f>DISTRIBUCION!T12-'ENTREGA 1.0'!T12</f>
        <v>0</v>
      </c>
      <c r="U12" s="110">
        <f>DISTRIBUCION!U12-'ENTREGA 1.0'!U12</f>
        <v>0</v>
      </c>
      <c r="V12" s="110">
        <f>DISTRIBUCION!V12-'ENTREGA 1.0'!V12</f>
        <v>0</v>
      </c>
      <c r="W12" s="110">
        <f>DISTRIBUCION!W12-'ENTREGA 1.0'!W12</f>
        <v>0</v>
      </c>
      <c r="X12" s="110">
        <f>DISTRIBUCION!X12-'ENTREGA 1.0'!X12</f>
        <v>0</v>
      </c>
      <c r="Y12" s="110">
        <f>DISTRIBUCION!Y12-'ENTREGA 1.0'!Y12</f>
        <v>0</v>
      </c>
      <c r="Z12" s="110">
        <f>DISTRIBUCION!Z12-'ENTREGA 1.0'!Z12</f>
        <v>0</v>
      </c>
      <c r="AA12" s="110">
        <f>DISTRIBUCION!AA12-'ENTREGA 1.0'!AA12</f>
        <v>0</v>
      </c>
      <c r="AB12" s="110">
        <f>DISTRIBUCION!AB12-'ENTREGA 1.0'!AB12</f>
        <v>0</v>
      </c>
      <c r="AC12" s="110">
        <f>DISTRIBUCION!AC12-'ENTREGA 1.0'!AC12</f>
        <v>0</v>
      </c>
      <c r="AD12" s="110">
        <f>DISTRIBUCION!AD12-'ENTREGA 1.0'!AD12</f>
        <v>0</v>
      </c>
      <c r="AE12" s="110">
        <f>DISTRIBUCION!AE12-'ENTREGA 1.0'!AE12</f>
        <v>0</v>
      </c>
      <c r="AF12" s="110">
        <f>DISTRIBUCION!AF12-'ENTREGA 1.0'!AF12</f>
        <v>0</v>
      </c>
      <c r="AG12" s="110">
        <f>DISTRIBUCION!AG12-'ENTREGA 1.0'!AG12</f>
        <v>0</v>
      </c>
      <c r="AH12" s="110">
        <f>DISTRIBUCION!AH12-'ENTREGA 1.0'!AH12</f>
        <v>0</v>
      </c>
      <c r="AI12" s="110">
        <f>DISTRIBUCION!AI12-'ENTREGA 1.0'!AI12</f>
        <v>0</v>
      </c>
      <c r="AJ12" s="110">
        <f>DISTRIBUCION!AJ12-'ENTREGA 1.0'!AJ12</f>
        <v>0</v>
      </c>
      <c r="AK12" s="110">
        <f>DISTRIBUCION!AK12-'ENTREGA 1.0'!AK12</f>
        <v>0</v>
      </c>
      <c r="AL12" s="110">
        <f>DISTRIBUCION!AL12-'ENTREGA 1.0'!AL12</f>
        <v>0</v>
      </c>
      <c r="AM12" s="110">
        <f>DISTRIBUCION!AM12-'ENTREGA 1.0'!AM12</f>
        <v>0</v>
      </c>
      <c r="AN12" s="110">
        <f>DISTRIBUCION!AN12-'ENTREGA 1.0'!AN12</f>
        <v>0</v>
      </c>
      <c r="AO12" s="110">
        <f>DISTRIBUCION!AO12-'ENTREGA 1.0'!AO12</f>
        <v>0</v>
      </c>
      <c r="AP12" s="110">
        <f>DISTRIBUCION!AP12-'ENTREGA 1.0'!AP12</f>
        <v>0</v>
      </c>
      <c r="AQ12" s="110">
        <f>DISTRIBUCION!AQ12-'ENTREGA 1.0'!AQ12</f>
        <v>0</v>
      </c>
      <c r="AR12" s="110">
        <f>DISTRIBUCION!AR12-'ENTREGA 1.0'!AR12</f>
        <v>0</v>
      </c>
      <c r="AS12" s="110">
        <f>DISTRIBUCION!AS12-'ENTREGA 1.0'!AS12</f>
        <v>0</v>
      </c>
      <c r="AT12" s="110">
        <f>DISTRIBUCION!AT12-'ENTREGA 1.0'!AT12</f>
        <v>0</v>
      </c>
      <c r="AU12" s="110">
        <f>DISTRIBUCION!AU12-'ENTREGA 1.0'!AU12</f>
        <v>0</v>
      </c>
      <c r="AV12" s="110">
        <f>DISTRIBUCION!AV12-'ENTREGA 1.0'!AV12</f>
        <v>0</v>
      </c>
      <c r="AW12" s="110">
        <f>DISTRIBUCION!AW12-'ENTREGA 1.0'!AW12</f>
        <v>0</v>
      </c>
      <c r="AX12" s="110">
        <f>DISTRIBUCION!AX12-'ENTREGA 1.0'!AX12</f>
        <v>0</v>
      </c>
      <c r="AY12" s="110">
        <f>DISTRIBUCION!AY12-'ENTREGA 1.0'!AY12</f>
        <v>0</v>
      </c>
      <c r="AZ12" s="110">
        <f>DISTRIBUCION!AZ12-'ENTREGA 1.0'!AZ12</f>
        <v>0</v>
      </c>
      <c r="BA12" s="86">
        <f t="shared" si="0"/>
        <v>0</v>
      </c>
    </row>
    <row r="13" spans="1:53" s="87" customFormat="1" x14ac:dyDescent="0.25">
      <c r="A13" s="83">
        <v>11</v>
      </c>
      <c r="B13" s="84">
        <v>7026</v>
      </c>
      <c r="C13" s="90" t="s">
        <v>345</v>
      </c>
      <c r="D13" s="83" t="s">
        <v>391</v>
      </c>
      <c r="E13" s="110">
        <f>DISTRIBUCION!E13-'ENTREGA 1.0'!E13</f>
        <v>0</v>
      </c>
      <c r="F13" s="110">
        <f>DISTRIBUCION!F13-'ENTREGA 1.0'!F13</f>
        <v>0</v>
      </c>
      <c r="G13" s="110">
        <f>DISTRIBUCION!G13-'ENTREGA 1.0'!G13</f>
        <v>0</v>
      </c>
      <c r="H13" s="110">
        <f>DISTRIBUCION!H13-'ENTREGA 1.0'!H13</f>
        <v>0</v>
      </c>
      <c r="I13" s="110">
        <f>DISTRIBUCION!I13-'ENTREGA 1.0'!I13</f>
        <v>0</v>
      </c>
      <c r="J13" s="110">
        <f>DISTRIBUCION!J13-'ENTREGA 1.0'!J13</f>
        <v>0</v>
      </c>
      <c r="K13" s="110">
        <f>DISTRIBUCION!K13-'ENTREGA 1.0'!K13</f>
        <v>0</v>
      </c>
      <c r="L13" s="110">
        <f>DISTRIBUCION!L13-'ENTREGA 1.0'!L13</f>
        <v>0</v>
      </c>
      <c r="M13" s="110">
        <f>DISTRIBUCION!M13-'ENTREGA 1.0'!M13</f>
        <v>0</v>
      </c>
      <c r="N13" s="110">
        <f>DISTRIBUCION!N13-'ENTREGA 1.0'!N13</f>
        <v>0</v>
      </c>
      <c r="O13" s="110">
        <f>DISTRIBUCION!O13-'ENTREGA 1.0'!O13</f>
        <v>0</v>
      </c>
      <c r="P13" s="110">
        <f>DISTRIBUCION!P13-'ENTREGA 1.0'!P13</f>
        <v>0</v>
      </c>
      <c r="Q13" s="110">
        <f>DISTRIBUCION!Q13-'ENTREGA 1.0'!Q13</f>
        <v>0</v>
      </c>
      <c r="R13" s="110">
        <f>DISTRIBUCION!R13-'ENTREGA 1.0'!R13</f>
        <v>0</v>
      </c>
      <c r="S13" s="110">
        <f>DISTRIBUCION!S13-'ENTREGA 1.0'!S13</f>
        <v>0</v>
      </c>
      <c r="T13" s="110">
        <f>DISTRIBUCION!T13-'ENTREGA 1.0'!T13</f>
        <v>0</v>
      </c>
      <c r="U13" s="110">
        <f>DISTRIBUCION!U13-'ENTREGA 1.0'!U13</f>
        <v>0</v>
      </c>
      <c r="V13" s="110">
        <f>DISTRIBUCION!V13-'ENTREGA 1.0'!V13</f>
        <v>0</v>
      </c>
      <c r="W13" s="110">
        <f>DISTRIBUCION!W13-'ENTREGA 1.0'!W13</f>
        <v>0</v>
      </c>
      <c r="X13" s="110">
        <f>DISTRIBUCION!X13-'ENTREGA 1.0'!X13</f>
        <v>0</v>
      </c>
      <c r="Y13" s="110">
        <f>DISTRIBUCION!Y13-'ENTREGA 1.0'!Y13</f>
        <v>0</v>
      </c>
      <c r="Z13" s="110">
        <f>DISTRIBUCION!Z13-'ENTREGA 1.0'!Z13</f>
        <v>0</v>
      </c>
      <c r="AA13" s="110">
        <f>DISTRIBUCION!AA13-'ENTREGA 1.0'!AA13</f>
        <v>0</v>
      </c>
      <c r="AB13" s="110">
        <f>DISTRIBUCION!AB13-'ENTREGA 1.0'!AB13</f>
        <v>0</v>
      </c>
      <c r="AC13" s="110">
        <f>DISTRIBUCION!AC13-'ENTREGA 1.0'!AC13</f>
        <v>0</v>
      </c>
      <c r="AD13" s="110">
        <f>DISTRIBUCION!AD13-'ENTREGA 1.0'!AD13</f>
        <v>0</v>
      </c>
      <c r="AE13" s="110">
        <f>DISTRIBUCION!AE13-'ENTREGA 1.0'!AE13</f>
        <v>0</v>
      </c>
      <c r="AF13" s="110">
        <f>DISTRIBUCION!AF13-'ENTREGA 1.0'!AF13</f>
        <v>0</v>
      </c>
      <c r="AG13" s="110">
        <f>DISTRIBUCION!AG13-'ENTREGA 1.0'!AG13</f>
        <v>0</v>
      </c>
      <c r="AH13" s="110">
        <f>DISTRIBUCION!AH13-'ENTREGA 1.0'!AH13</f>
        <v>0</v>
      </c>
      <c r="AI13" s="110">
        <f>DISTRIBUCION!AI13-'ENTREGA 1.0'!AI13</f>
        <v>0</v>
      </c>
      <c r="AJ13" s="110">
        <f>DISTRIBUCION!AJ13-'ENTREGA 1.0'!AJ13</f>
        <v>0</v>
      </c>
      <c r="AK13" s="110">
        <f>DISTRIBUCION!AK13-'ENTREGA 1.0'!AK13</f>
        <v>0</v>
      </c>
      <c r="AL13" s="110">
        <f>DISTRIBUCION!AL13-'ENTREGA 1.0'!AL13</f>
        <v>0</v>
      </c>
      <c r="AM13" s="110">
        <f>DISTRIBUCION!AM13-'ENTREGA 1.0'!AM13</f>
        <v>0</v>
      </c>
      <c r="AN13" s="110">
        <f>DISTRIBUCION!AN13-'ENTREGA 1.0'!AN13</f>
        <v>0</v>
      </c>
      <c r="AO13" s="110">
        <f>DISTRIBUCION!AO13-'ENTREGA 1.0'!AO13</f>
        <v>0</v>
      </c>
      <c r="AP13" s="110">
        <f>DISTRIBUCION!AP13-'ENTREGA 1.0'!AP13</f>
        <v>0</v>
      </c>
      <c r="AQ13" s="110">
        <f>DISTRIBUCION!AQ13-'ENTREGA 1.0'!AQ13</f>
        <v>0</v>
      </c>
      <c r="AR13" s="110">
        <f>DISTRIBUCION!AR13-'ENTREGA 1.0'!AR13</f>
        <v>0</v>
      </c>
      <c r="AS13" s="110">
        <f>DISTRIBUCION!AS13-'ENTREGA 1.0'!AS13</f>
        <v>0</v>
      </c>
      <c r="AT13" s="110">
        <f>DISTRIBUCION!AT13-'ENTREGA 1.0'!AT13</f>
        <v>0</v>
      </c>
      <c r="AU13" s="110">
        <f>DISTRIBUCION!AU13-'ENTREGA 1.0'!AU13</f>
        <v>0</v>
      </c>
      <c r="AV13" s="110">
        <f>DISTRIBUCION!AV13-'ENTREGA 1.0'!AV13</f>
        <v>0</v>
      </c>
      <c r="AW13" s="110">
        <f>DISTRIBUCION!AW13-'ENTREGA 1.0'!AW13</f>
        <v>0</v>
      </c>
      <c r="AX13" s="110">
        <f>DISTRIBUCION!AX13-'ENTREGA 1.0'!AX13</f>
        <v>0</v>
      </c>
      <c r="AY13" s="110">
        <f>DISTRIBUCION!AY13-'ENTREGA 1.0'!AY13</f>
        <v>0</v>
      </c>
      <c r="AZ13" s="110">
        <f>DISTRIBUCION!AZ13-'ENTREGA 1.0'!AZ13</f>
        <v>0</v>
      </c>
      <c r="BA13" s="86">
        <f t="shared" si="0"/>
        <v>0</v>
      </c>
    </row>
    <row r="14" spans="1:53" s="87" customFormat="1" x14ac:dyDescent="0.25">
      <c r="A14" s="83">
        <v>12</v>
      </c>
      <c r="B14" s="84">
        <v>3488</v>
      </c>
      <c r="C14" s="89" t="s">
        <v>452</v>
      </c>
      <c r="D14" s="83" t="s">
        <v>391</v>
      </c>
      <c r="E14" s="110">
        <f>DISTRIBUCION!E14-'ENTREGA 1.0'!E14</f>
        <v>0</v>
      </c>
      <c r="F14" s="110">
        <f>DISTRIBUCION!F14-'ENTREGA 1.0'!F14</f>
        <v>2.5</v>
      </c>
      <c r="G14" s="110">
        <f>DISTRIBUCION!G14-'ENTREGA 1.0'!G14</f>
        <v>2.5</v>
      </c>
      <c r="H14" s="110">
        <f>DISTRIBUCION!H14-'ENTREGA 1.0'!H14</f>
        <v>2.5</v>
      </c>
      <c r="I14" s="110">
        <f>DISTRIBUCION!I14-'ENTREGA 1.0'!I14</f>
        <v>2.5</v>
      </c>
      <c r="J14" s="110">
        <f>DISTRIBUCION!J14-'ENTREGA 1.0'!J14</f>
        <v>2.5</v>
      </c>
      <c r="K14" s="110">
        <f>DISTRIBUCION!K14-'ENTREGA 1.0'!K14</f>
        <v>5</v>
      </c>
      <c r="L14" s="110">
        <f>DISTRIBUCION!L14-'ENTREGA 1.0'!L14</f>
        <v>2.5</v>
      </c>
      <c r="M14" s="110">
        <f>DISTRIBUCION!M14-'ENTREGA 1.0'!M14</f>
        <v>2.5</v>
      </c>
      <c r="N14" s="110">
        <f>DISTRIBUCION!N14-'ENTREGA 1.0'!N14</f>
        <v>2.5</v>
      </c>
      <c r="O14" s="110">
        <f>DISTRIBUCION!O14-'ENTREGA 1.0'!O14</f>
        <v>5</v>
      </c>
      <c r="P14" s="110">
        <f>DISTRIBUCION!P14-'ENTREGA 1.0'!P14</f>
        <v>2.5</v>
      </c>
      <c r="Q14" s="110">
        <f>DISTRIBUCION!Q14-'ENTREGA 1.0'!Q14</f>
        <v>0</v>
      </c>
      <c r="R14" s="110">
        <f>DISTRIBUCION!R14-'ENTREGA 1.0'!R14</f>
        <v>2.5</v>
      </c>
      <c r="S14" s="110">
        <f>DISTRIBUCION!S14-'ENTREGA 1.0'!S14</f>
        <v>0</v>
      </c>
      <c r="T14" s="110">
        <f>DISTRIBUCION!T14-'ENTREGA 1.0'!T14</f>
        <v>2.5</v>
      </c>
      <c r="U14" s="110">
        <f>DISTRIBUCION!U14-'ENTREGA 1.0'!U14</f>
        <v>2.5</v>
      </c>
      <c r="V14" s="110">
        <f>DISTRIBUCION!V14-'ENTREGA 1.0'!V14</f>
        <v>0</v>
      </c>
      <c r="W14" s="110">
        <f>DISTRIBUCION!W14-'ENTREGA 1.0'!W14</f>
        <v>0</v>
      </c>
      <c r="X14" s="110">
        <f>DISTRIBUCION!X14-'ENTREGA 1.0'!X14</f>
        <v>2.5</v>
      </c>
      <c r="Y14" s="110">
        <f>DISTRIBUCION!Y14-'ENTREGA 1.0'!Y14</f>
        <v>2.5</v>
      </c>
      <c r="Z14" s="110">
        <f>DISTRIBUCION!Z14-'ENTREGA 1.0'!Z14</f>
        <v>2.5</v>
      </c>
      <c r="AA14" s="110">
        <f>DISTRIBUCION!AA14-'ENTREGA 1.0'!AA14</f>
        <v>2.5</v>
      </c>
      <c r="AB14" s="110">
        <f>DISTRIBUCION!AB14-'ENTREGA 1.0'!AB14</f>
        <v>0</v>
      </c>
      <c r="AC14" s="110">
        <f>DISTRIBUCION!AC14-'ENTREGA 1.0'!AC14</f>
        <v>0</v>
      </c>
      <c r="AD14" s="110">
        <f>DISTRIBUCION!AD14-'ENTREGA 1.0'!AD14</f>
        <v>0</v>
      </c>
      <c r="AE14" s="110">
        <f>DISTRIBUCION!AE14-'ENTREGA 1.0'!AE14</f>
        <v>0</v>
      </c>
      <c r="AF14" s="110">
        <f>DISTRIBUCION!AF14-'ENTREGA 1.0'!AF14</f>
        <v>0</v>
      </c>
      <c r="AG14" s="110">
        <f>DISTRIBUCION!AG14-'ENTREGA 1.0'!AG14</f>
        <v>0</v>
      </c>
      <c r="AH14" s="110">
        <f>DISTRIBUCION!AH14-'ENTREGA 1.0'!AH14</f>
        <v>0</v>
      </c>
      <c r="AI14" s="110">
        <f>DISTRIBUCION!AI14-'ENTREGA 1.0'!AI14</f>
        <v>0</v>
      </c>
      <c r="AJ14" s="110">
        <f>DISTRIBUCION!AJ14-'ENTREGA 1.0'!AJ14</f>
        <v>0</v>
      </c>
      <c r="AK14" s="110">
        <f>DISTRIBUCION!AK14-'ENTREGA 1.0'!AK14</f>
        <v>0</v>
      </c>
      <c r="AL14" s="110">
        <f>DISTRIBUCION!AL14-'ENTREGA 1.0'!AL14</f>
        <v>0</v>
      </c>
      <c r="AM14" s="110">
        <f>DISTRIBUCION!AM14-'ENTREGA 1.0'!AM14</f>
        <v>0</v>
      </c>
      <c r="AN14" s="110">
        <f>DISTRIBUCION!AN14-'ENTREGA 1.0'!AN14</f>
        <v>0</v>
      </c>
      <c r="AO14" s="110">
        <f>DISTRIBUCION!AO14-'ENTREGA 1.0'!AO14</f>
        <v>0</v>
      </c>
      <c r="AP14" s="110">
        <f>DISTRIBUCION!AP14-'ENTREGA 1.0'!AP14</f>
        <v>0</v>
      </c>
      <c r="AQ14" s="110">
        <f>DISTRIBUCION!AQ14-'ENTREGA 1.0'!AQ14</f>
        <v>0</v>
      </c>
      <c r="AR14" s="110">
        <f>DISTRIBUCION!AR14-'ENTREGA 1.0'!AR14</f>
        <v>0</v>
      </c>
      <c r="AS14" s="110">
        <f>DISTRIBUCION!AS14-'ENTREGA 1.0'!AS14</f>
        <v>0</v>
      </c>
      <c r="AT14" s="110">
        <f>DISTRIBUCION!AT14-'ENTREGA 1.0'!AT14</f>
        <v>0</v>
      </c>
      <c r="AU14" s="110">
        <f>DISTRIBUCION!AU14-'ENTREGA 1.0'!AU14</f>
        <v>0</v>
      </c>
      <c r="AV14" s="110">
        <f>DISTRIBUCION!AV14-'ENTREGA 1.0'!AV14</f>
        <v>0</v>
      </c>
      <c r="AW14" s="110">
        <f>DISTRIBUCION!AW14-'ENTREGA 1.0'!AW14</f>
        <v>0</v>
      </c>
      <c r="AX14" s="110">
        <f>DISTRIBUCION!AX14-'ENTREGA 1.0'!AX14</f>
        <v>0</v>
      </c>
      <c r="AY14" s="110">
        <f>DISTRIBUCION!AY14-'ENTREGA 1.0'!AY14</f>
        <v>0</v>
      </c>
      <c r="AZ14" s="110">
        <f>DISTRIBUCION!AZ14-'ENTREGA 1.0'!AZ14</f>
        <v>0</v>
      </c>
      <c r="BA14" s="86">
        <f t="shared" si="0"/>
        <v>50</v>
      </c>
    </row>
    <row r="15" spans="1:53" s="87" customFormat="1" x14ac:dyDescent="0.25">
      <c r="A15" s="83">
        <v>13</v>
      </c>
      <c r="B15" s="84">
        <v>3530</v>
      </c>
      <c r="C15" s="88" t="s">
        <v>453</v>
      </c>
      <c r="D15" s="83" t="s">
        <v>391</v>
      </c>
      <c r="E15" s="110">
        <f>DISTRIBUCION!E15-'ENTREGA 1.0'!E15</f>
        <v>25</v>
      </c>
      <c r="F15" s="110">
        <f>DISTRIBUCION!F15-'ENTREGA 1.0'!F15</f>
        <v>2.5</v>
      </c>
      <c r="G15" s="110">
        <f>DISTRIBUCION!G15-'ENTREGA 1.0'!G15</f>
        <v>6</v>
      </c>
      <c r="H15" s="110">
        <f>DISTRIBUCION!H15-'ENTREGA 1.0'!H15</f>
        <v>2.5</v>
      </c>
      <c r="I15" s="110">
        <f>DISTRIBUCION!I15-'ENTREGA 1.0'!I15</f>
        <v>2.5</v>
      </c>
      <c r="J15" s="110">
        <f>DISTRIBUCION!J15-'ENTREGA 1.0'!J15</f>
        <v>2.5</v>
      </c>
      <c r="K15" s="110">
        <f>DISTRIBUCION!K15-'ENTREGA 1.0'!K15</f>
        <v>7</v>
      </c>
      <c r="L15" s="110">
        <f>DISTRIBUCION!L15-'ENTREGA 1.0'!L15</f>
        <v>2.5</v>
      </c>
      <c r="M15" s="110">
        <f>DISTRIBUCION!M15-'ENTREGA 1.0'!M15</f>
        <v>2.5</v>
      </c>
      <c r="N15" s="110">
        <f>DISTRIBUCION!N15-'ENTREGA 1.0'!N15</f>
        <v>2.5</v>
      </c>
      <c r="O15" s="110">
        <f>DISTRIBUCION!O15-'ENTREGA 1.0'!O15</f>
        <v>10</v>
      </c>
      <c r="P15" s="110">
        <f>DISTRIBUCION!P15-'ENTREGA 1.0'!P15</f>
        <v>2.5</v>
      </c>
      <c r="Q15" s="110">
        <f>DISTRIBUCION!Q15-'ENTREGA 1.0'!Q15</f>
        <v>2.5</v>
      </c>
      <c r="R15" s="110">
        <f>DISTRIBUCION!R15-'ENTREGA 1.0'!R15</f>
        <v>2.5</v>
      </c>
      <c r="S15" s="110">
        <f>DISTRIBUCION!S15-'ENTREGA 1.0'!S15</f>
        <v>2.5</v>
      </c>
      <c r="T15" s="110">
        <f>DISTRIBUCION!T15-'ENTREGA 1.0'!T15</f>
        <v>2.5</v>
      </c>
      <c r="U15" s="110">
        <f>DISTRIBUCION!U15-'ENTREGA 1.0'!U15</f>
        <v>2.5</v>
      </c>
      <c r="V15" s="110">
        <f>DISTRIBUCION!V15-'ENTREGA 1.0'!V15</f>
        <v>2.5</v>
      </c>
      <c r="W15" s="110">
        <f>DISTRIBUCION!W15-'ENTREGA 1.0'!W15</f>
        <v>2.5</v>
      </c>
      <c r="X15" s="110">
        <f>DISTRIBUCION!X15-'ENTREGA 1.0'!X15</f>
        <v>6</v>
      </c>
      <c r="Y15" s="110">
        <f>DISTRIBUCION!Y15-'ENTREGA 1.0'!Y15</f>
        <v>2.5</v>
      </c>
      <c r="Z15" s="110">
        <f>DISTRIBUCION!Z15-'ENTREGA 1.0'!Z15</f>
        <v>2.5</v>
      </c>
      <c r="AA15" s="110">
        <f>DISTRIBUCION!AA15-'ENTREGA 1.0'!AA15</f>
        <v>2.5</v>
      </c>
      <c r="AB15" s="110">
        <f>DISTRIBUCION!AB15-'ENTREGA 1.0'!AB15</f>
        <v>2.5</v>
      </c>
      <c r="AC15" s="110">
        <f>DISTRIBUCION!AC15-'ENTREGA 1.0'!AC15</f>
        <v>2.5</v>
      </c>
      <c r="AD15" s="110">
        <f>DISTRIBUCION!AD15-'ENTREGA 1.0'!AD15</f>
        <v>0</v>
      </c>
      <c r="AE15" s="110">
        <f>DISTRIBUCION!AE15-'ENTREGA 1.0'!AE15</f>
        <v>0</v>
      </c>
      <c r="AF15" s="110">
        <f>DISTRIBUCION!AF15-'ENTREGA 1.0'!AF15</f>
        <v>0</v>
      </c>
      <c r="AG15" s="110">
        <f>DISTRIBUCION!AG15-'ENTREGA 1.0'!AG15</f>
        <v>0</v>
      </c>
      <c r="AH15" s="110">
        <f>DISTRIBUCION!AH15-'ENTREGA 1.0'!AH15</f>
        <v>0</v>
      </c>
      <c r="AI15" s="110">
        <f>DISTRIBUCION!AI15-'ENTREGA 1.0'!AI15</f>
        <v>0</v>
      </c>
      <c r="AJ15" s="110">
        <f>DISTRIBUCION!AJ15-'ENTREGA 1.0'!AJ15</f>
        <v>0</v>
      </c>
      <c r="AK15" s="110">
        <f>DISTRIBUCION!AK15-'ENTREGA 1.0'!AK15</f>
        <v>0</v>
      </c>
      <c r="AL15" s="110">
        <f>DISTRIBUCION!AL15-'ENTREGA 1.0'!AL15</f>
        <v>0</v>
      </c>
      <c r="AM15" s="110">
        <f>DISTRIBUCION!AM15-'ENTREGA 1.0'!AM15</f>
        <v>0</v>
      </c>
      <c r="AN15" s="110">
        <f>DISTRIBUCION!AN15-'ENTREGA 1.0'!AN15</f>
        <v>0</v>
      </c>
      <c r="AO15" s="110">
        <f>DISTRIBUCION!AO15-'ENTREGA 1.0'!AO15</f>
        <v>0</v>
      </c>
      <c r="AP15" s="110">
        <f>DISTRIBUCION!AP15-'ENTREGA 1.0'!AP15</f>
        <v>0</v>
      </c>
      <c r="AQ15" s="110">
        <f>DISTRIBUCION!AQ15-'ENTREGA 1.0'!AQ15</f>
        <v>0</v>
      </c>
      <c r="AR15" s="110">
        <f>DISTRIBUCION!AR15-'ENTREGA 1.0'!AR15</f>
        <v>0</v>
      </c>
      <c r="AS15" s="110">
        <f>DISTRIBUCION!AS15-'ENTREGA 1.0'!AS15</f>
        <v>0</v>
      </c>
      <c r="AT15" s="110">
        <f>DISTRIBUCION!AT15-'ENTREGA 1.0'!AT15</f>
        <v>0</v>
      </c>
      <c r="AU15" s="110">
        <f>DISTRIBUCION!AU15-'ENTREGA 1.0'!AU15</f>
        <v>0</v>
      </c>
      <c r="AV15" s="110">
        <f>DISTRIBUCION!AV15-'ENTREGA 1.0'!AV15</f>
        <v>0</v>
      </c>
      <c r="AW15" s="110">
        <f>DISTRIBUCION!AW15-'ENTREGA 1.0'!AW15</f>
        <v>0</v>
      </c>
      <c r="AX15" s="110">
        <f>DISTRIBUCION!AX15-'ENTREGA 1.0'!AX15</f>
        <v>0</v>
      </c>
      <c r="AY15" s="110">
        <f>DISTRIBUCION!AY15-'ENTREGA 1.0'!AY15</f>
        <v>0</v>
      </c>
      <c r="AZ15" s="110">
        <f>DISTRIBUCION!AZ15-'ENTREGA 1.0'!AZ15</f>
        <v>0</v>
      </c>
      <c r="BA15" s="86">
        <f t="shared" si="0"/>
        <v>104</v>
      </c>
    </row>
    <row r="16" spans="1:53" s="87" customFormat="1" x14ac:dyDescent="0.25">
      <c r="A16" s="83">
        <v>14</v>
      </c>
      <c r="B16" s="84">
        <v>3501</v>
      </c>
      <c r="C16" s="88" t="s">
        <v>348</v>
      </c>
      <c r="D16" s="83" t="s">
        <v>391</v>
      </c>
      <c r="E16" s="110">
        <f>DISTRIBUCION!E16-'ENTREGA 1.0'!E16</f>
        <v>25</v>
      </c>
      <c r="F16" s="110">
        <f>DISTRIBUCION!F16-'ENTREGA 1.0'!F16</f>
        <v>5</v>
      </c>
      <c r="G16" s="110">
        <f>DISTRIBUCION!G16-'ENTREGA 1.0'!G16</f>
        <v>5</v>
      </c>
      <c r="H16" s="110">
        <f>DISTRIBUCION!H16-'ENTREGA 1.0'!H16</f>
        <v>5</v>
      </c>
      <c r="I16" s="110">
        <f>DISTRIBUCION!I16-'ENTREGA 1.0'!I16</f>
        <v>5</v>
      </c>
      <c r="J16" s="110">
        <f>DISTRIBUCION!J16-'ENTREGA 1.0'!J16</f>
        <v>5</v>
      </c>
      <c r="K16" s="110">
        <f>DISTRIBUCION!K16-'ENTREGA 1.0'!K16</f>
        <v>10</v>
      </c>
      <c r="L16" s="110">
        <f>DISTRIBUCION!L16-'ENTREGA 1.0'!L16</f>
        <v>5</v>
      </c>
      <c r="M16" s="110">
        <f>DISTRIBUCION!M16-'ENTREGA 1.0'!M16</f>
        <v>5</v>
      </c>
      <c r="N16" s="110">
        <f>DISTRIBUCION!N16-'ENTREGA 1.0'!N16</f>
        <v>5</v>
      </c>
      <c r="O16" s="110">
        <f>DISTRIBUCION!O16-'ENTREGA 1.0'!O16</f>
        <v>10</v>
      </c>
      <c r="P16" s="110">
        <f>DISTRIBUCION!P16-'ENTREGA 1.0'!P16</f>
        <v>5</v>
      </c>
      <c r="Q16" s="110">
        <f>DISTRIBUCION!Q16-'ENTREGA 1.0'!Q16</f>
        <v>5</v>
      </c>
      <c r="R16" s="110">
        <f>DISTRIBUCION!R16-'ENTREGA 1.0'!R16</f>
        <v>5</v>
      </c>
      <c r="S16" s="110">
        <f>DISTRIBUCION!S16-'ENTREGA 1.0'!S16</f>
        <v>5</v>
      </c>
      <c r="T16" s="110">
        <f>DISTRIBUCION!T16-'ENTREGA 1.0'!T16</f>
        <v>5</v>
      </c>
      <c r="U16" s="110">
        <f>DISTRIBUCION!U16-'ENTREGA 1.0'!U16</f>
        <v>5</v>
      </c>
      <c r="V16" s="110">
        <f>DISTRIBUCION!V16-'ENTREGA 1.0'!V16</f>
        <v>5</v>
      </c>
      <c r="W16" s="110">
        <f>DISTRIBUCION!W16-'ENTREGA 1.0'!W16</f>
        <v>5</v>
      </c>
      <c r="X16" s="110">
        <f>DISTRIBUCION!X16-'ENTREGA 1.0'!X16</f>
        <v>10</v>
      </c>
      <c r="Y16" s="110">
        <f>DISTRIBUCION!Y16-'ENTREGA 1.0'!Y16</f>
        <v>5</v>
      </c>
      <c r="Z16" s="110">
        <f>DISTRIBUCION!Z16-'ENTREGA 1.0'!Z16</f>
        <v>5</v>
      </c>
      <c r="AA16" s="110">
        <f>DISTRIBUCION!AA16-'ENTREGA 1.0'!AA16</f>
        <v>5</v>
      </c>
      <c r="AB16" s="110">
        <f>DISTRIBUCION!AB16-'ENTREGA 1.0'!AB16</f>
        <v>5</v>
      </c>
      <c r="AC16" s="110">
        <f>DISTRIBUCION!AC16-'ENTREGA 1.0'!AC16</f>
        <v>5</v>
      </c>
      <c r="AD16" s="110">
        <f>DISTRIBUCION!AD16-'ENTREGA 1.0'!AD16</f>
        <v>0</v>
      </c>
      <c r="AE16" s="110">
        <f>DISTRIBUCION!AE16-'ENTREGA 1.0'!AE16</f>
        <v>0</v>
      </c>
      <c r="AF16" s="110">
        <f>DISTRIBUCION!AF16-'ENTREGA 1.0'!AF16</f>
        <v>0</v>
      </c>
      <c r="AG16" s="110">
        <f>DISTRIBUCION!AG16-'ENTREGA 1.0'!AG16</f>
        <v>0</v>
      </c>
      <c r="AH16" s="110">
        <f>DISTRIBUCION!AH16-'ENTREGA 1.0'!AH16</f>
        <v>0</v>
      </c>
      <c r="AI16" s="110">
        <f>DISTRIBUCION!AI16-'ENTREGA 1.0'!AI16</f>
        <v>0</v>
      </c>
      <c r="AJ16" s="110">
        <f>DISTRIBUCION!AJ16-'ENTREGA 1.0'!AJ16</f>
        <v>0</v>
      </c>
      <c r="AK16" s="110">
        <f>DISTRIBUCION!AK16-'ENTREGA 1.0'!AK16</f>
        <v>0</v>
      </c>
      <c r="AL16" s="110">
        <f>DISTRIBUCION!AL16-'ENTREGA 1.0'!AL16</f>
        <v>0</v>
      </c>
      <c r="AM16" s="110">
        <f>DISTRIBUCION!AM16-'ENTREGA 1.0'!AM16</f>
        <v>0</v>
      </c>
      <c r="AN16" s="110">
        <f>DISTRIBUCION!AN16-'ENTREGA 1.0'!AN16</f>
        <v>0</v>
      </c>
      <c r="AO16" s="110">
        <f>DISTRIBUCION!AO16-'ENTREGA 1.0'!AO16</f>
        <v>0</v>
      </c>
      <c r="AP16" s="110">
        <f>DISTRIBUCION!AP16-'ENTREGA 1.0'!AP16</f>
        <v>0</v>
      </c>
      <c r="AQ16" s="110">
        <f>DISTRIBUCION!AQ16-'ENTREGA 1.0'!AQ16</f>
        <v>0</v>
      </c>
      <c r="AR16" s="110">
        <f>DISTRIBUCION!AR16-'ENTREGA 1.0'!AR16</f>
        <v>0</v>
      </c>
      <c r="AS16" s="110">
        <f>DISTRIBUCION!AS16-'ENTREGA 1.0'!AS16</f>
        <v>0</v>
      </c>
      <c r="AT16" s="110">
        <f>DISTRIBUCION!AT16-'ENTREGA 1.0'!AT16</f>
        <v>0</v>
      </c>
      <c r="AU16" s="110">
        <f>DISTRIBUCION!AU16-'ENTREGA 1.0'!AU16</f>
        <v>0</v>
      </c>
      <c r="AV16" s="110">
        <f>DISTRIBUCION!AV16-'ENTREGA 1.0'!AV16</f>
        <v>0</v>
      </c>
      <c r="AW16" s="110">
        <f>DISTRIBUCION!AW16-'ENTREGA 1.0'!AW16</f>
        <v>0</v>
      </c>
      <c r="AX16" s="110">
        <f>DISTRIBUCION!AX16-'ENTREGA 1.0'!AX16</f>
        <v>0</v>
      </c>
      <c r="AY16" s="110">
        <f>DISTRIBUCION!AY16-'ENTREGA 1.0'!AY16</f>
        <v>0</v>
      </c>
      <c r="AZ16" s="110">
        <f>DISTRIBUCION!AZ16-'ENTREGA 1.0'!AZ16</f>
        <v>0</v>
      </c>
      <c r="BA16" s="86">
        <f t="shared" si="0"/>
        <v>160</v>
      </c>
    </row>
    <row r="17" spans="1:53" s="87" customFormat="1" x14ac:dyDescent="0.25">
      <c r="A17" s="83">
        <v>15</v>
      </c>
      <c r="B17" s="84">
        <v>3506</v>
      </c>
      <c r="C17" s="88" t="s">
        <v>454</v>
      </c>
      <c r="D17" s="83" t="s">
        <v>391</v>
      </c>
      <c r="E17" s="110">
        <f>DISTRIBUCION!E17-'ENTREGA 1.0'!E17</f>
        <v>6</v>
      </c>
      <c r="F17" s="110">
        <f>DISTRIBUCION!F17-'ENTREGA 1.0'!F17</f>
        <v>3</v>
      </c>
      <c r="G17" s="110">
        <f>DISTRIBUCION!G17-'ENTREGA 1.0'!G17</f>
        <v>3</v>
      </c>
      <c r="H17" s="110">
        <f>DISTRIBUCION!H17-'ENTREGA 1.0'!H17</f>
        <v>3</v>
      </c>
      <c r="I17" s="110">
        <f>DISTRIBUCION!I17-'ENTREGA 1.0'!I17</f>
        <v>3</v>
      </c>
      <c r="J17" s="110">
        <f>DISTRIBUCION!J17-'ENTREGA 1.0'!J17</f>
        <v>3</v>
      </c>
      <c r="K17" s="110">
        <f>DISTRIBUCION!K17-'ENTREGA 1.0'!K17</f>
        <v>3</v>
      </c>
      <c r="L17" s="110">
        <f>DISTRIBUCION!L17-'ENTREGA 1.0'!L17</f>
        <v>3</v>
      </c>
      <c r="M17" s="110">
        <f>DISTRIBUCION!M17-'ENTREGA 1.0'!M17</f>
        <v>3</v>
      </c>
      <c r="N17" s="110">
        <f>DISTRIBUCION!N17-'ENTREGA 1.0'!N17</f>
        <v>3</v>
      </c>
      <c r="O17" s="110">
        <f>DISTRIBUCION!O17-'ENTREGA 1.0'!O17</f>
        <v>3</v>
      </c>
      <c r="P17" s="110">
        <f>DISTRIBUCION!P17-'ENTREGA 1.0'!P17</f>
        <v>3</v>
      </c>
      <c r="Q17" s="110">
        <f>DISTRIBUCION!Q17-'ENTREGA 1.0'!Q17</f>
        <v>3</v>
      </c>
      <c r="R17" s="110">
        <f>DISTRIBUCION!R17-'ENTREGA 1.0'!R17</f>
        <v>3</v>
      </c>
      <c r="S17" s="110">
        <f>DISTRIBUCION!S17-'ENTREGA 1.0'!S17</f>
        <v>3</v>
      </c>
      <c r="T17" s="110">
        <f>DISTRIBUCION!T17-'ENTREGA 1.0'!T17</f>
        <v>3</v>
      </c>
      <c r="U17" s="110">
        <f>DISTRIBUCION!U17-'ENTREGA 1.0'!U17</f>
        <v>3</v>
      </c>
      <c r="V17" s="110">
        <f>DISTRIBUCION!V17-'ENTREGA 1.0'!V17</f>
        <v>3</v>
      </c>
      <c r="W17" s="110">
        <f>DISTRIBUCION!W17-'ENTREGA 1.0'!W17</f>
        <v>3</v>
      </c>
      <c r="X17" s="110">
        <f>DISTRIBUCION!X17-'ENTREGA 1.0'!X17</f>
        <v>3</v>
      </c>
      <c r="Y17" s="110">
        <f>DISTRIBUCION!Y17-'ENTREGA 1.0'!Y17</f>
        <v>3</v>
      </c>
      <c r="Z17" s="110">
        <f>DISTRIBUCION!Z17-'ENTREGA 1.0'!Z17</f>
        <v>3</v>
      </c>
      <c r="AA17" s="110">
        <f>DISTRIBUCION!AA17-'ENTREGA 1.0'!AA17</f>
        <v>3</v>
      </c>
      <c r="AB17" s="110">
        <f>DISTRIBUCION!AB17-'ENTREGA 1.0'!AB17</f>
        <v>3</v>
      </c>
      <c r="AC17" s="110">
        <f>DISTRIBUCION!AC17-'ENTREGA 1.0'!AC17</f>
        <v>3</v>
      </c>
      <c r="AD17" s="110">
        <f>DISTRIBUCION!AD17-'ENTREGA 1.0'!AD17</f>
        <v>0</v>
      </c>
      <c r="AE17" s="110">
        <f>DISTRIBUCION!AE17-'ENTREGA 1.0'!AE17</f>
        <v>0</v>
      </c>
      <c r="AF17" s="110">
        <f>DISTRIBUCION!AF17-'ENTREGA 1.0'!AF17</f>
        <v>0</v>
      </c>
      <c r="AG17" s="110">
        <f>DISTRIBUCION!AG17-'ENTREGA 1.0'!AG17</f>
        <v>0</v>
      </c>
      <c r="AH17" s="110">
        <f>DISTRIBUCION!AH17-'ENTREGA 1.0'!AH17</f>
        <v>0</v>
      </c>
      <c r="AI17" s="110">
        <f>DISTRIBUCION!AI17-'ENTREGA 1.0'!AI17</f>
        <v>0</v>
      </c>
      <c r="AJ17" s="110">
        <f>DISTRIBUCION!AJ17-'ENTREGA 1.0'!AJ17</f>
        <v>0</v>
      </c>
      <c r="AK17" s="110">
        <f>DISTRIBUCION!AK17-'ENTREGA 1.0'!AK17</f>
        <v>0</v>
      </c>
      <c r="AL17" s="110">
        <f>DISTRIBUCION!AL17-'ENTREGA 1.0'!AL17</f>
        <v>0</v>
      </c>
      <c r="AM17" s="110">
        <f>DISTRIBUCION!AM17-'ENTREGA 1.0'!AM17</f>
        <v>0</v>
      </c>
      <c r="AN17" s="110">
        <f>DISTRIBUCION!AN17-'ENTREGA 1.0'!AN17</f>
        <v>0</v>
      </c>
      <c r="AO17" s="110">
        <f>DISTRIBUCION!AO17-'ENTREGA 1.0'!AO17</f>
        <v>0</v>
      </c>
      <c r="AP17" s="110">
        <f>DISTRIBUCION!AP17-'ENTREGA 1.0'!AP17</f>
        <v>0</v>
      </c>
      <c r="AQ17" s="110">
        <f>DISTRIBUCION!AQ17-'ENTREGA 1.0'!AQ17</f>
        <v>0</v>
      </c>
      <c r="AR17" s="110">
        <f>DISTRIBUCION!AR17-'ENTREGA 1.0'!AR17</f>
        <v>0</v>
      </c>
      <c r="AS17" s="110">
        <f>DISTRIBUCION!AS17-'ENTREGA 1.0'!AS17</f>
        <v>0</v>
      </c>
      <c r="AT17" s="110">
        <f>DISTRIBUCION!AT17-'ENTREGA 1.0'!AT17</f>
        <v>0</v>
      </c>
      <c r="AU17" s="110">
        <f>DISTRIBUCION!AU17-'ENTREGA 1.0'!AU17</f>
        <v>0</v>
      </c>
      <c r="AV17" s="110">
        <f>DISTRIBUCION!AV17-'ENTREGA 1.0'!AV17</f>
        <v>0</v>
      </c>
      <c r="AW17" s="110">
        <f>DISTRIBUCION!AW17-'ENTREGA 1.0'!AW17</f>
        <v>0</v>
      </c>
      <c r="AX17" s="110">
        <f>DISTRIBUCION!AX17-'ENTREGA 1.0'!AX17</f>
        <v>0</v>
      </c>
      <c r="AY17" s="110">
        <f>DISTRIBUCION!AY17-'ENTREGA 1.0'!AY17</f>
        <v>0</v>
      </c>
      <c r="AZ17" s="110">
        <f>DISTRIBUCION!AZ17-'ENTREGA 1.0'!AZ17</f>
        <v>0</v>
      </c>
      <c r="BA17" s="86">
        <f t="shared" si="0"/>
        <v>78</v>
      </c>
    </row>
    <row r="18" spans="1:53" s="87" customFormat="1" x14ac:dyDescent="0.25">
      <c r="A18" s="83">
        <v>16</v>
      </c>
      <c r="B18" s="84">
        <v>3510</v>
      </c>
      <c r="C18" s="88" t="s">
        <v>455</v>
      </c>
      <c r="D18" s="83" t="s">
        <v>391</v>
      </c>
      <c r="E18" s="110">
        <f>DISTRIBUCION!E18-'ENTREGA 1.0'!E18</f>
        <v>0</v>
      </c>
      <c r="F18" s="110">
        <f>DISTRIBUCION!F18-'ENTREGA 1.0'!F18</f>
        <v>0</v>
      </c>
      <c r="G18" s="110">
        <f>DISTRIBUCION!G18-'ENTREGA 1.0'!G18</f>
        <v>0</v>
      </c>
      <c r="H18" s="110">
        <f>DISTRIBUCION!H18-'ENTREGA 1.0'!H18</f>
        <v>0</v>
      </c>
      <c r="I18" s="110">
        <f>DISTRIBUCION!I18-'ENTREGA 1.0'!I18</f>
        <v>0</v>
      </c>
      <c r="J18" s="110">
        <f>DISTRIBUCION!J18-'ENTREGA 1.0'!J18</f>
        <v>0</v>
      </c>
      <c r="K18" s="110">
        <f>DISTRIBUCION!K18-'ENTREGA 1.0'!K18</f>
        <v>0</v>
      </c>
      <c r="L18" s="110">
        <f>DISTRIBUCION!L18-'ENTREGA 1.0'!L18</f>
        <v>0</v>
      </c>
      <c r="M18" s="110">
        <f>DISTRIBUCION!M18-'ENTREGA 1.0'!M18</f>
        <v>0</v>
      </c>
      <c r="N18" s="110">
        <f>DISTRIBUCION!N18-'ENTREGA 1.0'!N18</f>
        <v>0</v>
      </c>
      <c r="O18" s="110">
        <f>DISTRIBUCION!O18-'ENTREGA 1.0'!O18</f>
        <v>0</v>
      </c>
      <c r="P18" s="110">
        <f>DISTRIBUCION!P18-'ENTREGA 1.0'!P18</f>
        <v>0</v>
      </c>
      <c r="Q18" s="110">
        <f>DISTRIBUCION!Q18-'ENTREGA 1.0'!Q18</f>
        <v>0</v>
      </c>
      <c r="R18" s="110">
        <f>DISTRIBUCION!R18-'ENTREGA 1.0'!R18</f>
        <v>0</v>
      </c>
      <c r="S18" s="110">
        <f>DISTRIBUCION!S18-'ENTREGA 1.0'!S18</f>
        <v>0</v>
      </c>
      <c r="T18" s="110">
        <f>DISTRIBUCION!T18-'ENTREGA 1.0'!T18</f>
        <v>0</v>
      </c>
      <c r="U18" s="110">
        <f>DISTRIBUCION!U18-'ENTREGA 1.0'!U18</f>
        <v>0</v>
      </c>
      <c r="V18" s="110">
        <f>DISTRIBUCION!V18-'ENTREGA 1.0'!V18</f>
        <v>0</v>
      </c>
      <c r="W18" s="110">
        <f>DISTRIBUCION!W18-'ENTREGA 1.0'!W18</f>
        <v>0</v>
      </c>
      <c r="X18" s="110">
        <f>DISTRIBUCION!X18-'ENTREGA 1.0'!X18</f>
        <v>0</v>
      </c>
      <c r="Y18" s="110">
        <f>DISTRIBUCION!Y18-'ENTREGA 1.0'!Y18</f>
        <v>0</v>
      </c>
      <c r="Z18" s="110">
        <f>DISTRIBUCION!Z18-'ENTREGA 1.0'!Z18</f>
        <v>0</v>
      </c>
      <c r="AA18" s="110">
        <f>DISTRIBUCION!AA18-'ENTREGA 1.0'!AA18</f>
        <v>0</v>
      </c>
      <c r="AB18" s="110">
        <f>DISTRIBUCION!AB18-'ENTREGA 1.0'!AB18</f>
        <v>0</v>
      </c>
      <c r="AC18" s="110">
        <f>DISTRIBUCION!AC18-'ENTREGA 1.0'!AC18</f>
        <v>0</v>
      </c>
      <c r="AD18" s="110">
        <f>DISTRIBUCION!AD18-'ENTREGA 1.0'!AD18</f>
        <v>0</v>
      </c>
      <c r="AE18" s="110">
        <f>DISTRIBUCION!AE18-'ENTREGA 1.0'!AE18</f>
        <v>0</v>
      </c>
      <c r="AF18" s="110">
        <f>DISTRIBUCION!AF18-'ENTREGA 1.0'!AF18</f>
        <v>0</v>
      </c>
      <c r="AG18" s="110">
        <f>DISTRIBUCION!AG18-'ENTREGA 1.0'!AG18</f>
        <v>0</v>
      </c>
      <c r="AH18" s="110">
        <f>DISTRIBUCION!AH18-'ENTREGA 1.0'!AH18</f>
        <v>0</v>
      </c>
      <c r="AI18" s="110">
        <f>DISTRIBUCION!AI18-'ENTREGA 1.0'!AI18</f>
        <v>0</v>
      </c>
      <c r="AJ18" s="110">
        <f>DISTRIBUCION!AJ18-'ENTREGA 1.0'!AJ18</f>
        <v>0</v>
      </c>
      <c r="AK18" s="110">
        <f>DISTRIBUCION!AK18-'ENTREGA 1.0'!AK18</f>
        <v>0</v>
      </c>
      <c r="AL18" s="110">
        <f>DISTRIBUCION!AL18-'ENTREGA 1.0'!AL18</f>
        <v>0</v>
      </c>
      <c r="AM18" s="110">
        <f>DISTRIBUCION!AM18-'ENTREGA 1.0'!AM18</f>
        <v>0</v>
      </c>
      <c r="AN18" s="110">
        <f>DISTRIBUCION!AN18-'ENTREGA 1.0'!AN18</f>
        <v>0</v>
      </c>
      <c r="AO18" s="110">
        <f>DISTRIBUCION!AO18-'ENTREGA 1.0'!AO18</f>
        <v>0</v>
      </c>
      <c r="AP18" s="110">
        <f>DISTRIBUCION!AP18-'ENTREGA 1.0'!AP18</f>
        <v>0</v>
      </c>
      <c r="AQ18" s="110">
        <f>DISTRIBUCION!AQ18-'ENTREGA 1.0'!AQ18</f>
        <v>0</v>
      </c>
      <c r="AR18" s="110">
        <f>DISTRIBUCION!AR18-'ENTREGA 1.0'!AR18</f>
        <v>0</v>
      </c>
      <c r="AS18" s="110">
        <f>DISTRIBUCION!AS18-'ENTREGA 1.0'!AS18</f>
        <v>0</v>
      </c>
      <c r="AT18" s="110">
        <f>DISTRIBUCION!AT18-'ENTREGA 1.0'!AT18</f>
        <v>0</v>
      </c>
      <c r="AU18" s="110">
        <f>DISTRIBUCION!AU18-'ENTREGA 1.0'!AU18</f>
        <v>0</v>
      </c>
      <c r="AV18" s="110">
        <f>DISTRIBUCION!AV18-'ENTREGA 1.0'!AV18</f>
        <v>0</v>
      </c>
      <c r="AW18" s="110">
        <f>DISTRIBUCION!AW18-'ENTREGA 1.0'!AW18</f>
        <v>0</v>
      </c>
      <c r="AX18" s="110">
        <f>DISTRIBUCION!AX18-'ENTREGA 1.0'!AX18</f>
        <v>0</v>
      </c>
      <c r="AY18" s="110">
        <f>DISTRIBUCION!AY18-'ENTREGA 1.0'!AY18</f>
        <v>0</v>
      </c>
      <c r="AZ18" s="110">
        <f>DISTRIBUCION!AZ18-'ENTREGA 1.0'!AZ18</f>
        <v>0</v>
      </c>
      <c r="BA18" s="86">
        <f t="shared" si="0"/>
        <v>0</v>
      </c>
    </row>
    <row r="19" spans="1:53" s="87" customFormat="1" x14ac:dyDescent="0.25">
      <c r="A19" s="83">
        <v>17</v>
      </c>
      <c r="B19" s="84">
        <v>3511</v>
      </c>
      <c r="C19" s="88" t="s">
        <v>456</v>
      </c>
      <c r="D19" s="83" t="s">
        <v>448</v>
      </c>
      <c r="E19" s="110">
        <f>DISTRIBUCION!E19-'ENTREGA 1.0'!E19</f>
        <v>0</v>
      </c>
      <c r="F19" s="110">
        <f>DISTRIBUCION!F19-'ENTREGA 1.0'!F19</f>
        <v>0</v>
      </c>
      <c r="G19" s="110">
        <f>DISTRIBUCION!G19-'ENTREGA 1.0'!G19</f>
        <v>0</v>
      </c>
      <c r="H19" s="110">
        <f>DISTRIBUCION!H19-'ENTREGA 1.0'!H19</f>
        <v>0</v>
      </c>
      <c r="I19" s="110">
        <f>DISTRIBUCION!I19-'ENTREGA 1.0'!I19</f>
        <v>0</v>
      </c>
      <c r="J19" s="110">
        <f>DISTRIBUCION!J19-'ENTREGA 1.0'!J19</f>
        <v>0</v>
      </c>
      <c r="K19" s="110">
        <f>DISTRIBUCION!K19-'ENTREGA 1.0'!K19</f>
        <v>0</v>
      </c>
      <c r="L19" s="110">
        <f>DISTRIBUCION!L19-'ENTREGA 1.0'!L19</f>
        <v>0</v>
      </c>
      <c r="M19" s="110">
        <f>DISTRIBUCION!M19-'ENTREGA 1.0'!M19</f>
        <v>0</v>
      </c>
      <c r="N19" s="110">
        <f>DISTRIBUCION!N19-'ENTREGA 1.0'!N19</f>
        <v>0</v>
      </c>
      <c r="O19" s="110">
        <f>DISTRIBUCION!O19-'ENTREGA 1.0'!O19</f>
        <v>0</v>
      </c>
      <c r="P19" s="110">
        <f>DISTRIBUCION!P19-'ENTREGA 1.0'!P19</f>
        <v>0</v>
      </c>
      <c r="Q19" s="110">
        <f>DISTRIBUCION!Q19-'ENTREGA 1.0'!Q19</f>
        <v>0</v>
      </c>
      <c r="R19" s="110">
        <f>DISTRIBUCION!R19-'ENTREGA 1.0'!R19</f>
        <v>0</v>
      </c>
      <c r="S19" s="110">
        <f>DISTRIBUCION!S19-'ENTREGA 1.0'!S19</f>
        <v>0</v>
      </c>
      <c r="T19" s="110">
        <f>DISTRIBUCION!T19-'ENTREGA 1.0'!T19</f>
        <v>0</v>
      </c>
      <c r="U19" s="110">
        <f>DISTRIBUCION!U19-'ENTREGA 1.0'!U19</f>
        <v>0</v>
      </c>
      <c r="V19" s="110">
        <f>DISTRIBUCION!V19-'ENTREGA 1.0'!V19</f>
        <v>0</v>
      </c>
      <c r="W19" s="110">
        <f>DISTRIBUCION!W19-'ENTREGA 1.0'!W19</f>
        <v>0</v>
      </c>
      <c r="X19" s="110">
        <f>DISTRIBUCION!X19-'ENTREGA 1.0'!X19</f>
        <v>0</v>
      </c>
      <c r="Y19" s="110">
        <f>DISTRIBUCION!Y19-'ENTREGA 1.0'!Y19</f>
        <v>0</v>
      </c>
      <c r="Z19" s="110">
        <f>DISTRIBUCION!Z19-'ENTREGA 1.0'!Z19</f>
        <v>0</v>
      </c>
      <c r="AA19" s="110">
        <f>DISTRIBUCION!AA19-'ENTREGA 1.0'!AA19</f>
        <v>0</v>
      </c>
      <c r="AB19" s="110">
        <f>DISTRIBUCION!AB19-'ENTREGA 1.0'!AB19</f>
        <v>0</v>
      </c>
      <c r="AC19" s="110">
        <f>DISTRIBUCION!AC19-'ENTREGA 1.0'!AC19</f>
        <v>0</v>
      </c>
      <c r="AD19" s="110">
        <f>DISTRIBUCION!AD19-'ENTREGA 1.0'!AD19</f>
        <v>0</v>
      </c>
      <c r="AE19" s="110">
        <f>DISTRIBUCION!AE19-'ENTREGA 1.0'!AE19</f>
        <v>0</v>
      </c>
      <c r="AF19" s="110">
        <f>DISTRIBUCION!AF19-'ENTREGA 1.0'!AF19</f>
        <v>0</v>
      </c>
      <c r="AG19" s="110">
        <f>DISTRIBUCION!AG19-'ENTREGA 1.0'!AG19</f>
        <v>0</v>
      </c>
      <c r="AH19" s="110">
        <f>DISTRIBUCION!AH19-'ENTREGA 1.0'!AH19</f>
        <v>0</v>
      </c>
      <c r="AI19" s="110">
        <f>DISTRIBUCION!AI19-'ENTREGA 1.0'!AI19</f>
        <v>0</v>
      </c>
      <c r="AJ19" s="110">
        <f>DISTRIBUCION!AJ19-'ENTREGA 1.0'!AJ19</f>
        <v>0</v>
      </c>
      <c r="AK19" s="110">
        <f>DISTRIBUCION!AK19-'ENTREGA 1.0'!AK19</f>
        <v>0</v>
      </c>
      <c r="AL19" s="110">
        <f>DISTRIBUCION!AL19-'ENTREGA 1.0'!AL19</f>
        <v>0</v>
      </c>
      <c r="AM19" s="110">
        <f>DISTRIBUCION!AM19-'ENTREGA 1.0'!AM19</f>
        <v>0</v>
      </c>
      <c r="AN19" s="110">
        <f>DISTRIBUCION!AN19-'ENTREGA 1.0'!AN19</f>
        <v>0</v>
      </c>
      <c r="AO19" s="110">
        <f>DISTRIBUCION!AO19-'ENTREGA 1.0'!AO19</f>
        <v>0</v>
      </c>
      <c r="AP19" s="110">
        <f>DISTRIBUCION!AP19-'ENTREGA 1.0'!AP19</f>
        <v>0</v>
      </c>
      <c r="AQ19" s="110">
        <f>DISTRIBUCION!AQ19-'ENTREGA 1.0'!AQ19</f>
        <v>0</v>
      </c>
      <c r="AR19" s="110">
        <f>DISTRIBUCION!AR19-'ENTREGA 1.0'!AR19</f>
        <v>0</v>
      </c>
      <c r="AS19" s="110">
        <f>DISTRIBUCION!AS19-'ENTREGA 1.0'!AS19</f>
        <v>0</v>
      </c>
      <c r="AT19" s="110">
        <f>DISTRIBUCION!AT19-'ENTREGA 1.0'!AT19</f>
        <v>0</v>
      </c>
      <c r="AU19" s="110">
        <f>DISTRIBUCION!AU19-'ENTREGA 1.0'!AU19</f>
        <v>0</v>
      </c>
      <c r="AV19" s="110">
        <f>DISTRIBUCION!AV19-'ENTREGA 1.0'!AV19</f>
        <v>0</v>
      </c>
      <c r="AW19" s="110">
        <f>DISTRIBUCION!AW19-'ENTREGA 1.0'!AW19</f>
        <v>0</v>
      </c>
      <c r="AX19" s="110">
        <f>DISTRIBUCION!AX19-'ENTREGA 1.0'!AX19</f>
        <v>0</v>
      </c>
      <c r="AY19" s="110">
        <f>DISTRIBUCION!AY19-'ENTREGA 1.0'!AY19</f>
        <v>0</v>
      </c>
      <c r="AZ19" s="110">
        <f>DISTRIBUCION!AZ19-'ENTREGA 1.0'!AZ19</f>
        <v>0</v>
      </c>
      <c r="BA19" s="86">
        <f t="shared" si="0"/>
        <v>0</v>
      </c>
    </row>
    <row r="20" spans="1:53" s="87" customFormat="1" x14ac:dyDescent="0.25">
      <c r="A20" s="83">
        <v>18</v>
      </c>
      <c r="B20" s="84">
        <v>3509</v>
      </c>
      <c r="C20" s="88" t="s">
        <v>457</v>
      </c>
      <c r="D20" s="83" t="s">
        <v>391</v>
      </c>
      <c r="E20" s="110">
        <f>DISTRIBUCION!E20-'ENTREGA 1.0'!E20</f>
        <v>25</v>
      </c>
      <c r="F20" s="110">
        <f>DISTRIBUCION!F20-'ENTREGA 1.0'!F20</f>
        <v>2.5</v>
      </c>
      <c r="G20" s="110">
        <f>DISTRIBUCION!G20-'ENTREGA 1.0'!G20</f>
        <v>5</v>
      </c>
      <c r="H20" s="110">
        <f>DISTRIBUCION!H20-'ENTREGA 1.0'!H20</f>
        <v>2.5</v>
      </c>
      <c r="I20" s="110">
        <f>DISTRIBUCION!I20-'ENTREGA 1.0'!I20</f>
        <v>2.5</v>
      </c>
      <c r="J20" s="110">
        <f>DISTRIBUCION!J20-'ENTREGA 1.0'!J20</f>
        <v>2.5</v>
      </c>
      <c r="K20" s="110">
        <f>DISTRIBUCION!K20-'ENTREGA 1.0'!K20</f>
        <v>5</v>
      </c>
      <c r="L20" s="110">
        <f>DISTRIBUCION!L20-'ENTREGA 1.0'!L20</f>
        <v>2.5</v>
      </c>
      <c r="M20" s="110">
        <f>DISTRIBUCION!M20-'ENTREGA 1.0'!M20</f>
        <v>2.5</v>
      </c>
      <c r="N20" s="110">
        <f>DISTRIBUCION!N20-'ENTREGA 1.0'!N20</f>
        <v>2.5</v>
      </c>
      <c r="O20" s="110">
        <f>DISTRIBUCION!O20-'ENTREGA 1.0'!O20</f>
        <v>5</v>
      </c>
      <c r="P20" s="110">
        <f>DISTRIBUCION!P20-'ENTREGA 1.0'!P20</f>
        <v>2.5</v>
      </c>
      <c r="Q20" s="110">
        <f>DISTRIBUCION!Q20-'ENTREGA 1.0'!Q20</f>
        <v>2.5</v>
      </c>
      <c r="R20" s="110">
        <f>DISTRIBUCION!R20-'ENTREGA 1.0'!R20</f>
        <v>2.5</v>
      </c>
      <c r="S20" s="110">
        <f>DISTRIBUCION!S20-'ENTREGA 1.0'!S20</f>
        <v>2.5</v>
      </c>
      <c r="T20" s="110">
        <f>DISTRIBUCION!T20-'ENTREGA 1.0'!T20</f>
        <v>2.5</v>
      </c>
      <c r="U20" s="110">
        <f>DISTRIBUCION!U20-'ENTREGA 1.0'!U20</f>
        <v>2.5</v>
      </c>
      <c r="V20" s="110">
        <f>DISTRIBUCION!V20-'ENTREGA 1.0'!V20</f>
        <v>2.5</v>
      </c>
      <c r="W20" s="110">
        <f>DISTRIBUCION!W20-'ENTREGA 1.0'!W20</f>
        <v>2.5</v>
      </c>
      <c r="X20" s="110">
        <f>DISTRIBUCION!X20-'ENTREGA 1.0'!X20</f>
        <v>2.5</v>
      </c>
      <c r="Y20" s="110">
        <f>DISTRIBUCION!Y20-'ENTREGA 1.0'!Y20</f>
        <v>2.5</v>
      </c>
      <c r="Z20" s="110">
        <f>DISTRIBUCION!Z20-'ENTREGA 1.0'!Z20</f>
        <v>2.5</v>
      </c>
      <c r="AA20" s="110">
        <f>DISTRIBUCION!AA20-'ENTREGA 1.0'!AA20</f>
        <v>2.5</v>
      </c>
      <c r="AB20" s="110">
        <f>DISTRIBUCION!AB20-'ENTREGA 1.0'!AB20</f>
        <v>2.5</v>
      </c>
      <c r="AC20" s="110">
        <f>DISTRIBUCION!AC20-'ENTREGA 1.0'!AC20</f>
        <v>2.5</v>
      </c>
      <c r="AD20" s="110">
        <f>DISTRIBUCION!AD20-'ENTREGA 1.0'!AD20</f>
        <v>0</v>
      </c>
      <c r="AE20" s="110">
        <f>DISTRIBUCION!AE20-'ENTREGA 1.0'!AE20</f>
        <v>0</v>
      </c>
      <c r="AF20" s="110">
        <f>DISTRIBUCION!AF20-'ENTREGA 1.0'!AF20</f>
        <v>0</v>
      </c>
      <c r="AG20" s="110">
        <f>DISTRIBUCION!AG20-'ENTREGA 1.0'!AG20</f>
        <v>0</v>
      </c>
      <c r="AH20" s="110">
        <f>DISTRIBUCION!AH20-'ENTREGA 1.0'!AH20</f>
        <v>0</v>
      </c>
      <c r="AI20" s="110">
        <f>DISTRIBUCION!AI20-'ENTREGA 1.0'!AI20</f>
        <v>0</v>
      </c>
      <c r="AJ20" s="110">
        <f>DISTRIBUCION!AJ20-'ENTREGA 1.0'!AJ20</f>
        <v>0</v>
      </c>
      <c r="AK20" s="110">
        <f>DISTRIBUCION!AK20-'ENTREGA 1.0'!AK20</f>
        <v>0</v>
      </c>
      <c r="AL20" s="110">
        <f>DISTRIBUCION!AL20-'ENTREGA 1.0'!AL20</f>
        <v>0</v>
      </c>
      <c r="AM20" s="110">
        <f>DISTRIBUCION!AM20-'ENTREGA 1.0'!AM20</f>
        <v>0</v>
      </c>
      <c r="AN20" s="110">
        <f>DISTRIBUCION!AN20-'ENTREGA 1.0'!AN20</f>
        <v>0</v>
      </c>
      <c r="AO20" s="110">
        <f>DISTRIBUCION!AO20-'ENTREGA 1.0'!AO20</f>
        <v>0</v>
      </c>
      <c r="AP20" s="110">
        <f>DISTRIBUCION!AP20-'ENTREGA 1.0'!AP20</f>
        <v>0</v>
      </c>
      <c r="AQ20" s="110">
        <f>DISTRIBUCION!AQ20-'ENTREGA 1.0'!AQ20</f>
        <v>0</v>
      </c>
      <c r="AR20" s="110">
        <f>DISTRIBUCION!AR20-'ENTREGA 1.0'!AR20</f>
        <v>0</v>
      </c>
      <c r="AS20" s="110">
        <f>DISTRIBUCION!AS20-'ENTREGA 1.0'!AS20</f>
        <v>0</v>
      </c>
      <c r="AT20" s="110">
        <f>DISTRIBUCION!AT20-'ENTREGA 1.0'!AT20</f>
        <v>0</v>
      </c>
      <c r="AU20" s="110">
        <f>DISTRIBUCION!AU20-'ENTREGA 1.0'!AU20</f>
        <v>0</v>
      </c>
      <c r="AV20" s="110">
        <f>DISTRIBUCION!AV20-'ENTREGA 1.0'!AV20</f>
        <v>0</v>
      </c>
      <c r="AW20" s="110">
        <f>DISTRIBUCION!AW20-'ENTREGA 1.0'!AW20</f>
        <v>0</v>
      </c>
      <c r="AX20" s="110">
        <f>DISTRIBUCION!AX20-'ENTREGA 1.0'!AX20</f>
        <v>0</v>
      </c>
      <c r="AY20" s="110">
        <f>DISTRIBUCION!AY20-'ENTREGA 1.0'!AY20</f>
        <v>0</v>
      </c>
      <c r="AZ20" s="110">
        <f>DISTRIBUCION!AZ20-'ENTREGA 1.0'!AZ20</f>
        <v>0</v>
      </c>
      <c r="BA20" s="86">
        <f t="shared" si="0"/>
        <v>92.5</v>
      </c>
    </row>
    <row r="21" spans="1:53" s="87" customFormat="1" x14ac:dyDescent="0.25">
      <c r="A21" s="83">
        <v>19</v>
      </c>
      <c r="B21" s="84">
        <v>3514</v>
      </c>
      <c r="C21" s="89" t="s">
        <v>354</v>
      </c>
      <c r="D21" s="83" t="s">
        <v>458</v>
      </c>
      <c r="E21" s="110">
        <f>DISTRIBUCION!E21-'ENTREGA 1.0'!E21</f>
        <v>0</v>
      </c>
      <c r="F21" s="110">
        <f>DISTRIBUCION!F21-'ENTREGA 1.0'!F21</f>
        <v>1</v>
      </c>
      <c r="G21" s="110">
        <f>DISTRIBUCION!G21-'ENTREGA 1.0'!G21</f>
        <v>2</v>
      </c>
      <c r="H21" s="110">
        <f>DISTRIBUCION!H21-'ENTREGA 1.0'!H21</f>
        <v>1</v>
      </c>
      <c r="I21" s="110">
        <f>DISTRIBUCION!I21-'ENTREGA 1.0'!I21</f>
        <v>1</v>
      </c>
      <c r="J21" s="110">
        <f>DISTRIBUCION!J21-'ENTREGA 1.0'!J21</f>
        <v>1</v>
      </c>
      <c r="K21" s="110">
        <f>DISTRIBUCION!K21-'ENTREGA 1.0'!K21</f>
        <v>2</v>
      </c>
      <c r="L21" s="110">
        <f>DISTRIBUCION!L21-'ENTREGA 1.0'!L21</f>
        <v>1</v>
      </c>
      <c r="M21" s="110">
        <f>DISTRIBUCION!M21-'ENTREGA 1.0'!M21</f>
        <v>1</v>
      </c>
      <c r="N21" s="110">
        <f>DISTRIBUCION!N21-'ENTREGA 1.0'!N21</f>
        <v>1</v>
      </c>
      <c r="O21" s="110">
        <f>DISTRIBUCION!O21-'ENTREGA 1.0'!O21</f>
        <v>2</v>
      </c>
      <c r="P21" s="110">
        <f>DISTRIBUCION!P21-'ENTREGA 1.0'!P21</f>
        <v>1</v>
      </c>
      <c r="Q21" s="110">
        <f>DISTRIBUCION!Q21-'ENTREGA 1.0'!Q21</f>
        <v>1</v>
      </c>
      <c r="R21" s="110">
        <f>DISTRIBUCION!R21-'ENTREGA 1.0'!R21</f>
        <v>1</v>
      </c>
      <c r="S21" s="110">
        <f>DISTRIBUCION!S21-'ENTREGA 1.0'!S21</f>
        <v>1</v>
      </c>
      <c r="T21" s="110">
        <f>DISTRIBUCION!T21-'ENTREGA 1.0'!T21</f>
        <v>1</v>
      </c>
      <c r="U21" s="110">
        <f>DISTRIBUCION!U21-'ENTREGA 1.0'!U21</f>
        <v>1</v>
      </c>
      <c r="V21" s="110">
        <f>DISTRIBUCION!V21-'ENTREGA 1.0'!V21</f>
        <v>1</v>
      </c>
      <c r="W21" s="110">
        <f>DISTRIBUCION!W21-'ENTREGA 1.0'!W21</f>
        <v>1</v>
      </c>
      <c r="X21" s="110">
        <f>DISTRIBUCION!X21-'ENTREGA 1.0'!X21</f>
        <v>1</v>
      </c>
      <c r="Y21" s="110">
        <f>DISTRIBUCION!Y21-'ENTREGA 1.0'!Y21</f>
        <v>1</v>
      </c>
      <c r="Z21" s="110">
        <f>DISTRIBUCION!Z21-'ENTREGA 1.0'!Z21</f>
        <v>1</v>
      </c>
      <c r="AA21" s="110">
        <f>DISTRIBUCION!AA21-'ENTREGA 1.0'!AA21</f>
        <v>1</v>
      </c>
      <c r="AB21" s="110">
        <f>DISTRIBUCION!AB21-'ENTREGA 1.0'!AB21</f>
        <v>1</v>
      </c>
      <c r="AC21" s="110">
        <f>DISTRIBUCION!AC21-'ENTREGA 1.0'!AC21</f>
        <v>1</v>
      </c>
      <c r="AD21" s="110">
        <f>DISTRIBUCION!AD21-'ENTREGA 1.0'!AD21</f>
        <v>0</v>
      </c>
      <c r="AE21" s="110">
        <f>DISTRIBUCION!AE21-'ENTREGA 1.0'!AE21</f>
        <v>0</v>
      </c>
      <c r="AF21" s="110">
        <f>DISTRIBUCION!AF21-'ENTREGA 1.0'!AF21</f>
        <v>0</v>
      </c>
      <c r="AG21" s="110">
        <f>DISTRIBUCION!AG21-'ENTREGA 1.0'!AG21</f>
        <v>0</v>
      </c>
      <c r="AH21" s="110">
        <f>DISTRIBUCION!AH21-'ENTREGA 1.0'!AH21</f>
        <v>0</v>
      </c>
      <c r="AI21" s="110">
        <f>DISTRIBUCION!AI21-'ENTREGA 1.0'!AI21</f>
        <v>0</v>
      </c>
      <c r="AJ21" s="110">
        <f>DISTRIBUCION!AJ21-'ENTREGA 1.0'!AJ21</f>
        <v>0</v>
      </c>
      <c r="AK21" s="110">
        <f>DISTRIBUCION!AK21-'ENTREGA 1.0'!AK21</f>
        <v>0</v>
      </c>
      <c r="AL21" s="110">
        <f>DISTRIBUCION!AL21-'ENTREGA 1.0'!AL21</f>
        <v>0</v>
      </c>
      <c r="AM21" s="110">
        <f>DISTRIBUCION!AM21-'ENTREGA 1.0'!AM21</f>
        <v>0</v>
      </c>
      <c r="AN21" s="110">
        <f>DISTRIBUCION!AN21-'ENTREGA 1.0'!AN21</f>
        <v>0</v>
      </c>
      <c r="AO21" s="110">
        <f>DISTRIBUCION!AO21-'ENTREGA 1.0'!AO21</f>
        <v>0</v>
      </c>
      <c r="AP21" s="110">
        <f>DISTRIBUCION!AP21-'ENTREGA 1.0'!AP21</f>
        <v>0</v>
      </c>
      <c r="AQ21" s="110">
        <f>DISTRIBUCION!AQ21-'ENTREGA 1.0'!AQ21</f>
        <v>0</v>
      </c>
      <c r="AR21" s="110">
        <f>DISTRIBUCION!AR21-'ENTREGA 1.0'!AR21</f>
        <v>0</v>
      </c>
      <c r="AS21" s="110">
        <f>DISTRIBUCION!AS21-'ENTREGA 1.0'!AS21</f>
        <v>0</v>
      </c>
      <c r="AT21" s="110">
        <f>DISTRIBUCION!AT21-'ENTREGA 1.0'!AT21</f>
        <v>0</v>
      </c>
      <c r="AU21" s="110">
        <f>DISTRIBUCION!AU21-'ENTREGA 1.0'!AU21</f>
        <v>0</v>
      </c>
      <c r="AV21" s="110">
        <f>DISTRIBUCION!AV21-'ENTREGA 1.0'!AV21</f>
        <v>0</v>
      </c>
      <c r="AW21" s="110">
        <f>DISTRIBUCION!AW21-'ENTREGA 1.0'!AW21</f>
        <v>0</v>
      </c>
      <c r="AX21" s="110">
        <f>DISTRIBUCION!AX21-'ENTREGA 1.0'!AX21</f>
        <v>0</v>
      </c>
      <c r="AY21" s="110">
        <f>DISTRIBUCION!AY21-'ENTREGA 1.0'!AY21</f>
        <v>0</v>
      </c>
      <c r="AZ21" s="110">
        <f>DISTRIBUCION!AZ21-'ENTREGA 1.0'!AZ21</f>
        <v>0</v>
      </c>
      <c r="BA21" s="86">
        <f t="shared" si="0"/>
        <v>27</v>
      </c>
    </row>
    <row r="22" spans="1:53" s="87" customFormat="1" x14ac:dyDescent="0.25">
      <c r="A22" s="83">
        <v>20</v>
      </c>
      <c r="B22" s="84">
        <v>3523</v>
      </c>
      <c r="C22" s="88" t="s">
        <v>459</v>
      </c>
      <c r="D22" s="83" t="s">
        <v>391</v>
      </c>
      <c r="E22" s="110">
        <f>DISTRIBUCION!E22-'ENTREGA 1.0'!E22</f>
        <v>25</v>
      </c>
      <c r="F22" s="110">
        <f>DISTRIBUCION!F22-'ENTREGA 1.0'!F22</f>
        <v>2.5</v>
      </c>
      <c r="G22" s="110">
        <f>DISTRIBUCION!G22-'ENTREGA 1.0'!G22</f>
        <v>5</v>
      </c>
      <c r="H22" s="110">
        <f>DISTRIBUCION!H22-'ENTREGA 1.0'!H22</f>
        <v>2.5</v>
      </c>
      <c r="I22" s="110">
        <f>DISTRIBUCION!I22-'ENTREGA 1.0'!I22</f>
        <v>2.5</v>
      </c>
      <c r="J22" s="110">
        <f>DISTRIBUCION!J22-'ENTREGA 1.0'!J22</f>
        <v>2.5</v>
      </c>
      <c r="K22" s="110">
        <f>DISTRIBUCION!K22-'ENTREGA 1.0'!K22</f>
        <v>7.5</v>
      </c>
      <c r="L22" s="110">
        <f>DISTRIBUCION!L22-'ENTREGA 1.0'!L22</f>
        <v>2.5</v>
      </c>
      <c r="M22" s="110">
        <f>DISTRIBUCION!M22-'ENTREGA 1.0'!M22</f>
        <v>2.5</v>
      </c>
      <c r="N22" s="110">
        <f>DISTRIBUCION!N22-'ENTREGA 1.0'!N22</f>
        <v>2.5</v>
      </c>
      <c r="O22" s="110">
        <f>DISTRIBUCION!O22-'ENTREGA 1.0'!O22</f>
        <v>7.5</v>
      </c>
      <c r="P22" s="110">
        <f>DISTRIBUCION!P22-'ENTREGA 1.0'!P22</f>
        <v>2.5</v>
      </c>
      <c r="Q22" s="110">
        <f>DISTRIBUCION!Q22-'ENTREGA 1.0'!Q22</f>
        <v>2.5</v>
      </c>
      <c r="R22" s="110">
        <f>DISTRIBUCION!R22-'ENTREGA 1.0'!R22</f>
        <v>2.5</v>
      </c>
      <c r="S22" s="110">
        <f>DISTRIBUCION!S22-'ENTREGA 1.0'!S22</f>
        <v>2.5</v>
      </c>
      <c r="T22" s="110">
        <f>DISTRIBUCION!T22-'ENTREGA 1.0'!T22</f>
        <v>2.5</v>
      </c>
      <c r="U22" s="110">
        <f>DISTRIBUCION!U22-'ENTREGA 1.0'!U22</f>
        <v>2.5</v>
      </c>
      <c r="V22" s="110">
        <f>DISTRIBUCION!V22-'ENTREGA 1.0'!V22</f>
        <v>2.5</v>
      </c>
      <c r="W22" s="110">
        <f>DISTRIBUCION!W22-'ENTREGA 1.0'!W22</f>
        <v>2.5</v>
      </c>
      <c r="X22" s="110">
        <f>DISTRIBUCION!X22-'ENTREGA 1.0'!X22</f>
        <v>5</v>
      </c>
      <c r="Y22" s="110">
        <f>DISTRIBUCION!Y22-'ENTREGA 1.0'!Y22</f>
        <v>2.5</v>
      </c>
      <c r="Z22" s="110">
        <f>DISTRIBUCION!Z22-'ENTREGA 1.0'!Z22</f>
        <v>2.5</v>
      </c>
      <c r="AA22" s="110">
        <f>DISTRIBUCION!AA22-'ENTREGA 1.0'!AA22</f>
        <v>2.5</v>
      </c>
      <c r="AB22" s="110">
        <f>DISTRIBUCION!AB22-'ENTREGA 1.0'!AB22</f>
        <v>2.5</v>
      </c>
      <c r="AC22" s="110">
        <f>DISTRIBUCION!AC22-'ENTREGA 1.0'!AC22</f>
        <v>2.5</v>
      </c>
      <c r="AD22" s="110">
        <f>DISTRIBUCION!AD22-'ENTREGA 1.0'!AD22</f>
        <v>0</v>
      </c>
      <c r="AE22" s="110">
        <f>DISTRIBUCION!AE22-'ENTREGA 1.0'!AE22</f>
        <v>0</v>
      </c>
      <c r="AF22" s="110">
        <f>DISTRIBUCION!AF22-'ENTREGA 1.0'!AF22</f>
        <v>0</v>
      </c>
      <c r="AG22" s="110">
        <f>DISTRIBUCION!AG22-'ENTREGA 1.0'!AG22</f>
        <v>0</v>
      </c>
      <c r="AH22" s="110">
        <f>DISTRIBUCION!AH22-'ENTREGA 1.0'!AH22</f>
        <v>0</v>
      </c>
      <c r="AI22" s="110">
        <f>DISTRIBUCION!AI22-'ENTREGA 1.0'!AI22</f>
        <v>0</v>
      </c>
      <c r="AJ22" s="110">
        <f>DISTRIBUCION!AJ22-'ENTREGA 1.0'!AJ22</f>
        <v>0</v>
      </c>
      <c r="AK22" s="110">
        <f>DISTRIBUCION!AK22-'ENTREGA 1.0'!AK22</f>
        <v>0</v>
      </c>
      <c r="AL22" s="110">
        <f>DISTRIBUCION!AL22-'ENTREGA 1.0'!AL22</f>
        <v>0</v>
      </c>
      <c r="AM22" s="110">
        <f>DISTRIBUCION!AM22-'ENTREGA 1.0'!AM22</f>
        <v>0</v>
      </c>
      <c r="AN22" s="110">
        <f>DISTRIBUCION!AN22-'ENTREGA 1.0'!AN22</f>
        <v>0</v>
      </c>
      <c r="AO22" s="110">
        <f>DISTRIBUCION!AO22-'ENTREGA 1.0'!AO22</f>
        <v>0</v>
      </c>
      <c r="AP22" s="110">
        <f>DISTRIBUCION!AP22-'ENTREGA 1.0'!AP22</f>
        <v>0</v>
      </c>
      <c r="AQ22" s="110">
        <f>DISTRIBUCION!AQ22-'ENTREGA 1.0'!AQ22</f>
        <v>0</v>
      </c>
      <c r="AR22" s="110">
        <f>DISTRIBUCION!AR22-'ENTREGA 1.0'!AR22</f>
        <v>0</v>
      </c>
      <c r="AS22" s="110">
        <f>DISTRIBUCION!AS22-'ENTREGA 1.0'!AS22</f>
        <v>0</v>
      </c>
      <c r="AT22" s="110">
        <f>DISTRIBUCION!AT22-'ENTREGA 1.0'!AT22</f>
        <v>0</v>
      </c>
      <c r="AU22" s="110">
        <f>DISTRIBUCION!AU22-'ENTREGA 1.0'!AU22</f>
        <v>0</v>
      </c>
      <c r="AV22" s="110">
        <f>DISTRIBUCION!AV22-'ENTREGA 1.0'!AV22</f>
        <v>0</v>
      </c>
      <c r="AW22" s="110">
        <f>DISTRIBUCION!AW22-'ENTREGA 1.0'!AW22</f>
        <v>0</v>
      </c>
      <c r="AX22" s="110">
        <f>DISTRIBUCION!AX22-'ENTREGA 1.0'!AX22</f>
        <v>0</v>
      </c>
      <c r="AY22" s="110">
        <f>DISTRIBUCION!AY22-'ENTREGA 1.0'!AY22</f>
        <v>0</v>
      </c>
      <c r="AZ22" s="110">
        <f>DISTRIBUCION!AZ22-'ENTREGA 1.0'!AZ22</f>
        <v>0</v>
      </c>
      <c r="BA22" s="86">
        <f t="shared" si="0"/>
        <v>100</v>
      </c>
    </row>
    <row r="23" spans="1:53" s="87" customFormat="1" x14ac:dyDescent="0.25">
      <c r="A23" s="83">
        <v>21</v>
      </c>
      <c r="B23" s="84">
        <v>3521</v>
      </c>
      <c r="C23" s="85" t="s">
        <v>357</v>
      </c>
      <c r="D23" s="83" t="s">
        <v>391</v>
      </c>
      <c r="E23" s="110">
        <f>DISTRIBUCION!E23-'ENTREGA 1.0'!E23</f>
        <v>30</v>
      </c>
      <c r="F23" s="110">
        <f>DISTRIBUCION!F23-'ENTREGA 1.0'!F23</f>
        <v>2.5</v>
      </c>
      <c r="G23" s="110">
        <f>DISTRIBUCION!G23-'ENTREGA 1.0'!G23</f>
        <v>5</v>
      </c>
      <c r="H23" s="110">
        <f>DISTRIBUCION!H23-'ENTREGA 1.0'!H23</f>
        <v>2.5</v>
      </c>
      <c r="I23" s="110">
        <f>DISTRIBUCION!I23-'ENTREGA 1.0'!I23</f>
        <v>2.5</v>
      </c>
      <c r="J23" s="110">
        <f>DISTRIBUCION!J23-'ENTREGA 1.0'!J23</f>
        <v>2.5</v>
      </c>
      <c r="K23" s="110">
        <f>DISTRIBUCION!K23-'ENTREGA 1.0'!K23</f>
        <v>5</v>
      </c>
      <c r="L23" s="110">
        <f>DISTRIBUCION!L23-'ENTREGA 1.0'!L23</f>
        <v>2.5</v>
      </c>
      <c r="M23" s="110">
        <f>DISTRIBUCION!M23-'ENTREGA 1.0'!M23</f>
        <v>2.5</v>
      </c>
      <c r="N23" s="110">
        <f>DISTRIBUCION!N23-'ENTREGA 1.0'!N23</f>
        <v>2.5</v>
      </c>
      <c r="O23" s="110">
        <f>DISTRIBUCION!O23-'ENTREGA 1.0'!O23</f>
        <v>5</v>
      </c>
      <c r="P23" s="110">
        <f>DISTRIBUCION!P23-'ENTREGA 1.0'!P23</f>
        <v>2.5</v>
      </c>
      <c r="Q23" s="110">
        <f>DISTRIBUCION!Q23-'ENTREGA 1.0'!Q23</f>
        <v>2.5</v>
      </c>
      <c r="R23" s="110">
        <f>DISTRIBUCION!R23-'ENTREGA 1.0'!R23</f>
        <v>2.5</v>
      </c>
      <c r="S23" s="110">
        <f>DISTRIBUCION!S23-'ENTREGA 1.0'!S23</f>
        <v>2.5</v>
      </c>
      <c r="T23" s="110">
        <f>DISTRIBUCION!T23-'ENTREGA 1.0'!T23</f>
        <v>2.5</v>
      </c>
      <c r="U23" s="110">
        <f>DISTRIBUCION!U23-'ENTREGA 1.0'!U23</f>
        <v>2.5</v>
      </c>
      <c r="V23" s="110">
        <f>DISTRIBUCION!V23-'ENTREGA 1.0'!V23</f>
        <v>2.5</v>
      </c>
      <c r="W23" s="110">
        <f>DISTRIBUCION!W23-'ENTREGA 1.0'!W23</f>
        <v>2.5</v>
      </c>
      <c r="X23" s="110">
        <f>DISTRIBUCION!X23-'ENTREGA 1.0'!X23</f>
        <v>5</v>
      </c>
      <c r="Y23" s="110">
        <f>DISTRIBUCION!Y23-'ENTREGA 1.0'!Y23</f>
        <v>2.5</v>
      </c>
      <c r="Z23" s="110">
        <f>DISTRIBUCION!Z23-'ENTREGA 1.0'!Z23</f>
        <v>2.5</v>
      </c>
      <c r="AA23" s="110">
        <f>DISTRIBUCION!AA23-'ENTREGA 1.0'!AA23</f>
        <v>2.5</v>
      </c>
      <c r="AB23" s="110">
        <f>DISTRIBUCION!AB23-'ENTREGA 1.0'!AB23</f>
        <v>2.5</v>
      </c>
      <c r="AC23" s="110">
        <f>DISTRIBUCION!AC23-'ENTREGA 1.0'!AC23</f>
        <v>2.5</v>
      </c>
      <c r="AD23" s="110">
        <f>DISTRIBUCION!AD23-'ENTREGA 1.0'!AD23</f>
        <v>0</v>
      </c>
      <c r="AE23" s="110">
        <f>DISTRIBUCION!AE23-'ENTREGA 1.0'!AE23</f>
        <v>0</v>
      </c>
      <c r="AF23" s="110">
        <f>DISTRIBUCION!AF23-'ENTREGA 1.0'!AF23</f>
        <v>0</v>
      </c>
      <c r="AG23" s="110">
        <f>DISTRIBUCION!AG23-'ENTREGA 1.0'!AG23</f>
        <v>0</v>
      </c>
      <c r="AH23" s="110">
        <f>DISTRIBUCION!AH23-'ENTREGA 1.0'!AH23</f>
        <v>0</v>
      </c>
      <c r="AI23" s="110">
        <f>DISTRIBUCION!AI23-'ENTREGA 1.0'!AI23</f>
        <v>0</v>
      </c>
      <c r="AJ23" s="110">
        <f>DISTRIBUCION!AJ23-'ENTREGA 1.0'!AJ23</f>
        <v>0</v>
      </c>
      <c r="AK23" s="110">
        <f>DISTRIBUCION!AK23-'ENTREGA 1.0'!AK23</f>
        <v>0</v>
      </c>
      <c r="AL23" s="110">
        <f>DISTRIBUCION!AL23-'ENTREGA 1.0'!AL23</f>
        <v>0</v>
      </c>
      <c r="AM23" s="110">
        <f>DISTRIBUCION!AM23-'ENTREGA 1.0'!AM23</f>
        <v>0</v>
      </c>
      <c r="AN23" s="110">
        <f>DISTRIBUCION!AN23-'ENTREGA 1.0'!AN23</f>
        <v>0</v>
      </c>
      <c r="AO23" s="110">
        <f>DISTRIBUCION!AO23-'ENTREGA 1.0'!AO23</f>
        <v>0</v>
      </c>
      <c r="AP23" s="110">
        <f>DISTRIBUCION!AP23-'ENTREGA 1.0'!AP23</f>
        <v>0</v>
      </c>
      <c r="AQ23" s="110">
        <f>DISTRIBUCION!AQ23-'ENTREGA 1.0'!AQ23</f>
        <v>0</v>
      </c>
      <c r="AR23" s="110">
        <f>DISTRIBUCION!AR23-'ENTREGA 1.0'!AR23</f>
        <v>0</v>
      </c>
      <c r="AS23" s="110">
        <f>DISTRIBUCION!AS23-'ENTREGA 1.0'!AS23</f>
        <v>0</v>
      </c>
      <c r="AT23" s="110">
        <f>DISTRIBUCION!AT23-'ENTREGA 1.0'!AT23</f>
        <v>0</v>
      </c>
      <c r="AU23" s="110">
        <f>DISTRIBUCION!AU23-'ENTREGA 1.0'!AU23</f>
        <v>0</v>
      </c>
      <c r="AV23" s="110">
        <f>DISTRIBUCION!AV23-'ENTREGA 1.0'!AV23</f>
        <v>0</v>
      </c>
      <c r="AW23" s="110">
        <f>DISTRIBUCION!AW23-'ENTREGA 1.0'!AW23</f>
        <v>0</v>
      </c>
      <c r="AX23" s="110">
        <f>DISTRIBUCION!AX23-'ENTREGA 1.0'!AX23</f>
        <v>0</v>
      </c>
      <c r="AY23" s="110">
        <f>DISTRIBUCION!AY23-'ENTREGA 1.0'!AY23</f>
        <v>0</v>
      </c>
      <c r="AZ23" s="110">
        <f>DISTRIBUCION!AZ23-'ENTREGA 1.0'!AZ23</f>
        <v>0</v>
      </c>
      <c r="BA23" s="86">
        <f t="shared" si="0"/>
        <v>100</v>
      </c>
    </row>
    <row r="24" spans="1:53" s="87" customFormat="1" x14ac:dyDescent="0.25">
      <c r="A24" s="83">
        <v>22</v>
      </c>
      <c r="B24" s="84">
        <v>11844</v>
      </c>
      <c r="C24" s="85" t="s">
        <v>460</v>
      </c>
      <c r="D24" s="83" t="s">
        <v>391</v>
      </c>
      <c r="E24" s="110">
        <f>DISTRIBUCION!E24-'ENTREGA 1.0'!E24</f>
        <v>5</v>
      </c>
      <c r="F24" s="110">
        <f>DISTRIBUCION!F24-'ENTREGA 1.0'!F24</f>
        <v>3</v>
      </c>
      <c r="G24" s="110">
        <f>DISTRIBUCION!G24-'ENTREGA 1.0'!G24</f>
        <v>5</v>
      </c>
      <c r="H24" s="110">
        <f>DISTRIBUCION!H24-'ENTREGA 1.0'!H24</f>
        <v>3</v>
      </c>
      <c r="I24" s="110">
        <f>DISTRIBUCION!I24-'ENTREGA 1.0'!I24</f>
        <v>3</v>
      </c>
      <c r="J24" s="110">
        <f>DISTRIBUCION!J24-'ENTREGA 1.0'!J24</f>
        <v>5</v>
      </c>
      <c r="K24" s="110">
        <f>DISTRIBUCION!K24-'ENTREGA 1.0'!K24</f>
        <v>10</v>
      </c>
      <c r="L24" s="110">
        <f>DISTRIBUCION!L24-'ENTREGA 1.0'!L24</f>
        <v>3</v>
      </c>
      <c r="M24" s="110">
        <f>DISTRIBUCION!M24-'ENTREGA 1.0'!M24</f>
        <v>3</v>
      </c>
      <c r="N24" s="110">
        <f>DISTRIBUCION!N24-'ENTREGA 1.0'!N24</f>
        <v>3</v>
      </c>
      <c r="O24" s="110">
        <f>DISTRIBUCION!O24-'ENTREGA 1.0'!O24</f>
        <v>10</v>
      </c>
      <c r="P24" s="110">
        <f>DISTRIBUCION!P24-'ENTREGA 1.0'!P24</f>
        <v>5</v>
      </c>
      <c r="Q24" s="110">
        <f>DISTRIBUCION!Q24-'ENTREGA 1.0'!Q24</f>
        <v>0</v>
      </c>
      <c r="R24" s="110">
        <f>DISTRIBUCION!R24-'ENTREGA 1.0'!R24</f>
        <v>5</v>
      </c>
      <c r="S24" s="110">
        <f>DISTRIBUCION!S24-'ENTREGA 1.0'!S24</f>
        <v>0</v>
      </c>
      <c r="T24" s="110">
        <f>DISTRIBUCION!T24-'ENTREGA 1.0'!T24</f>
        <v>5</v>
      </c>
      <c r="U24" s="110">
        <f>DISTRIBUCION!U24-'ENTREGA 1.0'!U24</f>
        <v>5</v>
      </c>
      <c r="V24" s="110">
        <f>DISTRIBUCION!V24-'ENTREGA 1.0'!V24</f>
        <v>5</v>
      </c>
      <c r="W24" s="110">
        <f>DISTRIBUCION!W24-'ENTREGA 1.0'!W24</f>
        <v>5</v>
      </c>
      <c r="X24" s="110">
        <f>DISTRIBUCION!X24-'ENTREGA 1.0'!X24</f>
        <v>5</v>
      </c>
      <c r="Y24" s="110">
        <f>DISTRIBUCION!Y24-'ENTREGA 1.0'!Y24</f>
        <v>5</v>
      </c>
      <c r="Z24" s="110">
        <f>DISTRIBUCION!Z24-'ENTREGA 1.0'!Z24</f>
        <v>5</v>
      </c>
      <c r="AA24" s="110">
        <f>DISTRIBUCION!AA24-'ENTREGA 1.0'!AA24</f>
        <v>5</v>
      </c>
      <c r="AB24" s="110">
        <f>DISTRIBUCION!AB24-'ENTREGA 1.0'!AB24</f>
        <v>3</v>
      </c>
      <c r="AC24" s="110">
        <f>DISTRIBUCION!AC24-'ENTREGA 1.0'!AC24</f>
        <v>3</v>
      </c>
      <c r="AD24" s="110">
        <f>DISTRIBUCION!AD24-'ENTREGA 1.0'!AD24</f>
        <v>0</v>
      </c>
      <c r="AE24" s="110">
        <f>DISTRIBUCION!AE24-'ENTREGA 1.0'!AE24</f>
        <v>0</v>
      </c>
      <c r="AF24" s="110">
        <f>DISTRIBUCION!AF24-'ENTREGA 1.0'!AF24</f>
        <v>0</v>
      </c>
      <c r="AG24" s="110">
        <f>DISTRIBUCION!AG24-'ENTREGA 1.0'!AG24</f>
        <v>0</v>
      </c>
      <c r="AH24" s="110">
        <f>DISTRIBUCION!AH24-'ENTREGA 1.0'!AH24</f>
        <v>0</v>
      </c>
      <c r="AI24" s="110">
        <f>DISTRIBUCION!AI24-'ENTREGA 1.0'!AI24</f>
        <v>0</v>
      </c>
      <c r="AJ24" s="110">
        <f>DISTRIBUCION!AJ24-'ENTREGA 1.0'!AJ24</f>
        <v>0</v>
      </c>
      <c r="AK24" s="110">
        <f>DISTRIBUCION!AK24-'ENTREGA 1.0'!AK24</f>
        <v>0</v>
      </c>
      <c r="AL24" s="110">
        <f>DISTRIBUCION!AL24-'ENTREGA 1.0'!AL24</f>
        <v>0</v>
      </c>
      <c r="AM24" s="110">
        <f>DISTRIBUCION!AM24-'ENTREGA 1.0'!AM24</f>
        <v>0</v>
      </c>
      <c r="AN24" s="110">
        <f>DISTRIBUCION!AN24-'ENTREGA 1.0'!AN24</f>
        <v>0</v>
      </c>
      <c r="AO24" s="110">
        <f>DISTRIBUCION!AO24-'ENTREGA 1.0'!AO24</f>
        <v>0</v>
      </c>
      <c r="AP24" s="110">
        <f>DISTRIBUCION!AP24-'ENTREGA 1.0'!AP24</f>
        <v>0</v>
      </c>
      <c r="AQ24" s="110">
        <f>DISTRIBUCION!AQ24-'ENTREGA 1.0'!AQ24</f>
        <v>0</v>
      </c>
      <c r="AR24" s="110">
        <f>DISTRIBUCION!AR24-'ENTREGA 1.0'!AR24</f>
        <v>0</v>
      </c>
      <c r="AS24" s="110">
        <f>DISTRIBUCION!AS24-'ENTREGA 1.0'!AS24</f>
        <v>0</v>
      </c>
      <c r="AT24" s="110">
        <f>DISTRIBUCION!AT24-'ENTREGA 1.0'!AT24</f>
        <v>0</v>
      </c>
      <c r="AU24" s="110">
        <f>DISTRIBUCION!AU24-'ENTREGA 1.0'!AU24</f>
        <v>0</v>
      </c>
      <c r="AV24" s="110">
        <f>DISTRIBUCION!AV24-'ENTREGA 1.0'!AV24</f>
        <v>0</v>
      </c>
      <c r="AW24" s="110">
        <f>DISTRIBUCION!AW24-'ENTREGA 1.0'!AW24</f>
        <v>0</v>
      </c>
      <c r="AX24" s="110">
        <f>DISTRIBUCION!AX24-'ENTREGA 1.0'!AX24</f>
        <v>0</v>
      </c>
      <c r="AY24" s="110">
        <f>DISTRIBUCION!AY24-'ENTREGA 1.0'!AY24</f>
        <v>0</v>
      </c>
      <c r="AZ24" s="110">
        <f>DISTRIBUCION!AZ24-'ENTREGA 1.0'!AZ24</f>
        <v>0</v>
      </c>
      <c r="BA24" s="86">
        <f t="shared" si="0"/>
        <v>109</v>
      </c>
    </row>
    <row r="25" spans="1:53" s="87" customFormat="1" x14ac:dyDescent="0.25">
      <c r="A25" s="83">
        <v>23</v>
      </c>
      <c r="B25" s="84">
        <v>2188</v>
      </c>
      <c r="C25" s="89" t="s">
        <v>461</v>
      </c>
      <c r="D25" s="83" t="s">
        <v>391</v>
      </c>
      <c r="E25" s="110">
        <f>DISTRIBUCION!E25-'ENTREGA 1.0'!E25</f>
        <v>1</v>
      </c>
      <c r="F25" s="110">
        <f>DISTRIBUCION!F25-'ENTREGA 1.0'!F25</f>
        <v>1</v>
      </c>
      <c r="G25" s="110">
        <f>DISTRIBUCION!G25-'ENTREGA 1.0'!G25</f>
        <v>1</v>
      </c>
      <c r="H25" s="110">
        <f>DISTRIBUCION!H25-'ENTREGA 1.0'!H25</f>
        <v>1</v>
      </c>
      <c r="I25" s="110">
        <f>DISTRIBUCION!I25-'ENTREGA 1.0'!I25</f>
        <v>1</v>
      </c>
      <c r="J25" s="110">
        <f>DISTRIBUCION!J25-'ENTREGA 1.0'!J25</f>
        <v>1</v>
      </c>
      <c r="K25" s="110">
        <f>DISTRIBUCION!K25-'ENTREGA 1.0'!K25</f>
        <v>1</v>
      </c>
      <c r="L25" s="110">
        <f>DISTRIBUCION!L25-'ENTREGA 1.0'!L25</f>
        <v>1</v>
      </c>
      <c r="M25" s="110">
        <f>DISTRIBUCION!M25-'ENTREGA 1.0'!M25</f>
        <v>1</v>
      </c>
      <c r="N25" s="110">
        <f>DISTRIBUCION!N25-'ENTREGA 1.0'!N25</f>
        <v>1</v>
      </c>
      <c r="O25" s="110">
        <f>DISTRIBUCION!O25-'ENTREGA 1.0'!O25</f>
        <v>1</v>
      </c>
      <c r="P25" s="110">
        <f>DISTRIBUCION!P25-'ENTREGA 1.0'!P25</f>
        <v>1</v>
      </c>
      <c r="Q25" s="110">
        <f>DISTRIBUCION!Q25-'ENTREGA 1.0'!Q25</f>
        <v>1</v>
      </c>
      <c r="R25" s="110">
        <f>DISTRIBUCION!R25-'ENTREGA 1.0'!R25</f>
        <v>1</v>
      </c>
      <c r="S25" s="110">
        <f>DISTRIBUCION!S25-'ENTREGA 1.0'!S25</f>
        <v>1</v>
      </c>
      <c r="T25" s="110">
        <f>DISTRIBUCION!T25-'ENTREGA 1.0'!T25</f>
        <v>1</v>
      </c>
      <c r="U25" s="110">
        <f>DISTRIBUCION!U25-'ENTREGA 1.0'!U25</f>
        <v>1</v>
      </c>
      <c r="V25" s="110">
        <f>DISTRIBUCION!V25-'ENTREGA 1.0'!V25</f>
        <v>1</v>
      </c>
      <c r="W25" s="110">
        <f>DISTRIBUCION!W25-'ENTREGA 1.0'!W25</f>
        <v>1</v>
      </c>
      <c r="X25" s="110">
        <f>DISTRIBUCION!X25-'ENTREGA 1.0'!X25</f>
        <v>1</v>
      </c>
      <c r="Y25" s="110">
        <f>DISTRIBUCION!Y25-'ENTREGA 1.0'!Y25</f>
        <v>1</v>
      </c>
      <c r="Z25" s="110">
        <f>DISTRIBUCION!Z25-'ENTREGA 1.0'!Z25</f>
        <v>1</v>
      </c>
      <c r="AA25" s="110">
        <f>DISTRIBUCION!AA25-'ENTREGA 1.0'!AA25</f>
        <v>1</v>
      </c>
      <c r="AB25" s="110">
        <f>DISTRIBUCION!AB25-'ENTREGA 1.0'!AB25</f>
        <v>1</v>
      </c>
      <c r="AC25" s="110">
        <f>DISTRIBUCION!AC25-'ENTREGA 1.0'!AC25</f>
        <v>1</v>
      </c>
      <c r="AD25" s="110">
        <f>DISTRIBUCION!AD25-'ENTREGA 1.0'!AD25</f>
        <v>0</v>
      </c>
      <c r="AE25" s="110">
        <f>DISTRIBUCION!AE25-'ENTREGA 1.0'!AE25</f>
        <v>0</v>
      </c>
      <c r="AF25" s="110">
        <f>DISTRIBUCION!AF25-'ENTREGA 1.0'!AF25</f>
        <v>0</v>
      </c>
      <c r="AG25" s="110">
        <f>DISTRIBUCION!AG25-'ENTREGA 1.0'!AG25</f>
        <v>0</v>
      </c>
      <c r="AH25" s="110">
        <f>DISTRIBUCION!AH25-'ENTREGA 1.0'!AH25</f>
        <v>0</v>
      </c>
      <c r="AI25" s="110">
        <f>DISTRIBUCION!AI25-'ENTREGA 1.0'!AI25</f>
        <v>0</v>
      </c>
      <c r="AJ25" s="110">
        <f>DISTRIBUCION!AJ25-'ENTREGA 1.0'!AJ25</f>
        <v>0</v>
      </c>
      <c r="AK25" s="110">
        <f>DISTRIBUCION!AK25-'ENTREGA 1.0'!AK25</f>
        <v>0</v>
      </c>
      <c r="AL25" s="110">
        <f>DISTRIBUCION!AL25-'ENTREGA 1.0'!AL25</f>
        <v>0</v>
      </c>
      <c r="AM25" s="110">
        <f>DISTRIBUCION!AM25-'ENTREGA 1.0'!AM25</f>
        <v>0</v>
      </c>
      <c r="AN25" s="110">
        <f>DISTRIBUCION!AN25-'ENTREGA 1.0'!AN25</f>
        <v>0</v>
      </c>
      <c r="AO25" s="110">
        <f>DISTRIBUCION!AO25-'ENTREGA 1.0'!AO25</f>
        <v>0</v>
      </c>
      <c r="AP25" s="110">
        <f>DISTRIBUCION!AP25-'ENTREGA 1.0'!AP25</f>
        <v>0</v>
      </c>
      <c r="AQ25" s="110">
        <f>DISTRIBUCION!AQ25-'ENTREGA 1.0'!AQ25</f>
        <v>0</v>
      </c>
      <c r="AR25" s="110">
        <f>DISTRIBUCION!AR25-'ENTREGA 1.0'!AR25</f>
        <v>0</v>
      </c>
      <c r="AS25" s="110">
        <f>DISTRIBUCION!AS25-'ENTREGA 1.0'!AS25</f>
        <v>0</v>
      </c>
      <c r="AT25" s="110">
        <f>DISTRIBUCION!AT25-'ENTREGA 1.0'!AT25</f>
        <v>0</v>
      </c>
      <c r="AU25" s="110">
        <f>DISTRIBUCION!AU25-'ENTREGA 1.0'!AU25</f>
        <v>0</v>
      </c>
      <c r="AV25" s="110">
        <f>DISTRIBUCION!AV25-'ENTREGA 1.0'!AV25</f>
        <v>0</v>
      </c>
      <c r="AW25" s="110">
        <f>DISTRIBUCION!AW25-'ENTREGA 1.0'!AW25</f>
        <v>0</v>
      </c>
      <c r="AX25" s="110">
        <f>DISTRIBUCION!AX25-'ENTREGA 1.0'!AX25</f>
        <v>0</v>
      </c>
      <c r="AY25" s="110">
        <f>DISTRIBUCION!AY25-'ENTREGA 1.0'!AY25</f>
        <v>0</v>
      </c>
      <c r="AZ25" s="110">
        <f>DISTRIBUCION!AZ25-'ENTREGA 1.0'!AZ25</f>
        <v>0</v>
      </c>
      <c r="BA25" s="86">
        <f t="shared" si="0"/>
        <v>25</v>
      </c>
    </row>
    <row r="26" spans="1:53" ht="27" x14ac:dyDescent="0.25">
      <c r="A26" s="83">
        <v>24</v>
      </c>
      <c r="B26" s="91">
        <v>3529</v>
      </c>
      <c r="C26" s="92" t="s">
        <v>360</v>
      </c>
      <c r="D26" s="86" t="s">
        <v>391</v>
      </c>
      <c r="E26" s="110">
        <f>DISTRIBUCION!E26-'ENTREGA 1.0'!E26</f>
        <v>6</v>
      </c>
      <c r="F26" s="110">
        <f>DISTRIBUCION!F26-'ENTREGA 1.0'!F26</f>
        <v>3</v>
      </c>
      <c r="G26" s="110">
        <f>DISTRIBUCION!G26-'ENTREGA 1.0'!G26</f>
        <v>3</v>
      </c>
      <c r="H26" s="110">
        <f>DISTRIBUCION!H26-'ENTREGA 1.0'!H26</f>
        <v>3</v>
      </c>
      <c r="I26" s="110">
        <f>DISTRIBUCION!I26-'ENTREGA 1.0'!I26</f>
        <v>3</v>
      </c>
      <c r="J26" s="110">
        <f>DISTRIBUCION!J26-'ENTREGA 1.0'!J26</f>
        <v>3</v>
      </c>
      <c r="K26" s="110">
        <f>DISTRIBUCION!K26-'ENTREGA 1.0'!K26</f>
        <v>3</v>
      </c>
      <c r="L26" s="110">
        <f>DISTRIBUCION!L26-'ENTREGA 1.0'!L26</f>
        <v>3</v>
      </c>
      <c r="M26" s="110">
        <f>DISTRIBUCION!M26-'ENTREGA 1.0'!M26</f>
        <v>3</v>
      </c>
      <c r="N26" s="110">
        <f>DISTRIBUCION!N26-'ENTREGA 1.0'!N26</f>
        <v>3</v>
      </c>
      <c r="O26" s="110">
        <f>DISTRIBUCION!O26-'ENTREGA 1.0'!O26</f>
        <v>3</v>
      </c>
      <c r="P26" s="110">
        <f>DISTRIBUCION!P26-'ENTREGA 1.0'!P26</f>
        <v>3</v>
      </c>
      <c r="Q26" s="110">
        <f>DISTRIBUCION!Q26-'ENTREGA 1.0'!Q26</f>
        <v>3</v>
      </c>
      <c r="R26" s="110">
        <f>DISTRIBUCION!R26-'ENTREGA 1.0'!R26</f>
        <v>3</v>
      </c>
      <c r="S26" s="110">
        <f>DISTRIBUCION!S26-'ENTREGA 1.0'!S26</f>
        <v>3</v>
      </c>
      <c r="T26" s="110">
        <f>DISTRIBUCION!T26-'ENTREGA 1.0'!T26</f>
        <v>3</v>
      </c>
      <c r="U26" s="110">
        <f>DISTRIBUCION!U26-'ENTREGA 1.0'!U26</f>
        <v>3</v>
      </c>
      <c r="V26" s="110">
        <f>DISTRIBUCION!V26-'ENTREGA 1.0'!V26</f>
        <v>3</v>
      </c>
      <c r="W26" s="110">
        <f>DISTRIBUCION!W26-'ENTREGA 1.0'!W26</f>
        <v>3</v>
      </c>
      <c r="X26" s="110">
        <f>DISTRIBUCION!X26-'ENTREGA 1.0'!X26</f>
        <v>3</v>
      </c>
      <c r="Y26" s="110">
        <f>DISTRIBUCION!Y26-'ENTREGA 1.0'!Y26</f>
        <v>3</v>
      </c>
      <c r="Z26" s="110">
        <f>DISTRIBUCION!Z26-'ENTREGA 1.0'!Z26</f>
        <v>3</v>
      </c>
      <c r="AA26" s="110">
        <f>DISTRIBUCION!AA26-'ENTREGA 1.0'!AA26</f>
        <v>3</v>
      </c>
      <c r="AB26" s="110">
        <f>DISTRIBUCION!AB26-'ENTREGA 1.0'!AB26</f>
        <v>3</v>
      </c>
      <c r="AC26" s="110">
        <f>DISTRIBUCION!AC26-'ENTREGA 1.0'!AC26</f>
        <v>3</v>
      </c>
      <c r="AD26" s="110">
        <f>DISTRIBUCION!AD26-'ENTREGA 1.0'!AD26</f>
        <v>0</v>
      </c>
      <c r="AE26" s="110">
        <f>DISTRIBUCION!AE26-'ENTREGA 1.0'!AE26</f>
        <v>0</v>
      </c>
      <c r="AF26" s="110">
        <f>DISTRIBUCION!AF26-'ENTREGA 1.0'!AF26</f>
        <v>0</v>
      </c>
      <c r="AG26" s="110">
        <f>DISTRIBUCION!AG26-'ENTREGA 1.0'!AG26</f>
        <v>0</v>
      </c>
      <c r="AH26" s="110">
        <f>DISTRIBUCION!AH26-'ENTREGA 1.0'!AH26</f>
        <v>0</v>
      </c>
      <c r="AI26" s="110">
        <f>DISTRIBUCION!AI26-'ENTREGA 1.0'!AI26</f>
        <v>0</v>
      </c>
      <c r="AJ26" s="110">
        <f>DISTRIBUCION!AJ26-'ENTREGA 1.0'!AJ26</f>
        <v>0</v>
      </c>
      <c r="AK26" s="110">
        <f>DISTRIBUCION!AK26-'ENTREGA 1.0'!AK26</f>
        <v>0</v>
      </c>
      <c r="AL26" s="110">
        <f>DISTRIBUCION!AL26-'ENTREGA 1.0'!AL26</f>
        <v>0</v>
      </c>
      <c r="AM26" s="110">
        <f>DISTRIBUCION!AM26-'ENTREGA 1.0'!AM26</f>
        <v>0</v>
      </c>
      <c r="AN26" s="110">
        <f>DISTRIBUCION!AN26-'ENTREGA 1.0'!AN26</f>
        <v>0</v>
      </c>
      <c r="AO26" s="110">
        <f>DISTRIBUCION!AO26-'ENTREGA 1.0'!AO26</f>
        <v>0</v>
      </c>
      <c r="AP26" s="110">
        <f>DISTRIBUCION!AP26-'ENTREGA 1.0'!AP26</f>
        <v>0</v>
      </c>
      <c r="AQ26" s="110">
        <f>DISTRIBUCION!AQ26-'ENTREGA 1.0'!AQ26</f>
        <v>0</v>
      </c>
      <c r="AR26" s="110">
        <f>DISTRIBUCION!AR26-'ENTREGA 1.0'!AR26</f>
        <v>0</v>
      </c>
      <c r="AS26" s="110">
        <f>DISTRIBUCION!AS26-'ENTREGA 1.0'!AS26</f>
        <v>0</v>
      </c>
      <c r="AT26" s="110">
        <f>DISTRIBUCION!AT26-'ENTREGA 1.0'!AT26</f>
        <v>0</v>
      </c>
      <c r="AU26" s="110">
        <f>DISTRIBUCION!AU26-'ENTREGA 1.0'!AU26</f>
        <v>0</v>
      </c>
      <c r="AV26" s="110">
        <f>DISTRIBUCION!AV26-'ENTREGA 1.0'!AV26</f>
        <v>0</v>
      </c>
      <c r="AW26" s="110">
        <f>DISTRIBUCION!AW26-'ENTREGA 1.0'!AW26</f>
        <v>0</v>
      </c>
      <c r="AX26" s="110">
        <f>DISTRIBUCION!AX26-'ENTREGA 1.0'!AX26</f>
        <v>0</v>
      </c>
      <c r="AY26" s="110">
        <f>DISTRIBUCION!AY26-'ENTREGA 1.0'!AY26</f>
        <v>0</v>
      </c>
      <c r="AZ26" s="110">
        <f>DISTRIBUCION!AZ26-'ENTREGA 1.0'!AZ26</f>
        <v>0</v>
      </c>
      <c r="BA26" s="86">
        <f t="shared" si="0"/>
        <v>78</v>
      </c>
    </row>
    <row r="27" spans="1:53" s="87" customFormat="1" x14ac:dyDescent="0.25">
      <c r="A27" s="83">
        <v>25</v>
      </c>
      <c r="B27" s="84">
        <v>3500</v>
      </c>
      <c r="C27" s="88" t="s">
        <v>462</v>
      </c>
      <c r="D27" s="83" t="s">
        <v>391</v>
      </c>
      <c r="E27" s="110">
        <f>DISTRIBUCION!E27-'ENTREGA 1.0'!E27</f>
        <v>25</v>
      </c>
      <c r="F27" s="110">
        <f>DISTRIBUCION!F27-'ENTREGA 1.0'!F27</f>
        <v>5</v>
      </c>
      <c r="G27" s="110">
        <f>DISTRIBUCION!G27-'ENTREGA 1.0'!G27</f>
        <v>6</v>
      </c>
      <c r="H27" s="110">
        <f>DISTRIBUCION!H27-'ENTREGA 1.0'!H27</f>
        <v>2.5</v>
      </c>
      <c r="I27" s="110">
        <f>DISTRIBUCION!I27-'ENTREGA 1.0'!I27</f>
        <v>2.5</v>
      </c>
      <c r="J27" s="110">
        <f>DISTRIBUCION!J27-'ENTREGA 1.0'!J27</f>
        <v>2.5</v>
      </c>
      <c r="K27" s="110">
        <f>DISTRIBUCION!K27-'ENTREGA 1.0'!K27</f>
        <v>10</v>
      </c>
      <c r="L27" s="110">
        <f>DISTRIBUCION!L27-'ENTREGA 1.0'!L27</f>
        <v>2.5</v>
      </c>
      <c r="M27" s="110">
        <f>DISTRIBUCION!M27-'ENTREGA 1.0'!M27</f>
        <v>2.5</v>
      </c>
      <c r="N27" s="110">
        <f>DISTRIBUCION!N27-'ENTREGA 1.0'!N27</f>
        <v>2.5</v>
      </c>
      <c r="O27" s="110">
        <f>DISTRIBUCION!O27-'ENTREGA 1.0'!O27</f>
        <v>10</v>
      </c>
      <c r="P27" s="110">
        <f>DISTRIBUCION!P27-'ENTREGA 1.0'!P27</f>
        <v>2.5</v>
      </c>
      <c r="Q27" s="110">
        <f>DISTRIBUCION!Q27-'ENTREGA 1.0'!Q27</f>
        <v>2.5</v>
      </c>
      <c r="R27" s="110">
        <f>DISTRIBUCION!R27-'ENTREGA 1.0'!R27</f>
        <v>2.5</v>
      </c>
      <c r="S27" s="110">
        <f>DISTRIBUCION!S27-'ENTREGA 1.0'!S27</f>
        <v>2.5</v>
      </c>
      <c r="T27" s="110">
        <f>DISTRIBUCION!T27-'ENTREGA 1.0'!T27</f>
        <v>5</v>
      </c>
      <c r="U27" s="110">
        <f>DISTRIBUCION!U27-'ENTREGA 1.0'!U27</f>
        <v>5</v>
      </c>
      <c r="V27" s="110">
        <f>DISTRIBUCION!V27-'ENTREGA 1.0'!V27</f>
        <v>5</v>
      </c>
      <c r="W27" s="110">
        <f>DISTRIBUCION!W27-'ENTREGA 1.0'!W27</f>
        <v>2.5</v>
      </c>
      <c r="X27" s="110">
        <f>DISTRIBUCION!X27-'ENTREGA 1.0'!X27</f>
        <v>6</v>
      </c>
      <c r="Y27" s="110">
        <f>DISTRIBUCION!Y27-'ENTREGA 1.0'!Y27</f>
        <v>5</v>
      </c>
      <c r="Z27" s="110">
        <f>DISTRIBUCION!Z27-'ENTREGA 1.0'!Z27</f>
        <v>2.5</v>
      </c>
      <c r="AA27" s="110">
        <f>DISTRIBUCION!AA27-'ENTREGA 1.0'!AA27</f>
        <v>5</v>
      </c>
      <c r="AB27" s="110">
        <f>DISTRIBUCION!AB27-'ENTREGA 1.0'!AB27</f>
        <v>2.5</v>
      </c>
      <c r="AC27" s="110">
        <f>DISTRIBUCION!AC27-'ENTREGA 1.0'!AC27</f>
        <v>5</v>
      </c>
      <c r="AD27" s="110">
        <f>DISTRIBUCION!AD27-'ENTREGA 1.0'!AD27</f>
        <v>0</v>
      </c>
      <c r="AE27" s="110">
        <f>DISTRIBUCION!AE27-'ENTREGA 1.0'!AE27</f>
        <v>0</v>
      </c>
      <c r="AF27" s="110">
        <f>DISTRIBUCION!AF27-'ENTREGA 1.0'!AF27</f>
        <v>0</v>
      </c>
      <c r="AG27" s="110">
        <f>DISTRIBUCION!AG27-'ENTREGA 1.0'!AG27</f>
        <v>0</v>
      </c>
      <c r="AH27" s="110">
        <f>DISTRIBUCION!AH27-'ENTREGA 1.0'!AH27</f>
        <v>0</v>
      </c>
      <c r="AI27" s="110">
        <f>DISTRIBUCION!AI27-'ENTREGA 1.0'!AI27</f>
        <v>0</v>
      </c>
      <c r="AJ27" s="110">
        <f>DISTRIBUCION!AJ27-'ENTREGA 1.0'!AJ27</f>
        <v>0</v>
      </c>
      <c r="AK27" s="110">
        <f>DISTRIBUCION!AK27-'ENTREGA 1.0'!AK27</f>
        <v>0</v>
      </c>
      <c r="AL27" s="110">
        <f>DISTRIBUCION!AL27-'ENTREGA 1.0'!AL27</f>
        <v>0</v>
      </c>
      <c r="AM27" s="110">
        <f>DISTRIBUCION!AM27-'ENTREGA 1.0'!AM27</f>
        <v>0</v>
      </c>
      <c r="AN27" s="110">
        <f>DISTRIBUCION!AN27-'ENTREGA 1.0'!AN27</f>
        <v>0</v>
      </c>
      <c r="AO27" s="110">
        <f>DISTRIBUCION!AO27-'ENTREGA 1.0'!AO27</f>
        <v>0</v>
      </c>
      <c r="AP27" s="110">
        <f>DISTRIBUCION!AP27-'ENTREGA 1.0'!AP27</f>
        <v>0</v>
      </c>
      <c r="AQ27" s="110">
        <f>DISTRIBUCION!AQ27-'ENTREGA 1.0'!AQ27</f>
        <v>0</v>
      </c>
      <c r="AR27" s="110">
        <f>DISTRIBUCION!AR27-'ENTREGA 1.0'!AR27</f>
        <v>0</v>
      </c>
      <c r="AS27" s="110">
        <f>DISTRIBUCION!AS27-'ENTREGA 1.0'!AS27</f>
        <v>0</v>
      </c>
      <c r="AT27" s="110">
        <f>DISTRIBUCION!AT27-'ENTREGA 1.0'!AT27</f>
        <v>0</v>
      </c>
      <c r="AU27" s="110">
        <f>DISTRIBUCION!AU27-'ENTREGA 1.0'!AU27</f>
        <v>0</v>
      </c>
      <c r="AV27" s="110">
        <f>DISTRIBUCION!AV27-'ENTREGA 1.0'!AV27</f>
        <v>0</v>
      </c>
      <c r="AW27" s="110">
        <f>DISTRIBUCION!AW27-'ENTREGA 1.0'!AW27</f>
        <v>0</v>
      </c>
      <c r="AX27" s="110">
        <f>DISTRIBUCION!AX27-'ENTREGA 1.0'!AX27</f>
        <v>0</v>
      </c>
      <c r="AY27" s="110">
        <f>DISTRIBUCION!AY27-'ENTREGA 1.0'!AY27</f>
        <v>0</v>
      </c>
      <c r="AZ27" s="110">
        <f>DISTRIBUCION!AZ27-'ENTREGA 1.0'!AZ27</f>
        <v>0</v>
      </c>
      <c r="BA27" s="86">
        <f t="shared" si="0"/>
        <v>124.5</v>
      </c>
    </row>
    <row r="28" spans="1:53" s="87" customFormat="1" x14ac:dyDescent="0.25">
      <c r="A28" s="83">
        <v>26</v>
      </c>
      <c r="B28" s="84">
        <v>3532</v>
      </c>
      <c r="C28" s="88" t="s">
        <v>463</v>
      </c>
      <c r="D28" s="83" t="s">
        <v>391</v>
      </c>
      <c r="E28" s="110">
        <f>DISTRIBUCION!E28-'ENTREGA 1.0'!E28</f>
        <v>25</v>
      </c>
      <c r="F28" s="110">
        <f>DISTRIBUCION!F28-'ENTREGA 1.0'!F28</f>
        <v>5</v>
      </c>
      <c r="G28" s="110">
        <f>DISTRIBUCION!G28-'ENTREGA 1.0'!G28</f>
        <v>6</v>
      </c>
      <c r="H28" s="110">
        <f>DISTRIBUCION!H28-'ENTREGA 1.0'!H28</f>
        <v>2.5</v>
      </c>
      <c r="I28" s="110">
        <f>DISTRIBUCION!I28-'ENTREGA 1.0'!I28</f>
        <v>2.5</v>
      </c>
      <c r="J28" s="110">
        <f>DISTRIBUCION!J28-'ENTREGA 1.0'!J28</f>
        <v>2.5</v>
      </c>
      <c r="K28" s="110">
        <f>DISTRIBUCION!K28-'ENTREGA 1.0'!K28</f>
        <v>10</v>
      </c>
      <c r="L28" s="110">
        <f>DISTRIBUCION!L28-'ENTREGA 1.0'!L28</f>
        <v>2.5</v>
      </c>
      <c r="M28" s="110">
        <f>DISTRIBUCION!M28-'ENTREGA 1.0'!M28</f>
        <v>2.5</v>
      </c>
      <c r="N28" s="110">
        <f>DISTRIBUCION!N28-'ENTREGA 1.0'!N28</f>
        <v>2.5</v>
      </c>
      <c r="O28" s="110">
        <f>DISTRIBUCION!O28-'ENTREGA 1.0'!O28</f>
        <v>10</v>
      </c>
      <c r="P28" s="110">
        <f>DISTRIBUCION!P28-'ENTREGA 1.0'!P28</f>
        <v>2.5</v>
      </c>
      <c r="Q28" s="110">
        <f>DISTRIBUCION!Q28-'ENTREGA 1.0'!Q28</f>
        <v>2.5</v>
      </c>
      <c r="R28" s="110">
        <f>DISTRIBUCION!R28-'ENTREGA 1.0'!R28</f>
        <v>2.5</v>
      </c>
      <c r="S28" s="110">
        <f>DISTRIBUCION!S28-'ENTREGA 1.0'!S28</f>
        <v>2.5</v>
      </c>
      <c r="T28" s="110">
        <f>DISTRIBUCION!T28-'ENTREGA 1.0'!T28</f>
        <v>5</v>
      </c>
      <c r="U28" s="110">
        <f>DISTRIBUCION!U28-'ENTREGA 1.0'!U28</f>
        <v>5</v>
      </c>
      <c r="V28" s="110">
        <f>DISTRIBUCION!V28-'ENTREGA 1.0'!V28</f>
        <v>5</v>
      </c>
      <c r="W28" s="110">
        <f>DISTRIBUCION!W28-'ENTREGA 1.0'!W28</f>
        <v>2.5</v>
      </c>
      <c r="X28" s="110">
        <f>DISTRIBUCION!X28-'ENTREGA 1.0'!X28</f>
        <v>6</v>
      </c>
      <c r="Y28" s="110">
        <f>DISTRIBUCION!Y28-'ENTREGA 1.0'!Y28</f>
        <v>5</v>
      </c>
      <c r="Z28" s="110">
        <f>DISTRIBUCION!Z28-'ENTREGA 1.0'!Z28</f>
        <v>2.5</v>
      </c>
      <c r="AA28" s="110">
        <f>DISTRIBUCION!AA28-'ENTREGA 1.0'!AA28</f>
        <v>5</v>
      </c>
      <c r="AB28" s="110">
        <f>DISTRIBUCION!AB28-'ENTREGA 1.0'!AB28</f>
        <v>2.5</v>
      </c>
      <c r="AC28" s="110">
        <f>DISTRIBUCION!AC28-'ENTREGA 1.0'!AC28</f>
        <v>5</v>
      </c>
      <c r="AD28" s="110">
        <f>DISTRIBUCION!AD28-'ENTREGA 1.0'!AD28</f>
        <v>0</v>
      </c>
      <c r="AE28" s="110">
        <f>DISTRIBUCION!AE28-'ENTREGA 1.0'!AE28</f>
        <v>0</v>
      </c>
      <c r="AF28" s="110">
        <f>DISTRIBUCION!AF28-'ENTREGA 1.0'!AF28</f>
        <v>0</v>
      </c>
      <c r="AG28" s="110">
        <f>DISTRIBUCION!AG28-'ENTREGA 1.0'!AG28</f>
        <v>0</v>
      </c>
      <c r="AH28" s="110">
        <f>DISTRIBUCION!AH28-'ENTREGA 1.0'!AH28</f>
        <v>0</v>
      </c>
      <c r="AI28" s="110">
        <f>DISTRIBUCION!AI28-'ENTREGA 1.0'!AI28</f>
        <v>0</v>
      </c>
      <c r="AJ28" s="110">
        <f>DISTRIBUCION!AJ28-'ENTREGA 1.0'!AJ28</f>
        <v>0</v>
      </c>
      <c r="AK28" s="110">
        <f>DISTRIBUCION!AK28-'ENTREGA 1.0'!AK28</f>
        <v>0</v>
      </c>
      <c r="AL28" s="110">
        <f>DISTRIBUCION!AL28-'ENTREGA 1.0'!AL28</f>
        <v>0</v>
      </c>
      <c r="AM28" s="110">
        <f>DISTRIBUCION!AM28-'ENTREGA 1.0'!AM28</f>
        <v>0</v>
      </c>
      <c r="AN28" s="110">
        <f>DISTRIBUCION!AN28-'ENTREGA 1.0'!AN28</f>
        <v>0</v>
      </c>
      <c r="AO28" s="110">
        <f>DISTRIBUCION!AO28-'ENTREGA 1.0'!AO28</f>
        <v>0</v>
      </c>
      <c r="AP28" s="110">
        <f>DISTRIBUCION!AP28-'ENTREGA 1.0'!AP28</f>
        <v>0</v>
      </c>
      <c r="AQ28" s="110">
        <f>DISTRIBUCION!AQ28-'ENTREGA 1.0'!AQ28</f>
        <v>0</v>
      </c>
      <c r="AR28" s="110">
        <f>DISTRIBUCION!AR28-'ENTREGA 1.0'!AR28</f>
        <v>0</v>
      </c>
      <c r="AS28" s="110">
        <f>DISTRIBUCION!AS28-'ENTREGA 1.0'!AS28</f>
        <v>0</v>
      </c>
      <c r="AT28" s="110">
        <f>DISTRIBUCION!AT28-'ENTREGA 1.0'!AT28</f>
        <v>0</v>
      </c>
      <c r="AU28" s="110">
        <f>DISTRIBUCION!AU28-'ENTREGA 1.0'!AU28</f>
        <v>0</v>
      </c>
      <c r="AV28" s="110">
        <f>DISTRIBUCION!AV28-'ENTREGA 1.0'!AV28</f>
        <v>0</v>
      </c>
      <c r="AW28" s="110">
        <f>DISTRIBUCION!AW28-'ENTREGA 1.0'!AW28</f>
        <v>0</v>
      </c>
      <c r="AX28" s="110">
        <f>DISTRIBUCION!AX28-'ENTREGA 1.0'!AX28</f>
        <v>0</v>
      </c>
      <c r="AY28" s="110">
        <f>DISTRIBUCION!AY28-'ENTREGA 1.0'!AY28</f>
        <v>0</v>
      </c>
      <c r="AZ28" s="110">
        <f>DISTRIBUCION!AZ28-'ENTREGA 1.0'!AZ28</f>
        <v>0</v>
      </c>
      <c r="BA28" s="86">
        <f t="shared" si="0"/>
        <v>124.5</v>
      </c>
    </row>
    <row r="29" spans="1:53" s="87" customFormat="1" x14ac:dyDescent="0.25">
      <c r="A29" s="83">
        <v>27</v>
      </c>
      <c r="B29" s="84">
        <v>3558</v>
      </c>
      <c r="C29" s="88" t="s">
        <v>464</v>
      </c>
      <c r="D29" s="83" t="s">
        <v>448</v>
      </c>
      <c r="E29" s="110">
        <f>DISTRIBUCION!E29-'ENTREGA 1.0'!E29</f>
        <v>0</v>
      </c>
      <c r="F29" s="110">
        <f>DISTRIBUCION!F29-'ENTREGA 1.0'!F29</f>
        <v>2.5</v>
      </c>
      <c r="G29" s="110">
        <f>DISTRIBUCION!G29-'ENTREGA 1.0'!G29</f>
        <v>1</v>
      </c>
      <c r="H29" s="110">
        <f>DISTRIBUCION!H29-'ENTREGA 1.0'!H29</f>
        <v>2.5</v>
      </c>
      <c r="I29" s="110">
        <f>DISTRIBUCION!I29-'ENTREGA 1.0'!I29</f>
        <v>1</v>
      </c>
      <c r="J29" s="110">
        <f>DISTRIBUCION!J29-'ENTREGA 1.0'!J29</f>
        <v>0</v>
      </c>
      <c r="K29" s="110">
        <f>DISTRIBUCION!K29-'ENTREGA 1.0'!K29</f>
        <v>0</v>
      </c>
      <c r="L29" s="110">
        <f>DISTRIBUCION!L29-'ENTREGA 1.0'!L29</f>
        <v>0</v>
      </c>
      <c r="M29" s="110">
        <f>DISTRIBUCION!M29-'ENTREGA 1.0'!M29</f>
        <v>0.5</v>
      </c>
      <c r="N29" s="110">
        <f>DISTRIBUCION!N29-'ENTREGA 1.0'!N29</f>
        <v>1</v>
      </c>
      <c r="O29" s="110">
        <f>DISTRIBUCION!O29-'ENTREGA 1.0'!O29</f>
        <v>2.5</v>
      </c>
      <c r="P29" s="110">
        <f>DISTRIBUCION!P29-'ENTREGA 1.0'!P29</f>
        <v>0</v>
      </c>
      <c r="Q29" s="110">
        <f>DISTRIBUCION!Q29-'ENTREGA 1.0'!Q29</f>
        <v>0</v>
      </c>
      <c r="R29" s="110">
        <f>DISTRIBUCION!R29-'ENTREGA 1.0'!R29</f>
        <v>2.5</v>
      </c>
      <c r="S29" s="110">
        <f>DISTRIBUCION!S29-'ENTREGA 1.0'!S29</f>
        <v>1</v>
      </c>
      <c r="T29" s="110">
        <f>DISTRIBUCION!T29-'ENTREGA 1.0'!T29</f>
        <v>0</v>
      </c>
      <c r="U29" s="110">
        <f>DISTRIBUCION!U29-'ENTREGA 1.0'!U29</f>
        <v>0</v>
      </c>
      <c r="V29" s="110">
        <f>DISTRIBUCION!V29-'ENTREGA 1.0'!V29</f>
        <v>0</v>
      </c>
      <c r="W29" s="110">
        <f>DISTRIBUCION!W29-'ENTREGA 1.0'!W29</f>
        <v>0</v>
      </c>
      <c r="X29" s="110">
        <f>DISTRIBUCION!X29-'ENTREGA 1.0'!X29</f>
        <v>1</v>
      </c>
      <c r="Y29" s="110">
        <f>DISTRIBUCION!Y29-'ENTREGA 1.0'!Y29</f>
        <v>2.5</v>
      </c>
      <c r="Z29" s="110">
        <f>DISTRIBUCION!Z29-'ENTREGA 1.0'!Z29</f>
        <v>0</v>
      </c>
      <c r="AA29" s="110">
        <f>DISTRIBUCION!AA29-'ENTREGA 1.0'!AA29</f>
        <v>2.5</v>
      </c>
      <c r="AB29" s="110">
        <f>DISTRIBUCION!AB29-'ENTREGA 1.0'!AB29</f>
        <v>0</v>
      </c>
      <c r="AC29" s="110">
        <f>DISTRIBUCION!AC29-'ENTREGA 1.0'!AC29</f>
        <v>0</v>
      </c>
      <c r="AD29" s="110">
        <f>DISTRIBUCION!AD29-'ENTREGA 1.0'!AD29</f>
        <v>0</v>
      </c>
      <c r="AE29" s="110">
        <f>DISTRIBUCION!AE29-'ENTREGA 1.0'!AE29</f>
        <v>0</v>
      </c>
      <c r="AF29" s="110">
        <f>DISTRIBUCION!AF29-'ENTREGA 1.0'!AF29</f>
        <v>0</v>
      </c>
      <c r="AG29" s="110">
        <f>DISTRIBUCION!AG29-'ENTREGA 1.0'!AG29</f>
        <v>0</v>
      </c>
      <c r="AH29" s="110">
        <f>DISTRIBUCION!AH29-'ENTREGA 1.0'!AH29</f>
        <v>0</v>
      </c>
      <c r="AI29" s="110">
        <f>DISTRIBUCION!AI29-'ENTREGA 1.0'!AI29</f>
        <v>0</v>
      </c>
      <c r="AJ29" s="110">
        <f>DISTRIBUCION!AJ29-'ENTREGA 1.0'!AJ29</f>
        <v>0</v>
      </c>
      <c r="AK29" s="110">
        <f>DISTRIBUCION!AK29-'ENTREGA 1.0'!AK29</f>
        <v>0</v>
      </c>
      <c r="AL29" s="110">
        <f>DISTRIBUCION!AL29-'ENTREGA 1.0'!AL29</f>
        <v>0</v>
      </c>
      <c r="AM29" s="110">
        <f>DISTRIBUCION!AM29-'ENTREGA 1.0'!AM29</f>
        <v>0</v>
      </c>
      <c r="AN29" s="110">
        <f>DISTRIBUCION!AN29-'ENTREGA 1.0'!AN29</f>
        <v>0</v>
      </c>
      <c r="AO29" s="110">
        <f>DISTRIBUCION!AO29-'ENTREGA 1.0'!AO29</f>
        <v>0</v>
      </c>
      <c r="AP29" s="110">
        <f>DISTRIBUCION!AP29-'ENTREGA 1.0'!AP29</f>
        <v>0</v>
      </c>
      <c r="AQ29" s="110">
        <f>DISTRIBUCION!AQ29-'ENTREGA 1.0'!AQ29</f>
        <v>0</v>
      </c>
      <c r="AR29" s="110">
        <f>DISTRIBUCION!AR29-'ENTREGA 1.0'!AR29</f>
        <v>0</v>
      </c>
      <c r="AS29" s="110">
        <f>DISTRIBUCION!AS29-'ENTREGA 1.0'!AS29</f>
        <v>0</v>
      </c>
      <c r="AT29" s="110">
        <f>DISTRIBUCION!AT29-'ENTREGA 1.0'!AT29</f>
        <v>0</v>
      </c>
      <c r="AU29" s="110">
        <f>DISTRIBUCION!AU29-'ENTREGA 1.0'!AU29</f>
        <v>0</v>
      </c>
      <c r="AV29" s="110">
        <f>DISTRIBUCION!AV29-'ENTREGA 1.0'!AV29</f>
        <v>0</v>
      </c>
      <c r="AW29" s="110">
        <f>DISTRIBUCION!AW29-'ENTREGA 1.0'!AW29</f>
        <v>0</v>
      </c>
      <c r="AX29" s="110">
        <f>DISTRIBUCION!AX29-'ENTREGA 1.0'!AX29</f>
        <v>0</v>
      </c>
      <c r="AY29" s="110">
        <f>DISTRIBUCION!AY29-'ENTREGA 1.0'!AY29</f>
        <v>0</v>
      </c>
      <c r="AZ29" s="110">
        <f>DISTRIBUCION!AZ29-'ENTREGA 1.0'!AZ29</f>
        <v>0</v>
      </c>
      <c r="BA29" s="86">
        <f t="shared" si="0"/>
        <v>20.5</v>
      </c>
    </row>
    <row r="30" spans="1:53" s="87" customFormat="1" ht="17.100000000000001" customHeight="1" x14ac:dyDescent="0.25">
      <c r="A30" s="83">
        <v>28</v>
      </c>
      <c r="B30" s="84">
        <v>3538</v>
      </c>
      <c r="C30" s="90" t="s">
        <v>465</v>
      </c>
      <c r="D30" s="83" t="s">
        <v>391</v>
      </c>
      <c r="E30" s="110">
        <f>DISTRIBUCION!E30-'ENTREGA 1.0'!E30</f>
        <v>0</v>
      </c>
      <c r="F30" s="110">
        <f>DISTRIBUCION!F30-'ENTREGA 1.0'!F30</f>
        <v>0</v>
      </c>
      <c r="G30" s="110">
        <f>DISTRIBUCION!G30-'ENTREGA 1.0'!G30</f>
        <v>0</v>
      </c>
      <c r="H30" s="110">
        <f>DISTRIBUCION!H30-'ENTREGA 1.0'!H30</f>
        <v>0</v>
      </c>
      <c r="I30" s="110">
        <f>DISTRIBUCION!I30-'ENTREGA 1.0'!I30</f>
        <v>0</v>
      </c>
      <c r="J30" s="110">
        <f>DISTRIBUCION!J30-'ENTREGA 1.0'!J30</f>
        <v>0</v>
      </c>
      <c r="K30" s="110">
        <f>DISTRIBUCION!K30-'ENTREGA 1.0'!K30</f>
        <v>0</v>
      </c>
      <c r="L30" s="110">
        <f>DISTRIBUCION!L30-'ENTREGA 1.0'!L30</f>
        <v>0</v>
      </c>
      <c r="M30" s="110">
        <f>DISTRIBUCION!M30-'ENTREGA 1.0'!M30</f>
        <v>0</v>
      </c>
      <c r="N30" s="110">
        <f>DISTRIBUCION!N30-'ENTREGA 1.0'!N30</f>
        <v>0</v>
      </c>
      <c r="O30" s="110">
        <f>DISTRIBUCION!O30-'ENTREGA 1.0'!O30</f>
        <v>0</v>
      </c>
      <c r="P30" s="110">
        <f>DISTRIBUCION!P30-'ENTREGA 1.0'!P30</f>
        <v>0</v>
      </c>
      <c r="Q30" s="110">
        <f>DISTRIBUCION!Q30-'ENTREGA 1.0'!Q30</f>
        <v>0</v>
      </c>
      <c r="R30" s="110">
        <f>DISTRIBUCION!R30-'ENTREGA 1.0'!R30</f>
        <v>0</v>
      </c>
      <c r="S30" s="110">
        <f>DISTRIBUCION!S30-'ENTREGA 1.0'!S30</f>
        <v>0</v>
      </c>
      <c r="T30" s="110">
        <f>DISTRIBUCION!T30-'ENTREGA 1.0'!T30</f>
        <v>0</v>
      </c>
      <c r="U30" s="110">
        <f>DISTRIBUCION!U30-'ENTREGA 1.0'!U30</f>
        <v>0</v>
      </c>
      <c r="V30" s="110">
        <f>DISTRIBUCION!V30-'ENTREGA 1.0'!V30</f>
        <v>0</v>
      </c>
      <c r="W30" s="110">
        <f>DISTRIBUCION!W30-'ENTREGA 1.0'!W30</f>
        <v>0</v>
      </c>
      <c r="X30" s="110">
        <f>DISTRIBUCION!X30-'ENTREGA 1.0'!X30</f>
        <v>0</v>
      </c>
      <c r="Y30" s="110">
        <f>DISTRIBUCION!Y30-'ENTREGA 1.0'!Y30</f>
        <v>0</v>
      </c>
      <c r="Z30" s="110">
        <f>DISTRIBUCION!Z30-'ENTREGA 1.0'!Z30</f>
        <v>0</v>
      </c>
      <c r="AA30" s="110">
        <f>DISTRIBUCION!AA30-'ENTREGA 1.0'!AA30</f>
        <v>0</v>
      </c>
      <c r="AB30" s="110">
        <f>DISTRIBUCION!AB30-'ENTREGA 1.0'!AB30</f>
        <v>0</v>
      </c>
      <c r="AC30" s="110">
        <f>DISTRIBUCION!AC30-'ENTREGA 1.0'!AC30</f>
        <v>0</v>
      </c>
      <c r="AD30" s="110">
        <f>DISTRIBUCION!AD30-'ENTREGA 1.0'!AD30</f>
        <v>0</v>
      </c>
      <c r="AE30" s="110">
        <f>DISTRIBUCION!AE30-'ENTREGA 1.0'!AE30</f>
        <v>0</v>
      </c>
      <c r="AF30" s="110">
        <f>DISTRIBUCION!AF30-'ENTREGA 1.0'!AF30</f>
        <v>0</v>
      </c>
      <c r="AG30" s="110">
        <f>DISTRIBUCION!AG30-'ENTREGA 1.0'!AG30</f>
        <v>0</v>
      </c>
      <c r="AH30" s="110">
        <f>DISTRIBUCION!AH30-'ENTREGA 1.0'!AH30</f>
        <v>0</v>
      </c>
      <c r="AI30" s="110">
        <f>DISTRIBUCION!AI30-'ENTREGA 1.0'!AI30</f>
        <v>0</v>
      </c>
      <c r="AJ30" s="110">
        <f>DISTRIBUCION!AJ30-'ENTREGA 1.0'!AJ30</f>
        <v>0</v>
      </c>
      <c r="AK30" s="110">
        <f>DISTRIBUCION!AK30-'ENTREGA 1.0'!AK30</f>
        <v>0</v>
      </c>
      <c r="AL30" s="110">
        <f>DISTRIBUCION!AL30-'ENTREGA 1.0'!AL30</f>
        <v>0</v>
      </c>
      <c r="AM30" s="110">
        <f>DISTRIBUCION!AM30-'ENTREGA 1.0'!AM30</f>
        <v>0</v>
      </c>
      <c r="AN30" s="110">
        <f>DISTRIBUCION!AN30-'ENTREGA 1.0'!AN30</f>
        <v>0</v>
      </c>
      <c r="AO30" s="110">
        <f>DISTRIBUCION!AO30-'ENTREGA 1.0'!AO30</f>
        <v>0</v>
      </c>
      <c r="AP30" s="110">
        <f>DISTRIBUCION!AP30-'ENTREGA 1.0'!AP30</f>
        <v>0</v>
      </c>
      <c r="AQ30" s="110">
        <f>DISTRIBUCION!AQ30-'ENTREGA 1.0'!AQ30</f>
        <v>0</v>
      </c>
      <c r="AR30" s="110">
        <f>DISTRIBUCION!AR30-'ENTREGA 1.0'!AR30</f>
        <v>0</v>
      </c>
      <c r="AS30" s="110">
        <f>DISTRIBUCION!AS30-'ENTREGA 1.0'!AS30</f>
        <v>0</v>
      </c>
      <c r="AT30" s="110">
        <f>DISTRIBUCION!AT30-'ENTREGA 1.0'!AT30</f>
        <v>0</v>
      </c>
      <c r="AU30" s="110">
        <f>DISTRIBUCION!AU30-'ENTREGA 1.0'!AU30</f>
        <v>0</v>
      </c>
      <c r="AV30" s="110">
        <f>DISTRIBUCION!AV30-'ENTREGA 1.0'!AV30</f>
        <v>0</v>
      </c>
      <c r="AW30" s="110">
        <f>DISTRIBUCION!AW30-'ENTREGA 1.0'!AW30</f>
        <v>0</v>
      </c>
      <c r="AX30" s="110">
        <f>DISTRIBUCION!AX30-'ENTREGA 1.0'!AX30</f>
        <v>0</v>
      </c>
      <c r="AY30" s="110">
        <f>DISTRIBUCION!AY30-'ENTREGA 1.0'!AY30</f>
        <v>0</v>
      </c>
      <c r="AZ30" s="110">
        <f>DISTRIBUCION!AZ30-'ENTREGA 1.0'!AZ30</f>
        <v>0</v>
      </c>
      <c r="BA30" s="86">
        <f t="shared" si="0"/>
        <v>0</v>
      </c>
    </row>
    <row r="31" spans="1:53" s="87" customFormat="1" ht="25.5" x14ac:dyDescent="0.25">
      <c r="A31" s="83">
        <v>29</v>
      </c>
      <c r="B31" s="84">
        <v>3535</v>
      </c>
      <c r="C31" s="85" t="s">
        <v>466</v>
      </c>
      <c r="D31" s="83" t="s">
        <v>391</v>
      </c>
      <c r="E31" s="110">
        <f>DISTRIBUCION!E31-'ENTREGA 1.0'!E31</f>
        <v>12</v>
      </c>
      <c r="F31" s="110">
        <f>DISTRIBUCION!F31-'ENTREGA 1.0'!F31</f>
        <v>6</v>
      </c>
      <c r="G31" s="110">
        <f>DISTRIBUCION!G31-'ENTREGA 1.0'!G31</f>
        <v>12</v>
      </c>
      <c r="H31" s="110">
        <f>DISTRIBUCION!H31-'ENTREGA 1.0'!H31</f>
        <v>6</v>
      </c>
      <c r="I31" s="110">
        <f>DISTRIBUCION!I31-'ENTREGA 1.0'!I31</f>
        <v>6</v>
      </c>
      <c r="J31" s="110">
        <f>DISTRIBUCION!J31-'ENTREGA 1.0'!J31</f>
        <v>6</v>
      </c>
      <c r="K31" s="110">
        <f>DISTRIBUCION!K31-'ENTREGA 1.0'!K31</f>
        <v>12</v>
      </c>
      <c r="L31" s="110">
        <f>DISTRIBUCION!L31-'ENTREGA 1.0'!L31</f>
        <v>0</v>
      </c>
      <c r="M31" s="110">
        <f>DISTRIBUCION!M31-'ENTREGA 1.0'!M31</f>
        <v>6</v>
      </c>
      <c r="N31" s="110">
        <f>DISTRIBUCION!N31-'ENTREGA 1.0'!N31</f>
        <v>0</v>
      </c>
      <c r="O31" s="110">
        <f>DISTRIBUCION!O31-'ENTREGA 1.0'!O31</f>
        <v>12</v>
      </c>
      <c r="P31" s="110">
        <f>DISTRIBUCION!P31-'ENTREGA 1.0'!P31</f>
        <v>0</v>
      </c>
      <c r="Q31" s="110">
        <f>DISTRIBUCION!Q31-'ENTREGA 1.0'!Q31</f>
        <v>6</v>
      </c>
      <c r="R31" s="110">
        <f>DISTRIBUCION!R31-'ENTREGA 1.0'!R31</f>
        <v>6</v>
      </c>
      <c r="S31" s="110">
        <f>DISTRIBUCION!S31-'ENTREGA 1.0'!S31</f>
        <v>0</v>
      </c>
      <c r="T31" s="110">
        <f>DISTRIBUCION!T31-'ENTREGA 1.0'!T31</f>
        <v>6</v>
      </c>
      <c r="U31" s="110">
        <f>DISTRIBUCION!U31-'ENTREGA 1.0'!U31</f>
        <v>6</v>
      </c>
      <c r="V31" s="110">
        <f>DISTRIBUCION!V31-'ENTREGA 1.0'!V31</f>
        <v>0</v>
      </c>
      <c r="W31" s="110">
        <f>DISTRIBUCION!W31-'ENTREGA 1.0'!W31</f>
        <v>6</v>
      </c>
      <c r="X31" s="110">
        <f>DISTRIBUCION!X31-'ENTREGA 1.0'!X31</f>
        <v>6</v>
      </c>
      <c r="Y31" s="110">
        <f>DISTRIBUCION!Y31-'ENTREGA 1.0'!Y31</f>
        <v>6</v>
      </c>
      <c r="Z31" s="110">
        <f>DISTRIBUCION!Z31-'ENTREGA 1.0'!Z31</f>
        <v>6</v>
      </c>
      <c r="AA31" s="110">
        <f>DISTRIBUCION!AA31-'ENTREGA 1.0'!AA31</f>
        <v>6</v>
      </c>
      <c r="AB31" s="110">
        <f>DISTRIBUCION!AB31-'ENTREGA 1.0'!AB31</f>
        <v>6</v>
      </c>
      <c r="AC31" s="110">
        <f>DISTRIBUCION!AC31-'ENTREGA 1.0'!AC31</f>
        <v>6</v>
      </c>
      <c r="AD31" s="110">
        <f>DISTRIBUCION!AD31-'ENTREGA 1.0'!AD31</f>
        <v>0</v>
      </c>
      <c r="AE31" s="110">
        <f>DISTRIBUCION!AE31-'ENTREGA 1.0'!AE31</f>
        <v>0</v>
      </c>
      <c r="AF31" s="110">
        <f>DISTRIBUCION!AF31-'ENTREGA 1.0'!AF31</f>
        <v>0</v>
      </c>
      <c r="AG31" s="110">
        <f>DISTRIBUCION!AG31-'ENTREGA 1.0'!AG31</f>
        <v>0</v>
      </c>
      <c r="AH31" s="110">
        <f>DISTRIBUCION!AH31-'ENTREGA 1.0'!AH31</f>
        <v>0</v>
      </c>
      <c r="AI31" s="110">
        <f>DISTRIBUCION!AI31-'ENTREGA 1.0'!AI31</f>
        <v>0</v>
      </c>
      <c r="AJ31" s="110">
        <f>DISTRIBUCION!AJ31-'ENTREGA 1.0'!AJ31</f>
        <v>0</v>
      </c>
      <c r="AK31" s="110">
        <f>DISTRIBUCION!AK31-'ENTREGA 1.0'!AK31</f>
        <v>0</v>
      </c>
      <c r="AL31" s="110">
        <f>DISTRIBUCION!AL31-'ENTREGA 1.0'!AL31</f>
        <v>0</v>
      </c>
      <c r="AM31" s="110">
        <f>DISTRIBUCION!AM31-'ENTREGA 1.0'!AM31</f>
        <v>0</v>
      </c>
      <c r="AN31" s="110">
        <f>DISTRIBUCION!AN31-'ENTREGA 1.0'!AN31</f>
        <v>0</v>
      </c>
      <c r="AO31" s="110">
        <f>DISTRIBUCION!AO31-'ENTREGA 1.0'!AO31</f>
        <v>0</v>
      </c>
      <c r="AP31" s="110">
        <f>DISTRIBUCION!AP31-'ENTREGA 1.0'!AP31</f>
        <v>0</v>
      </c>
      <c r="AQ31" s="110">
        <f>DISTRIBUCION!AQ31-'ENTREGA 1.0'!AQ31</f>
        <v>0</v>
      </c>
      <c r="AR31" s="110">
        <f>DISTRIBUCION!AR31-'ENTREGA 1.0'!AR31</f>
        <v>0</v>
      </c>
      <c r="AS31" s="110">
        <f>DISTRIBUCION!AS31-'ENTREGA 1.0'!AS31</f>
        <v>0</v>
      </c>
      <c r="AT31" s="110">
        <f>DISTRIBUCION!AT31-'ENTREGA 1.0'!AT31</f>
        <v>0</v>
      </c>
      <c r="AU31" s="110">
        <f>DISTRIBUCION!AU31-'ENTREGA 1.0'!AU31</f>
        <v>0</v>
      </c>
      <c r="AV31" s="110">
        <f>DISTRIBUCION!AV31-'ENTREGA 1.0'!AV31</f>
        <v>0</v>
      </c>
      <c r="AW31" s="110">
        <f>DISTRIBUCION!AW31-'ENTREGA 1.0'!AW31</f>
        <v>0</v>
      </c>
      <c r="AX31" s="110">
        <f>DISTRIBUCION!AX31-'ENTREGA 1.0'!AX31</f>
        <v>0</v>
      </c>
      <c r="AY31" s="110">
        <f>DISTRIBUCION!AY31-'ENTREGA 1.0'!AY31</f>
        <v>0</v>
      </c>
      <c r="AZ31" s="110">
        <f>DISTRIBUCION!AZ31-'ENTREGA 1.0'!AZ31</f>
        <v>0</v>
      </c>
      <c r="BA31" s="86">
        <f t="shared" si="0"/>
        <v>144</v>
      </c>
    </row>
    <row r="32" spans="1:53" s="87" customFormat="1" ht="25.5" x14ac:dyDescent="0.25">
      <c r="A32" s="83">
        <v>30</v>
      </c>
      <c r="B32" s="94">
        <v>3536</v>
      </c>
      <c r="C32" s="95" t="s">
        <v>467</v>
      </c>
      <c r="D32" s="83" t="s">
        <v>391</v>
      </c>
      <c r="E32" s="110">
        <f>DISTRIBUCION!E32-'ENTREGA 1.0'!E32</f>
        <v>48</v>
      </c>
      <c r="F32" s="110">
        <f>DISTRIBUCION!F32-'ENTREGA 1.0'!F32</f>
        <v>6</v>
      </c>
      <c r="G32" s="110">
        <f>DISTRIBUCION!G32-'ENTREGA 1.0'!G32</f>
        <v>6</v>
      </c>
      <c r="H32" s="110">
        <f>DISTRIBUCION!H32-'ENTREGA 1.0'!H32</f>
        <v>4</v>
      </c>
      <c r="I32" s="110">
        <f>DISTRIBUCION!I32-'ENTREGA 1.0'!I32</f>
        <v>4</v>
      </c>
      <c r="J32" s="110">
        <f>DISTRIBUCION!J32-'ENTREGA 1.0'!J32</f>
        <v>0</v>
      </c>
      <c r="K32" s="110">
        <f>DISTRIBUCION!K32-'ENTREGA 1.0'!K32</f>
        <v>12</v>
      </c>
      <c r="L32" s="110">
        <f>DISTRIBUCION!L32-'ENTREGA 1.0'!L32</f>
        <v>4</v>
      </c>
      <c r="M32" s="110">
        <f>DISTRIBUCION!M32-'ENTREGA 1.0'!M32</f>
        <v>4</v>
      </c>
      <c r="N32" s="110">
        <f>DISTRIBUCION!N32-'ENTREGA 1.0'!N32</f>
        <v>4</v>
      </c>
      <c r="O32" s="110">
        <f>DISTRIBUCION!O32-'ENTREGA 1.0'!O32</f>
        <v>12</v>
      </c>
      <c r="P32" s="110">
        <f>DISTRIBUCION!P32-'ENTREGA 1.0'!P32</f>
        <v>4</v>
      </c>
      <c r="Q32" s="110">
        <f>DISTRIBUCION!Q32-'ENTREGA 1.0'!Q32</f>
        <v>4</v>
      </c>
      <c r="R32" s="110">
        <f>DISTRIBUCION!R32-'ENTREGA 1.0'!R32</f>
        <v>6</v>
      </c>
      <c r="S32" s="110">
        <f>DISTRIBUCION!S32-'ENTREGA 1.0'!S32</f>
        <v>2</v>
      </c>
      <c r="T32" s="110">
        <f>DISTRIBUCION!T32-'ENTREGA 1.0'!T32</f>
        <v>6</v>
      </c>
      <c r="U32" s="110">
        <f>DISTRIBUCION!U32-'ENTREGA 1.0'!U32</f>
        <v>6</v>
      </c>
      <c r="V32" s="110">
        <f>DISTRIBUCION!V32-'ENTREGA 1.0'!V32</f>
        <v>2</v>
      </c>
      <c r="W32" s="110">
        <f>DISTRIBUCION!W32-'ENTREGA 1.0'!W32</f>
        <v>2</v>
      </c>
      <c r="X32" s="110">
        <f>DISTRIBUCION!X32-'ENTREGA 1.0'!X32</f>
        <v>2</v>
      </c>
      <c r="Y32" s="110">
        <f>DISTRIBUCION!Y32-'ENTREGA 1.0'!Y32</f>
        <v>6</v>
      </c>
      <c r="Z32" s="110">
        <f>DISTRIBUCION!Z32-'ENTREGA 1.0'!Z32</f>
        <v>4</v>
      </c>
      <c r="AA32" s="110">
        <f>DISTRIBUCION!AA32-'ENTREGA 1.0'!AA32</f>
        <v>6</v>
      </c>
      <c r="AB32" s="110">
        <f>DISTRIBUCION!AB32-'ENTREGA 1.0'!AB32</f>
        <v>4</v>
      </c>
      <c r="AC32" s="110">
        <f>DISTRIBUCION!AC32-'ENTREGA 1.0'!AC32</f>
        <v>6</v>
      </c>
      <c r="AD32" s="110">
        <f>DISTRIBUCION!AD32-'ENTREGA 1.0'!AD32</f>
        <v>0</v>
      </c>
      <c r="AE32" s="110">
        <f>DISTRIBUCION!AE32-'ENTREGA 1.0'!AE32</f>
        <v>0</v>
      </c>
      <c r="AF32" s="110">
        <f>DISTRIBUCION!AF32-'ENTREGA 1.0'!AF32</f>
        <v>0</v>
      </c>
      <c r="AG32" s="110">
        <f>DISTRIBUCION!AG32-'ENTREGA 1.0'!AG32</f>
        <v>0</v>
      </c>
      <c r="AH32" s="110">
        <f>DISTRIBUCION!AH32-'ENTREGA 1.0'!AH32</f>
        <v>0</v>
      </c>
      <c r="AI32" s="110">
        <f>DISTRIBUCION!AI32-'ENTREGA 1.0'!AI32</f>
        <v>0</v>
      </c>
      <c r="AJ32" s="110">
        <f>DISTRIBUCION!AJ32-'ENTREGA 1.0'!AJ32</f>
        <v>0</v>
      </c>
      <c r="AK32" s="110">
        <f>DISTRIBUCION!AK32-'ENTREGA 1.0'!AK32</f>
        <v>0</v>
      </c>
      <c r="AL32" s="110">
        <f>DISTRIBUCION!AL32-'ENTREGA 1.0'!AL32</f>
        <v>0</v>
      </c>
      <c r="AM32" s="110">
        <f>DISTRIBUCION!AM32-'ENTREGA 1.0'!AM32</f>
        <v>0</v>
      </c>
      <c r="AN32" s="110">
        <f>DISTRIBUCION!AN32-'ENTREGA 1.0'!AN32</f>
        <v>0</v>
      </c>
      <c r="AO32" s="110">
        <f>DISTRIBUCION!AO32-'ENTREGA 1.0'!AO32</f>
        <v>0</v>
      </c>
      <c r="AP32" s="110">
        <f>DISTRIBUCION!AP32-'ENTREGA 1.0'!AP32</f>
        <v>0</v>
      </c>
      <c r="AQ32" s="110">
        <f>DISTRIBUCION!AQ32-'ENTREGA 1.0'!AQ32</f>
        <v>0</v>
      </c>
      <c r="AR32" s="110">
        <f>DISTRIBUCION!AR32-'ENTREGA 1.0'!AR32</f>
        <v>0</v>
      </c>
      <c r="AS32" s="110">
        <f>DISTRIBUCION!AS32-'ENTREGA 1.0'!AS32</f>
        <v>0</v>
      </c>
      <c r="AT32" s="110">
        <f>DISTRIBUCION!AT32-'ENTREGA 1.0'!AT32</f>
        <v>0</v>
      </c>
      <c r="AU32" s="110">
        <f>DISTRIBUCION!AU32-'ENTREGA 1.0'!AU32</f>
        <v>0</v>
      </c>
      <c r="AV32" s="110">
        <f>DISTRIBUCION!AV32-'ENTREGA 1.0'!AV32</f>
        <v>0</v>
      </c>
      <c r="AW32" s="110">
        <f>DISTRIBUCION!AW32-'ENTREGA 1.0'!AW32</f>
        <v>0</v>
      </c>
      <c r="AX32" s="110">
        <f>DISTRIBUCION!AX32-'ENTREGA 1.0'!AX32</f>
        <v>0</v>
      </c>
      <c r="AY32" s="110">
        <f>DISTRIBUCION!AY32-'ENTREGA 1.0'!AY32</f>
        <v>0</v>
      </c>
      <c r="AZ32" s="110">
        <f>DISTRIBUCION!AZ32-'ENTREGA 1.0'!AZ32</f>
        <v>0</v>
      </c>
      <c r="BA32" s="86">
        <f t="shared" si="0"/>
        <v>164</v>
      </c>
    </row>
    <row r="33" spans="1:53" s="87" customFormat="1" x14ac:dyDescent="0.25">
      <c r="A33" s="83">
        <v>31</v>
      </c>
      <c r="B33" s="84">
        <v>1541</v>
      </c>
      <c r="C33" s="88" t="s">
        <v>368</v>
      </c>
      <c r="D33" s="83" t="s">
        <v>391</v>
      </c>
      <c r="E33" s="110">
        <f>DISTRIBUCION!E33-'ENTREGA 1.0'!E33</f>
        <v>0</v>
      </c>
      <c r="F33" s="110">
        <f>DISTRIBUCION!F33-'ENTREGA 1.0'!F33</f>
        <v>2</v>
      </c>
      <c r="G33" s="110">
        <f>DISTRIBUCION!G33-'ENTREGA 1.0'!G33</f>
        <v>0</v>
      </c>
      <c r="H33" s="110">
        <f>DISTRIBUCION!H33-'ENTREGA 1.0'!H33</f>
        <v>1</v>
      </c>
      <c r="I33" s="110">
        <f>DISTRIBUCION!I33-'ENTREGA 1.0'!I33</f>
        <v>0</v>
      </c>
      <c r="J33" s="110">
        <f>DISTRIBUCION!J33-'ENTREGA 1.0'!J33</f>
        <v>1</v>
      </c>
      <c r="K33" s="110">
        <f>DISTRIBUCION!K33-'ENTREGA 1.0'!K33</f>
        <v>2.5</v>
      </c>
      <c r="L33" s="110">
        <f>DISTRIBUCION!L33-'ENTREGA 1.0'!L33</f>
        <v>0</v>
      </c>
      <c r="M33" s="110">
        <f>DISTRIBUCION!M33-'ENTREGA 1.0'!M33</f>
        <v>1</v>
      </c>
      <c r="N33" s="110">
        <f>DISTRIBUCION!N33-'ENTREGA 1.0'!N33</f>
        <v>1</v>
      </c>
      <c r="O33" s="110">
        <f>DISTRIBUCION!O33-'ENTREGA 1.0'!O33</f>
        <v>2.5</v>
      </c>
      <c r="P33" s="110">
        <f>DISTRIBUCION!P33-'ENTREGA 1.0'!P33</f>
        <v>2</v>
      </c>
      <c r="Q33" s="110">
        <f>DISTRIBUCION!Q33-'ENTREGA 1.0'!Q33</f>
        <v>0</v>
      </c>
      <c r="R33" s="110">
        <f>DISTRIBUCION!R33-'ENTREGA 1.0'!R33</f>
        <v>1</v>
      </c>
      <c r="S33" s="110">
        <f>DISTRIBUCION!S33-'ENTREGA 1.0'!S33</f>
        <v>1</v>
      </c>
      <c r="T33" s="110">
        <f>DISTRIBUCION!T33-'ENTREGA 1.0'!T33</f>
        <v>0</v>
      </c>
      <c r="U33" s="110">
        <f>DISTRIBUCION!U33-'ENTREGA 1.0'!U33</f>
        <v>2</v>
      </c>
      <c r="V33" s="110">
        <f>DISTRIBUCION!V33-'ENTREGA 1.0'!V33</f>
        <v>0</v>
      </c>
      <c r="W33" s="110">
        <f>DISTRIBUCION!W33-'ENTREGA 1.0'!W33</f>
        <v>0</v>
      </c>
      <c r="X33" s="110">
        <f>DISTRIBUCION!X33-'ENTREGA 1.0'!X33</f>
        <v>2</v>
      </c>
      <c r="Y33" s="110">
        <f>DISTRIBUCION!Y33-'ENTREGA 1.0'!Y33</f>
        <v>2</v>
      </c>
      <c r="Z33" s="110">
        <f>DISTRIBUCION!Z33-'ENTREGA 1.0'!Z33</f>
        <v>1</v>
      </c>
      <c r="AA33" s="110">
        <f>DISTRIBUCION!AA33-'ENTREGA 1.0'!AA33</f>
        <v>1</v>
      </c>
      <c r="AB33" s="110">
        <f>DISTRIBUCION!AB33-'ENTREGA 1.0'!AB33</f>
        <v>1</v>
      </c>
      <c r="AC33" s="110">
        <f>DISTRIBUCION!AC33-'ENTREGA 1.0'!AC33</f>
        <v>1</v>
      </c>
      <c r="AD33" s="110">
        <f>DISTRIBUCION!AD33-'ENTREGA 1.0'!AD33</f>
        <v>0</v>
      </c>
      <c r="AE33" s="110">
        <f>DISTRIBUCION!AE33-'ENTREGA 1.0'!AE33</f>
        <v>0</v>
      </c>
      <c r="AF33" s="110">
        <f>DISTRIBUCION!AF33-'ENTREGA 1.0'!AF33</f>
        <v>0</v>
      </c>
      <c r="AG33" s="110">
        <f>DISTRIBUCION!AG33-'ENTREGA 1.0'!AG33</f>
        <v>0</v>
      </c>
      <c r="AH33" s="110">
        <f>DISTRIBUCION!AH33-'ENTREGA 1.0'!AH33</f>
        <v>0</v>
      </c>
      <c r="AI33" s="110">
        <f>DISTRIBUCION!AI33-'ENTREGA 1.0'!AI33</f>
        <v>0</v>
      </c>
      <c r="AJ33" s="110">
        <f>DISTRIBUCION!AJ33-'ENTREGA 1.0'!AJ33</f>
        <v>0</v>
      </c>
      <c r="AK33" s="110">
        <f>DISTRIBUCION!AK33-'ENTREGA 1.0'!AK33</f>
        <v>0</v>
      </c>
      <c r="AL33" s="110">
        <f>DISTRIBUCION!AL33-'ENTREGA 1.0'!AL33</f>
        <v>0</v>
      </c>
      <c r="AM33" s="110">
        <f>DISTRIBUCION!AM33-'ENTREGA 1.0'!AM33</f>
        <v>0</v>
      </c>
      <c r="AN33" s="110">
        <f>DISTRIBUCION!AN33-'ENTREGA 1.0'!AN33</f>
        <v>0</v>
      </c>
      <c r="AO33" s="110">
        <f>DISTRIBUCION!AO33-'ENTREGA 1.0'!AO33</f>
        <v>0</v>
      </c>
      <c r="AP33" s="110">
        <f>DISTRIBUCION!AP33-'ENTREGA 1.0'!AP33</f>
        <v>0</v>
      </c>
      <c r="AQ33" s="110">
        <f>DISTRIBUCION!AQ33-'ENTREGA 1.0'!AQ33</f>
        <v>0</v>
      </c>
      <c r="AR33" s="110">
        <f>DISTRIBUCION!AR33-'ENTREGA 1.0'!AR33</f>
        <v>0</v>
      </c>
      <c r="AS33" s="110">
        <f>DISTRIBUCION!AS33-'ENTREGA 1.0'!AS33</f>
        <v>0</v>
      </c>
      <c r="AT33" s="110">
        <f>DISTRIBUCION!AT33-'ENTREGA 1.0'!AT33</f>
        <v>0</v>
      </c>
      <c r="AU33" s="110">
        <f>DISTRIBUCION!AU33-'ENTREGA 1.0'!AU33</f>
        <v>0</v>
      </c>
      <c r="AV33" s="110">
        <f>DISTRIBUCION!AV33-'ENTREGA 1.0'!AV33</f>
        <v>0</v>
      </c>
      <c r="AW33" s="110">
        <f>DISTRIBUCION!AW33-'ENTREGA 1.0'!AW33</f>
        <v>0</v>
      </c>
      <c r="AX33" s="110">
        <f>DISTRIBUCION!AX33-'ENTREGA 1.0'!AX33</f>
        <v>0</v>
      </c>
      <c r="AY33" s="110">
        <f>DISTRIBUCION!AY33-'ENTREGA 1.0'!AY33</f>
        <v>0</v>
      </c>
      <c r="AZ33" s="110">
        <f>DISTRIBUCION!AZ33-'ENTREGA 1.0'!AZ33</f>
        <v>0</v>
      </c>
      <c r="BA33" s="86">
        <f t="shared" si="0"/>
        <v>25</v>
      </c>
    </row>
    <row r="34" spans="1:53" s="87" customFormat="1" x14ac:dyDescent="0.25">
      <c r="A34" s="83">
        <v>32</v>
      </c>
      <c r="B34" s="84">
        <v>3545</v>
      </c>
      <c r="C34" s="88" t="s">
        <v>468</v>
      </c>
      <c r="D34" s="83" t="s">
        <v>469</v>
      </c>
      <c r="E34" s="110">
        <f>DISTRIBUCION!E34-'ENTREGA 1.0'!E34</f>
        <v>25</v>
      </c>
      <c r="F34" s="110">
        <f>DISTRIBUCION!F34-'ENTREGA 1.0'!F34</f>
        <v>0</v>
      </c>
      <c r="G34" s="110">
        <f>DISTRIBUCION!G34-'ENTREGA 1.0'!G34</f>
        <v>0</v>
      </c>
      <c r="H34" s="110">
        <f>DISTRIBUCION!H34-'ENTREGA 1.0'!H34</f>
        <v>5</v>
      </c>
      <c r="I34" s="110">
        <f>DISTRIBUCION!I34-'ENTREGA 1.0'!I34</f>
        <v>0</v>
      </c>
      <c r="J34" s="110">
        <f>DISTRIBUCION!J34-'ENTREGA 1.0'!J34</f>
        <v>2.5</v>
      </c>
      <c r="K34" s="110">
        <f>DISTRIBUCION!K34-'ENTREGA 1.0'!K34</f>
        <v>10</v>
      </c>
      <c r="L34" s="110">
        <f>DISTRIBUCION!L34-'ENTREGA 1.0'!L34</f>
        <v>5</v>
      </c>
      <c r="M34" s="110">
        <f>DISTRIBUCION!M34-'ENTREGA 1.0'!M34</f>
        <v>5</v>
      </c>
      <c r="N34" s="110">
        <f>DISTRIBUCION!N34-'ENTREGA 1.0'!N34</f>
        <v>5</v>
      </c>
      <c r="O34" s="110">
        <f>DISTRIBUCION!O34-'ENTREGA 1.0'!O34</f>
        <v>10</v>
      </c>
      <c r="P34" s="110">
        <f>DISTRIBUCION!P34-'ENTREGA 1.0'!P34</f>
        <v>0</v>
      </c>
      <c r="Q34" s="110">
        <f>DISTRIBUCION!Q34-'ENTREGA 1.0'!Q34</f>
        <v>2.5</v>
      </c>
      <c r="R34" s="110">
        <f>DISTRIBUCION!R34-'ENTREGA 1.0'!R34</f>
        <v>5</v>
      </c>
      <c r="S34" s="110">
        <f>DISTRIBUCION!S34-'ENTREGA 1.0'!S34</f>
        <v>0</v>
      </c>
      <c r="T34" s="110">
        <f>DISTRIBUCION!T34-'ENTREGA 1.0'!T34</f>
        <v>5</v>
      </c>
      <c r="U34" s="110">
        <f>DISTRIBUCION!U34-'ENTREGA 1.0'!U34</f>
        <v>5</v>
      </c>
      <c r="V34" s="110">
        <f>DISTRIBUCION!V34-'ENTREGA 1.0'!V34</f>
        <v>0</v>
      </c>
      <c r="W34" s="110">
        <f>DISTRIBUCION!W34-'ENTREGA 1.0'!W34</f>
        <v>0</v>
      </c>
      <c r="X34" s="110">
        <f>DISTRIBUCION!X34-'ENTREGA 1.0'!X34</f>
        <v>5</v>
      </c>
      <c r="Y34" s="110">
        <f>DISTRIBUCION!Y34-'ENTREGA 1.0'!Y34</f>
        <v>5</v>
      </c>
      <c r="Z34" s="110">
        <f>DISTRIBUCION!Z34-'ENTREGA 1.0'!Z34</f>
        <v>0</v>
      </c>
      <c r="AA34" s="110">
        <f>DISTRIBUCION!AA34-'ENTREGA 1.0'!AA34</f>
        <v>5</v>
      </c>
      <c r="AB34" s="110">
        <f>DISTRIBUCION!AB34-'ENTREGA 1.0'!AB34</f>
        <v>0</v>
      </c>
      <c r="AC34" s="110">
        <f>DISTRIBUCION!AC34-'ENTREGA 1.0'!AC34</f>
        <v>0</v>
      </c>
      <c r="AD34" s="110">
        <f>DISTRIBUCION!AD34-'ENTREGA 1.0'!AD34</f>
        <v>0</v>
      </c>
      <c r="AE34" s="110">
        <f>DISTRIBUCION!AE34-'ENTREGA 1.0'!AE34</f>
        <v>0</v>
      </c>
      <c r="AF34" s="110">
        <f>DISTRIBUCION!AF34-'ENTREGA 1.0'!AF34</f>
        <v>0</v>
      </c>
      <c r="AG34" s="110">
        <f>DISTRIBUCION!AG34-'ENTREGA 1.0'!AG34</f>
        <v>0</v>
      </c>
      <c r="AH34" s="110">
        <f>DISTRIBUCION!AH34-'ENTREGA 1.0'!AH34</f>
        <v>0</v>
      </c>
      <c r="AI34" s="110">
        <f>DISTRIBUCION!AI34-'ENTREGA 1.0'!AI34</f>
        <v>0</v>
      </c>
      <c r="AJ34" s="110">
        <f>DISTRIBUCION!AJ34-'ENTREGA 1.0'!AJ34</f>
        <v>0</v>
      </c>
      <c r="AK34" s="110">
        <f>DISTRIBUCION!AK34-'ENTREGA 1.0'!AK34</f>
        <v>0</v>
      </c>
      <c r="AL34" s="110">
        <f>DISTRIBUCION!AL34-'ENTREGA 1.0'!AL34</f>
        <v>0</v>
      </c>
      <c r="AM34" s="110">
        <f>DISTRIBUCION!AM34-'ENTREGA 1.0'!AM34</f>
        <v>0</v>
      </c>
      <c r="AN34" s="110">
        <f>DISTRIBUCION!AN34-'ENTREGA 1.0'!AN34</f>
        <v>0</v>
      </c>
      <c r="AO34" s="110">
        <f>DISTRIBUCION!AO34-'ENTREGA 1.0'!AO34</f>
        <v>0</v>
      </c>
      <c r="AP34" s="110">
        <f>DISTRIBUCION!AP34-'ENTREGA 1.0'!AP34</f>
        <v>0</v>
      </c>
      <c r="AQ34" s="110">
        <f>DISTRIBUCION!AQ34-'ENTREGA 1.0'!AQ34</f>
        <v>0</v>
      </c>
      <c r="AR34" s="110">
        <f>DISTRIBUCION!AR34-'ENTREGA 1.0'!AR34</f>
        <v>0</v>
      </c>
      <c r="AS34" s="110">
        <f>DISTRIBUCION!AS34-'ENTREGA 1.0'!AS34</f>
        <v>0</v>
      </c>
      <c r="AT34" s="110">
        <f>DISTRIBUCION!AT34-'ENTREGA 1.0'!AT34</f>
        <v>0</v>
      </c>
      <c r="AU34" s="110">
        <f>DISTRIBUCION!AU34-'ENTREGA 1.0'!AU34</f>
        <v>0</v>
      </c>
      <c r="AV34" s="110">
        <f>DISTRIBUCION!AV34-'ENTREGA 1.0'!AV34</f>
        <v>0</v>
      </c>
      <c r="AW34" s="110">
        <f>DISTRIBUCION!AW34-'ENTREGA 1.0'!AW34</f>
        <v>0</v>
      </c>
      <c r="AX34" s="110">
        <f>DISTRIBUCION!AX34-'ENTREGA 1.0'!AX34</f>
        <v>0</v>
      </c>
      <c r="AY34" s="110">
        <f>DISTRIBUCION!AY34-'ENTREGA 1.0'!AY34</f>
        <v>0</v>
      </c>
      <c r="AZ34" s="110">
        <f>DISTRIBUCION!AZ34-'ENTREGA 1.0'!AZ34</f>
        <v>0</v>
      </c>
      <c r="BA34" s="86">
        <f t="shared" si="0"/>
        <v>100</v>
      </c>
    </row>
    <row r="35" spans="1:53" s="87" customFormat="1" ht="25.5" x14ac:dyDescent="0.25">
      <c r="A35" s="83">
        <v>33</v>
      </c>
      <c r="B35" s="84">
        <v>3655</v>
      </c>
      <c r="C35" s="85" t="s">
        <v>370</v>
      </c>
      <c r="D35" s="83" t="s">
        <v>391</v>
      </c>
      <c r="E35" s="110">
        <f>DISTRIBUCION!E35-'ENTREGA 1.0'!E35</f>
        <v>200</v>
      </c>
      <c r="F35" s="110">
        <f>DISTRIBUCION!F35-'ENTREGA 1.0'!F35</f>
        <v>5</v>
      </c>
      <c r="G35" s="110">
        <f>DISTRIBUCION!G35-'ENTREGA 1.0'!G35</f>
        <v>25</v>
      </c>
      <c r="H35" s="110">
        <f>DISTRIBUCION!H35-'ENTREGA 1.0'!H35</f>
        <v>5</v>
      </c>
      <c r="I35" s="110">
        <f>DISTRIBUCION!I35-'ENTREGA 1.0'!I35</f>
        <v>5</v>
      </c>
      <c r="J35" s="110">
        <f>DISTRIBUCION!J35-'ENTREGA 1.0'!J35</f>
        <v>5</v>
      </c>
      <c r="K35" s="110">
        <f>DISTRIBUCION!K35-'ENTREGA 1.0'!K35</f>
        <v>20</v>
      </c>
      <c r="L35" s="110">
        <f>DISTRIBUCION!L35-'ENTREGA 1.0'!L35</f>
        <v>5</v>
      </c>
      <c r="M35" s="110">
        <f>DISTRIBUCION!M35-'ENTREGA 1.0'!M35</f>
        <v>5</v>
      </c>
      <c r="N35" s="110">
        <f>DISTRIBUCION!N35-'ENTREGA 1.0'!N35</f>
        <v>5</v>
      </c>
      <c r="O35" s="110">
        <f>DISTRIBUCION!O35-'ENTREGA 1.0'!O35</f>
        <v>25</v>
      </c>
      <c r="P35" s="110">
        <f>DISTRIBUCION!P35-'ENTREGA 1.0'!P35</f>
        <v>20</v>
      </c>
      <c r="Q35" s="110">
        <f>DISTRIBUCION!Q35-'ENTREGA 1.0'!Q35</f>
        <v>5</v>
      </c>
      <c r="R35" s="110">
        <f>DISTRIBUCION!R35-'ENTREGA 1.0'!R35</f>
        <v>5</v>
      </c>
      <c r="S35" s="110">
        <f>DISTRIBUCION!S35-'ENTREGA 1.0'!S35</f>
        <v>2.5</v>
      </c>
      <c r="T35" s="110">
        <f>DISTRIBUCION!T35-'ENTREGA 1.0'!T35</f>
        <v>5</v>
      </c>
      <c r="U35" s="110">
        <f>DISTRIBUCION!U35-'ENTREGA 1.0'!U35</f>
        <v>7.5</v>
      </c>
      <c r="V35" s="110">
        <f>DISTRIBUCION!V35-'ENTREGA 1.0'!V35</f>
        <v>5</v>
      </c>
      <c r="W35" s="110">
        <f>DISTRIBUCION!W35-'ENTREGA 1.0'!W35</f>
        <v>5</v>
      </c>
      <c r="X35" s="110">
        <f>DISTRIBUCION!X35-'ENTREGA 1.0'!X35</f>
        <v>15</v>
      </c>
      <c r="Y35" s="110">
        <f>DISTRIBUCION!Y35-'ENTREGA 1.0'!Y35</f>
        <v>5</v>
      </c>
      <c r="Z35" s="110">
        <f>DISTRIBUCION!Z35-'ENTREGA 1.0'!Z35</f>
        <v>5</v>
      </c>
      <c r="AA35" s="110">
        <f>DISTRIBUCION!AA35-'ENTREGA 1.0'!AA35</f>
        <v>5</v>
      </c>
      <c r="AB35" s="110">
        <f>DISTRIBUCION!AB35-'ENTREGA 1.0'!AB35</f>
        <v>5</v>
      </c>
      <c r="AC35" s="110">
        <f>DISTRIBUCION!AC35-'ENTREGA 1.0'!AC35</f>
        <v>5</v>
      </c>
      <c r="AD35" s="110">
        <f>DISTRIBUCION!AD35-'ENTREGA 1.0'!AD35</f>
        <v>0</v>
      </c>
      <c r="AE35" s="110">
        <f>DISTRIBUCION!AE35-'ENTREGA 1.0'!AE35</f>
        <v>0</v>
      </c>
      <c r="AF35" s="110">
        <f>DISTRIBUCION!AF35-'ENTREGA 1.0'!AF35</f>
        <v>0</v>
      </c>
      <c r="AG35" s="110">
        <f>DISTRIBUCION!AG35-'ENTREGA 1.0'!AG35</f>
        <v>0</v>
      </c>
      <c r="AH35" s="110">
        <f>DISTRIBUCION!AH35-'ENTREGA 1.0'!AH35</f>
        <v>0</v>
      </c>
      <c r="AI35" s="110">
        <f>DISTRIBUCION!AI35-'ENTREGA 1.0'!AI35</f>
        <v>0</v>
      </c>
      <c r="AJ35" s="110">
        <f>DISTRIBUCION!AJ35-'ENTREGA 1.0'!AJ35</f>
        <v>0</v>
      </c>
      <c r="AK35" s="110">
        <f>DISTRIBUCION!AK35-'ENTREGA 1.0'!AK35</f>
        <v>0</v>
      </c>
      <c r="AL35" s="110">
        <f>DISTRIBUCION!AL35-'ENTREGA 1.0'!AL35</f>
        <v>0</v>
      </c>
      <c r="AM35" s="110">
        <f>DISTRIBUCION!AM35-'ENTREGA 1.0'!AM35</f>
        <v>0</v>
      </c>
      <c r="AN35" s="110">
        <f>DISTRIBUCION!AN35-'ENTREGA 1.0'!AN35</f>
        <v>0</v>
      </c>
      <c r="AO35" s="110">
        <f>DISTRIBUCION!AO35-'ENTREGA 1.0'!AO35</f>
        <v>0</v>
      </c>
      <c r="AP35" s="110">
        <f>DISTRIBUCION!AP35-'ENTREGA 1.0'!AP35</f>
        <v>0</v>
      </c>
      <c r="AQ35" s="110">
        <f>DISTRIBUCION!AQ35-'ENTREGA 1.0'!AQ35</f>
        <v>0</v>
      </c>
      <c r="AR35" s="110">
        <f>DISTRIBUCION!AR35-'ENTREGA 1.0'!AR35</f>
        <v>0</v>
      </c>
      <c r="AS35" s="110">
        <f>DISTRIBUCION!AS35-'ENTREGA 1.0'!AS35</f>
        <v>0</v>
      </c>
      <c r="AT35" s="110">
        <f>DISTRIBUCION!AT35-'ENTREGA 1.0'!AT35</f>
        <v>0</v>
      </c>
      <c r="AU35" s="110">
        <f>DISTRIBUCION!AU35-'ENTREGA 1.0'!AU35</f>
        <v>0</v>
      </c>
      <c r="AV35" s="110">
        <f>DISTRIBUCION!AV35-'ENTREGA 1.0'!AV35</f>
        <v>0</v>
      </c>
      <c r="AW35" s="110">
        <f>DISTRIBUCION!AW35-'ENTREGA 1.0'!AW35</f>
        <v>0</v>
      </c>
      <c r="AX35" s="110">
        <f>DISTRIBUCION!AX35-'ENTREGA 1.0'!AX35</f>
        <v>0</v>
      </c>
      <c r="AY35" s="110">
        <f>DISTRIBUCION!AY35-'ENTREGA 1.0'!AY35</f>
        <v>0</v>
      </c>
      <c r="AZ35" s="110">
        <f>DISTRIBUCION!AZ35-'ENTREGA 1.0'!AZ35</f>
        <v>0</v>
      </c>
      <c r="BA35" s="86">
        <f t="shared" si="0"/>
        <v>400</v>
      </c>
    </row>
    <row r="36" spans="1:53" s="87" customFormat="1" x14ac:dyDescent="0.25">
      <c r="A36" s="83">
        <v>34</v>
      </c>
      <c r="B36" s="84">
        <v>3549</v>
      </c>
      <c r="C36" s="88" t="s">
        <v>371</v>
      </c>
      <c r="D36" s="83" t="s">
        <v>391</v>
      </c>
      <c r="E36" s="110">
        <f>DISTRIBUCION!E36-'ENTREGA 1.0'!E36</f>
        <v>0</v>
      </c>
      <c r="F36" s="110">
        <f>DISTRIBUCION!F36-'ENTREGA 1.0'!F36</f>
        <v>2.5</v>
      </c>
      <c r="G36" s="110">
        <f>DISTRIBUCION!G36-'ENTREGA 1.0'!G36</f>
        <v>0</v>
      </c>
      <c r="H36" s="110">
        <f>DISTRIBUCION!H36-'ENTREGA 1.0'!H36</f>
        <v>2.5</v>
      </c>
      <c r="I36" s="110">
        <f>DISTRIBUCION!I36-'ENTREGA 1.0'!I36</f>
        <v>0</v>
      </c>
      <c r="J36" s="110">
        <f>DISTRIBUCION!J36-'ENTREGA 1.0'!J36</f>
        <v>2.5</v>
      </c>
      <c r="K36" s="110">
        <f>DISTRIBUCION!K36-'ENTREGA 1.0'!K36</f>
        <v>5</v>
      </c>
      <c r="L36" s="110">
        <f>DISTRIBUCION!L36-'ENTREGA 1.0'!L36</f>
        <v>0</v>
      </c>
      <c r="M36" s="110">
        <f>DISTRIBUCION!M36-'ENTREGA 1.0'!M36</f>
        <v>2.5</v>
      </c>
      <c r="N36" s="110">
        <f>DISTRIBUCION!N36-'ENTREGA 1.0'!N36</f>
        <v>2.5</v>
      </c>
      <c r="O36" s="110">
        <f>DISTRIBUCION!O36-'ENTREGA 1.0'!O36</f>
        <v>5</v>
      </c>
      <c r="P36" s="110">
        <f>DISTRIBUCION!P36-'ENTREGA 1.0'!P36</f>
        <v>2.5</v>
      </c>
      <c r="Q36" s="110">
        <f>DISTRIBUCION!Q36-'ENTREGA 1.0'!Q36</f>
        <v>0</v>
      </c>
      <c r="R36" s="110">
        <f>DISTRIBUCION!R36-'ENTREGA 1.0'!R36</f>
        <v>2.5</v>
      </c>
      <c r="S36" s="110">
        <f>DISTRIBUCION!S36-'ENTREGA 1.0'!S36</f>
        <v>2.5</v>
      </c>
      <c r="T36" s="110">
        <f>DISTRIBUCION!T36-'ENTREGA 1.0'!T36</f>
        <v>0</v>
      </c>
      <c r="U36" s="110">
        <f>DISTRIBUCION!U36-'ENTREGA 1.0'!U36</f>
        <v>2.5</v>
      </c>
      <c r="V36" s="110">
        <f>DISTRIBUCION!V36-'ENTREGA 1.0'!V36</f>
        <v>2.5</v>
      </c>
      <c r="W36" s="110">
        <f>DISTRIBUCION!W36-'ENTREGA 1.0'!W36</f>
        <v>2.5</v>
      </c>
      <c r="X36" s="110">
        <f>DISTRIBUCION!X36-'ENTREGA 1.0'!X36</f>
        <v>2.5</v>
      </c>
      <c r="Y36" s="110">
        <f>DISTRIBUCION!Y36-'ENTREGA 1.0'!Y36</f>
        <v>2.5</v>
      </c>
      <c r="Z36" s="110">
        <f>DISTRIBUCION!Z36-'ENTREGA 1.0'!Z36</f>
        <v>2.5</v>
      </c>
      <c r="AA36" s="110">
        <f>DISTRIBUCION!AA36-'ENTREGA 1.0'!AA36</f>
        <v>2.5</v>
      </c>
      <c r="AB36" s="110">
        <f>DISTRIBUCION!AB36-'ENTREGA 1.0'!AB36</f>
        <v>2.5</v>
      </c>
      <c r="AC36" s="110">
        <f>DISTRIBUCION!AC36-'ENTREGA 1.0'!AC36</f>
        <v>2.5</v>
      </c>
      <c r="AD36" s="110">
        <f>DISTRIBUCION!AD36-'ENTREGA 1.0'!AD36</f>
        <v>0</v>
      </c>
      <c r="AE36" s="110">
        <f>DISTRIBUCION!AE36-'ENTREGA 1.0'!AE36</f>
        <v>0</v>
      </c>
      <c r="AF36" s="110">
        <f>DISTRIBUCION!AF36-'ENTREGA 1.0'!AF36</f>
        <v>0</v>
      </c>
      <c r="AG36" s="110">
        <f>DISTRIBUCION!AG36-'ENTREGA 1.0'!AG36</f>
        <v>0</v>
      </c>
      <c r="AH36" s="110">
        <f>DISTRIBUCION!AH36-'ENTREGA 1.0'!AH36</f>
        <v>0</v>
      </c>
      <c r="AI36" s="110">
        <f>DISTRIBUCION!AI36-'ENTREGA 1.0'!AI36</f>
        <v>0</v>
      </c>
      <c r="AJ36" s="110">
        <f>DISTRIBUCION!AJ36-'ENTREGA 1.0'!AJ36</f>
        <v>0</v>
      </c>
      <c r="AK36" s="110">
        <f>DISTRIBUCION!AK36-'ENTREGA 1.0'!AK36</f>
        <v>0</v>
      </c>
      <c r="AL36" s="110">
        <f>DISTRIBUCION!AL36-'ENTREGA 1.0'!AL36</f>
        <v>0</v>
      </c>
      <c r="AM36" s="110">
        <f>DISTRIBUCION!AM36-'ENTREGA 1.0'!AM36</f>
        <v>0</v>
      </c>
      <c r="AN36" s="110">
        <f>DISTRIBUCION!AN36-'ENTREGA 1.0'!AN36</f>
        <v>0</v>
      </c>
      <c r="AO36" s="110">
        <f>DISTRIBUCION!AO36-'ENTREGA 1.0'!AO36</f>
        <v>0</v>
      </c>
      <c r="AP36" s="110">
        <f>DISTRIBUCION!AP36-'ENTREGA 1.0'!AP36</f>
        <v>0</v>
      </c>
      <c r="AQ36" s="110">
        <f>DISTRIBUCION!AQ36-'ENTREGA 1.0'!AQ36</f>
        <v>0</v>
      </c>
      <c r="AR36" s="110">
        <f>DISTRIBUCION!AR36-'ENTREGA 1.0'!AR36</f>
        <v>0</v>
      </c>
      <c r="AS36" s="110">
        <f>DISTRIBUCION!AS36-'ENTREGA 1.0'!AS36</f>
        <v>0</v>
      </c>
      <c r="AT36" s="110">
        <f>DISTRIBUCION!AT36-'ENTREGA 1.0'!AT36</f>
        <v>0</v>
      </c>
      <c r="AU36" s="110">
        <f>DISTRIBUCION!AU36-'ENTREGA 1.0'!AU36</f>
        <v>0</v>
      </c>
      <c r="AV36" s="110">
        <f>DISTRIBUCION!AV36-'ENTREGA 1.0'!AV36</f>
        <v>0</v>
      </c>
      <c r="AW36" s="110">
        <f>DISTRIBUCION!AW36-'ENTREGA 1.0'!AW36</f>
        <v>0</v>
      </c>
      <c r="AX36" s="110">
        <f>DISTRIBUCION!AX36-'ENTREGA 1.0'!AX36</f>
        <v>0</v>
      </c>
      <c r="AY36" s="110">
        <f>DISTRIBUCION!AY36-'ENTREGA 1.0'!AY36</f>
        <v>0</v>
      </c>
      <c r="AZ36" s="110">
        <f>DISTRIBUCION!AZ36-'ENTREGA 1.0'!AZ36</f>
        <v>0</v>
      </c>
      <c r="BA36" s="86">
        <f t="shared" si="0"/>
        <v>52.5</v>
      </c>
    </row>
    <row r="37" spans="1:53" s="87" customFormat="1" x14ac:dyDescent="0.25">
      <c r="A37" s="83">
        <v>35</v>
      </c>
      <c r="B37" s="84">
        <v>3553</v>
      </c>
      <c r="C37" s="88" t="s">
        <v>470</v>
      </c>
      <c r="D37" s="83" t="s">
        <v>391</v>
      </c>
      <c r="E37" s="110">
        <f>DISTRIBUCION!E37-'ENTREGA 1.0'!E37</f>
        <v>0</v>
      </c>
      <c r="F37" s="110">
        <f>DISTRIBUCION!F37-'ENTREGA 1.0'!F37</f>
        <v>2.5</v>
      </c>
      <c r="G37" s="110">
        <f>DISTRIBUCION!G37-'ENTREGA 1.0'!G37</f>
        <v>5</v>
      </c>
      <c r="H37" s="110">
        <f>DISTRIBUCION!H37-'ENTREGA 1.0'!H37</f>
        <v>2.5</v>
      </c>
      <c r="I37" s="110">
        <f>DISTRIBUCION!I37-'ENTREGA 1.0'!I37</f>
        <v>2.5</v>
      </c>
      <c r="J37" s="110">
        <f>DISTRIBUCION!J37-'ENTREGA 1.0'!J37</f>
        <v>2.5</v>
      </c>
      <c r="K37" s="110">
        <f>DISTRIBUCION!K37-'ENTREGA 1.0'!K37</f>
        <v>7.5</v>
      </c>
      <c r="L37" s="110">
        <f>DISTRIBUCION!L37-'ENTREGA 1.0'!L37</f>
        <v>0</v>
      </c>
      <c r="M37" s="110">
        <f>DISTRIBUCION!M37-'ENTREGA 1.0'!M37</f>
        <v>0</v>
      </c>
      <c r="N37" s="110">
        <f>DISTRIBUCION!N37-'ENTREGA 1.0'!N37</f>
        <v>0</v>
      </c>
      <c r="O37" s="110">
        <f>DISTRIBUCION!O37-'ENTREGA 1.0'!O37</f>
        <v>7.5</v>
      </c>
      <c r="P37" s="110">
        <f>DISTRIBUCION!P37-'ENTREGA 1.0'!P37</f>
        <v>0</v>
      </c>
      <c r="Q37" s="110">
        <f>DISTRIBUCION!Q37-'ENTREGA 1.0'!Q37</f>
        <v>0</v>
      </c>
      <c r="R37" s="110">
        <f>DISTRIBUCION!R37-'ENTREGA 1.0'!R37</f>
        <v>2.5</v>
      </c>
      <c r="S37" s="110">
        <f>DISTRIBUCION!S37-'ENTREGA 1.0'!S37</f>
        <v>0</v>
      </c>
      <c r="T37" s="110">
        <f>DISTRIBUCION!T37-'ENTREGA 1.0'!T37</f>
        <v>0</v>
      </c>
      <c r="U37" s="110">
        <f>DISTRIBUCION!U37-'ENTREGA 1.0'!U37</f>
        <v>2.5</v>
      </c>
      <c r="V37" s="110">
        <f>DISTRIBUCION!V37-'ENTREGA 1.0'!V37</f>
        <v>0</v>
      </c>
      <c r="W37" s="110">
        <f>DISTRIBUCION!W37-'ENTREGA 1.0'!W37</f>
        <v>0</v>
      </c>
      <c r="X37" s="110">
        <f>DISTRIBUCION!X37-'ENTREGA 1.0'!X37</f>
        <v>2.5</v>
      </c>
      <c r="Y37" s="110">
        <f>DISTRIBUCION!Y37-'ENTREGA 1.0'!Y37</f>
        <v>0</v>
      </c>
      <c r="Z37" s="110">
        <f>DISTRIBUCION!Z37-'ENTREGA 1.0'!Z37</f>
        <v>2.5</v>
      </c>
      <c r="AA37" s="110">
        <f>DISTRIBUCION!AA37-'ENTREGA 1.0'!AA37</f>
        <v>5</v>
      </c>
      <c r="AB37" s="110">
        <f>DISTRIBUCION!AB37-'ENTREGA 1.0'!AB37</f>
        <v>2.5</v>
      </c>
      <c r="AC37" s="110">
        <f>DISTRIBUCION!AC37-'ENTREGA 1.0'!AC37</f>
        <v>2.5</v>
      </c>
      <c r="AD37" s="110">
        <f>DISTRIBUCION!AD37-'ENTREGA 1.0'!AD37</f>
        <v>0</v>
      </c>
      <c r="AE37" s="110">
        <f>DISTRIBUCION!AE37-'ENTREGA 1.0'!AE37</f>
        <v>0</v>
      </c>
      <c r="AF37" s="110">
        <f>DISTRIBUCION!AF37-'ENTREGA 1.0'!AF37</f>
        <v>0</v>
      </c>
      <c r="AG37" s="110">
        <f>DISTRIBUCION!AG37-'ENTREGA 1.0'!AG37</f>
        <v>0</v>
      </c>
      <c r="AH37" s="110">
        <f>DISTRIBUCION!AH37-'ENTREGA 1.0'!AH37</f>
        <v>0</v>
      </c>
      <c r="AI37" s="110">
        <f>DISTRIBUCION!AI37-'ENTREGA 1.0'!AI37</f>
        <v>0</v>
      </c>
      <c r="AJ37" s="110">
        <f>DISTRIBUCION!AJ37-'ENTREGA 1.0'!AJ37</f>
        <v>0</v>
      </c>
      <c r="AK37" s="110">
        <f>DISTRIBUCION!AK37-'ENTREGA 1.0'!AK37</f>
        <v>0</v>
      </c>
      <c r="AL37" s="110">
        <f>DISTRIBUCION!AL37-'ENTREGA 1.0'!AL37</f>
        <v>0</v>
      </c>
      <c r="AM37" s="110">
        <f>DISTRIBUCION!AM37-'ENTREGA 1.0'!AM37</f>
        <v>0</v>
      </c>
      <c r="AN37" s="110">
        <f>DISTRIBUCION!AN37-'ENTREGA 1.0'!AN37</f>
        <v>0</v>
      </c>
      <c r="AO37" s="110">
        <f>DISTRIBUCION!AO37-'ENTREGA 1.0'!AO37</f>
        <v>0</v>
      </c>
      <c r="AP37" s="110">
        <f>DISTRIBUCION!AP37-'ENTREGA 1.0'!AP37</f>
        <v>0</v>
      </c>
      <c r="AQ37" s="110">
        <f>DISTRIBUCION!AQ37-'ENTREGA 1.0'!AQ37</f>
        <v>0</v>
      </c>
      <c r="AR37" s="110">
        <f>DISTRIBUCION!AR37-'ENTREGA 1.0'!AR37</f>
        <v>0</v>
      </c>
      <c r="AS37" s="110">
        <f>DISTRIBUCION!AS37-'ENTREGA 1.0'!AS37</f>
        <v>0</v>
      </c>
      <c r="AT37" s="110">
        <f>DISTRIBUCION!AT37-'ENTREGA 1.0'!AT37</f>
        <v>0</v>
      </c>
      <c r="AU37" s="110">
        <f>DISTRIBUCION!AU37-'ENTREGA 1.0'!AU37</f>
        <v>0</v>
      </c>
      <c r="AV37" s="110">
        <f>DISTRIBUCION!AV37-'ENTREGA 1.0'!AV37</f>
        <v>0</v>
      </c>
      <c r="AW37" s="110">
        <f>DISTRIBUCION!AW37-'ENTREGA 1.0'!AW37</f>
        <v>0</v>
      </c>
      <c r="AX37" s="110">
        <f>DISTRIBUCION!AX37-'ENTREGA 1.0'!AX37</f>
        <v>0</v>
      </c>
      <c r="AY37" s="110">
        <f>DISTRIBUCION!AY37-'ENTREGA 1.0'!AY37</f>
        <v>0</v>
      </c>
      <c r="AZ37" s="110">
        <f>DISTRIBUCION!AZ37-'ENTREGA 1.0'!AZ37</f>
        <v>0</v>
      </c>
      <c r="BA37" s="86">
        <f t="shared" si="0"/>
        <v>50</v>
      </c>
    </row>
  </sheetData>
  <mergeCells count="1">
    <mergeCell ref="A1:AZ1"/>
  </mergeCells>
  <pageMargins left="0.7" right="0.7" top="0.75" bottom="0.75" header="0.3" footer="0.3"/>
  <pageSetup scale="77"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161"/>
  <sheetViews>
    <sheetView workbookViewId="0">
      <selection activeCell="A9" sqref="A9"/>
    </sheetView>
  </sheetViews>
  <sheetFormatPr baseColWidth="10" defaultRowHeight="15" x14ac:dyDescent="0.25"/>
  <cols>
    <col min="1" max="1" width="54.28515625" bestFit="1" customWidth="1"/>
  </cols>
  <sheetData>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row r="42" spans="1:1" x14ac:dyDescent="0.25">
      <c r="A42" t="s">
        <v>150</v>
      </c>
    </row>
    <row r="43" spans="1:1" x14ac:dyDescent="0.25">
      <c r="A43" t="s">
        <v>151</v>
      </c>
    </row>
    <row r="44" spans="1:1" x14ac:dyDescent="0.25">
      <c r="A44" t="s">
        <v>152</v>
      </c>
    </row>
    <row r="45" spans="1:1" x14ac:dyDescent="0.25">
      <c r="A45" t="s">
        <v>153</v>
      </c>
    </row>
    <row r="46" spans="1:1" x14ac:dyDescent="0.25">
      <c r="A46" t="s">
        <v>154</v>
      </c>
    </row>
    <row r="47" spans="1:1" x14ac:dyDescent="0.25">
      <c r="A47" t="s">
        <v>155</v>
      </c>
    </row>
    <row r="48" spans="1:1" x14ac:dyDescent="0.25">
      <c r="A48" t="s">
        <v>156</v>
      </c>
    </row>
    <row r="49" spans="1:1" x14ac:dyDescent="0.25">
      <c r="A49" t="s">
        <v>157</v>
      </c>
    </row>
    <row r="50" spans="1:1" x14ac:dyDescent="0.25">
      <c r="A50" t="s">
        <v>158</v>
      </c>
    </row>
    <row r="51" spans="1:1" x14ac:dyDescent="0.25">
      <c r="A51" t="s">
        <v>159</v>
      </c>
    </row>
    <row r="52" spans="1:1" x14ac:dyDescent="0.25">
      <c r="A52" t="s">
        <v>160</v>
      </c>
    </row>
    <row r="53" spans="1:1" x14ac:dyDescent="0.25">
      <c r="A53" t="s">
        <v>161</v>
      </c>
    </row>
    <row r="54" spans="1:1" x14ac:dyDescent="0.25">
      <c r="A54" t="s">
        <v>162</v>
      </c>
    </row>
    <row r="55" spans="1:1" x14ac:dyDescent="0.25">
      <c r="A55" t="s">
        <v>163</v>
      </c>
    </row>
    <row r="56" spans="1:1" x14ac:dyDescent="0.25">
      <c r="A56" t="s">
        <v>164</v>
      </c>
    </row>
    <row r="57" spans="1:1" x14ac:dyDescent="0.25">
      <c r="A57" t="s">
        <v>165</v>
      </c>
    </row>
    <row r="58" spans="1:1" x14ac:dyDescent="0.25">
      <c r="A58" t="s">
        <v>166</v>
      </c>
    </row>
    <row r="59" spans="1:1" x14ac:dyDescent="0.25">
      <c r="A59" t="s">
        <v>167</v>
      </c>
    </row>
    <row r="60" spans="1:1" x14ac:dyDescent="0.25">
      <c r="A60" t="s">
        <v>168</v>
      </c>
    </row>
    <row r="61" spans="1:1" x14ac:dyDescent="0.25">
      <c r="A61" t="s">
        <v>169</v>
      </c>
    </row>
    <row r="62" spans="1:1" x14ac:dyDescent="0.25">
      <c r="A62" t="s">
        <v>170</v>
      </c>
    </row>
    <row r="63" spans="1:1" x14ac:dyDescent="0.25">
      <c r="A63" t="s">
        <v>171</v>
      </c>
    </row>
    <row r="64" spans="1:1" x14ac:dyDescent="0.25">
      <c r="A64" t="s">
        <v>172</v>
      </c>
    </row>
    <row r="65" spans="1:1" x14ac:dyDescent="0.25">
      <c r="A65" t="s">
        <v>173</v>
      </c>
    </row>
    <row r="66" spans="1:1" x14ac:dyDescent="0.25">
      <c r="A66" t="s">
        <v>174</v>
      </c>
    </row>
    <row r="67" spans="1:1" x14ac:dyDescent="0.25">
      <c r="A67" t="s">
        <v>175</v>
      </c>
    </row>
    <row r="68" spans="1:1" x14ac:dyDescent="0.25">
      <c r="A68" t="s">
        <v>176</v>
      </c>
    </row>
    <row r="69" spans="1:1" x14ac:dyDescent="0.25">
      <c r="A69" t="s">
        <v>177</v>
      </c>
    </row>
    <row r="70" spans="1:1" x14ac:dyDescent="0.25">
      <c r="A70" t="s">
        <v>178</v>
      </c>
    </row>
    <row r="71" spans="1:1" x14ac:dyDescent="0.25">
      <c r="A71" t="s">
        <v>179</v>
      </c>
    </row>
    <row r="72" spans="1:1" x14ac:dyDescent="0.25">
      <c r="A72" t="s">
        <v>180</v>
      </c>
    </row>
    <row r="73" spans="1:1" x14ac:dyDescent="0.25">
      <c r="A73" t="s">
        <v>181</v>
      </c>
    </row>
    <row r="74" spans="1:1" x14ac:dyDescent="0.25">
      <c r="A74" t="s">
        <v>182</v>
      </c>
    </row>
    <row r="75" spans="1:1" x14ac:dyDescent="0.25">
      <c r="A75" t="s">
        <v>183</v>
      </c>
    </row>
    <row r="76" spans="1:1" x14ac:dyDescent="0.25">
      <c r="A76" t="s">
        <v>184</v>
      </c>
    </row>
    <row r="77" spans="1:1" x14ac:dyDescent="0.25">
      <c r="A77" t="s">
        <v>185</v>
      </c>
    </row>
    <row r="78" spans="1:1" x14ac:dyDescent="0.25">
      <c r="A78" t="s">
        <v>186</v>
      </c>
    </row>
    <row r="79" spans="1:1" x14ac:dyDescent="0.25">
      <c r="A79" t="s">
        <v>187</v>
      </c>
    </row>
    <row r="80" spans="1:1" x14ac:dyDescent="0.25">
      <c r="A80" t="s">
        <v>188</v>
      </c>
    </row>
    <row r="81" spans="1:1" x14ac:dyDescent="0.25">
      <c r="A81" t="s">
        <v>189</v>
      </c>
    </row>
    <row r="82" spans="1:1" x14ac:dyDescent="0.25">
      <c r="A82" t="s">
        <v>190</v>
      </c>
    </row>
    <row r="83" spans="1:1" x14ac:dyDescent="0.25">
      <c r="A83" t="s">
        <v>191</v>
      </c>
    </row>
    <row r="84" spans="1:1" x14ac:dyDescent="0.25">
      <c r="A84" t="s">
        <v>192</v>
      </c>
    </row>
    <row r="85" spans="1:1" x14ac:dyDescent="0.25">
      <c r="A85" t="s">
        <v>193</v>
      </c>
    </row>
    <row r="86" spans="1:1" x14ac:dyDescent="0.25">
      <c r="A86" t="s">
        <v>194</v>
      </c>
    </row>
    <row r="87" spans="1:1" x14ac:dyDescent="0.25">
      <c r="A87" t="s">
        <v>195</v>
      </c>
    </row>
    <row r="88" spans="1:1" x14ac:dyDescent="0.25">
      <c r="A88" t="s">
        <v>196</v>
      </c>
    </row>
    <row r="89" spans="1:1" x14ac:dyDescent="0.25">
      <c r="A89" t="s">
        <v>197</v>
      </c>
    </row>
    <row r="90" spans="1:1" x14ac:dyDescent="0.25">
      <c r="A90" t="s">
        <v>198</v>
      </c>
    </row>
    <row r="91" spans="1:1" x14ac:dyDescent="0.25">
      <c r="A91" t="s">
        <v>199</v>
      </c>
    </row>
    <row r="92" spans="1:1" x14ac:dyDescent="0.25">
      <c r="A92" t="s">
        <v>200</v>
      </c>
    </row>
    <row r="93" spans="1:1" x14ac:dyDescent="0.25">
      <c r="A93" t="s">
        <v>201</v>
      </c>
    </row>
    <row r="94" spans="1:1" x14ac:dyDescent="0.25">
      <c r="A94" t="s">
        <v>202</v>
      </c>
    </row>
    <row r="95" spans="1:1" x14ac:dyDescent="0.25">
      <c r="A95" t="s">
        <v>203</v>
      </c>
    </row>
    <row r="96" spans="1:1" x14ac:dyDescent="0.25">
      <c r="A96" t="s">
        <v>204</v>
      </c>
    </row>
    <row r="97" spans="1:1" x14ac:dyDescent="0.25">
      <c r="A97" t="s">
        <v>205</v>
      </c>
    </row>
    <row r="98" spans="1:1" x14ac:dyDescent="0.25">
      <c r="A98" t="s">
        <v>206</v>
      </c>
    </row>
    <row r="99" spans="1:1" x14ac:dyDescent="0.25">
      <c r="A99" t="s">
        <v>207</v>
      </c>
    </row>
    <row r="100" spans="1:1" x14ac:dyDescent="0.25">
      <c r="A100" t="s">
        <v>208</v>
      </c>
    </row>
    <row r="101" spans="1:1" x14ac:dyDescent="0.25">
      <c r="A101" t="s">
        <v>209</v>
      </c>
    </row>
    <row r="102" spans="1:1" x14ac:dyDescent="0.25">
      <c r="A102" t="s">
        <v>210</v>
      </c>
    </row>
    <row r="103" spans="1:1" x14ac:dyDescent="0.25">
      <c r="A103" t="s">
        <v>211</v>
      </c>
    </row>
    <row r="104" spans="1:1" x14ac:dyDescent="0.25">
      <c r="A104" t="s">
        <v>212</v>
      </c>
    </row>
    <row r="105" spans="1:1" x14ac:dyDescent="0.25">
      <c r="A105" t="s">
        <v>213</v>
      </c>
    </row>
    <row r="106" spans="1:1" x14ac:dyDescent="0.25">
      <c r="A106" t="s">
        <v>214</v>
      </c>
    </row>
    <row r="107" spans="1:1" x14ac:dyDescent="0.25">
      <c r="A107" t="s">
        <v>215</v>
      </c>
    </row>
    <row r="108" spans="1:1" x14ac:dyDescent="0.25">
      <c r="A108" t="s">
        <v>216</v>
      </c>
    </row>
    <row r="109" spans="1:1" x14ac:dyDescent="0.25">
      <c r="A109" t="s">
        <v>217</v>
      </c>
    </row>
    <row r="110" spans="1:1" x14ac:dyDescent="0.25">
      <c r="A110" t="s">
        <v>218</v>
      </c>
    </row>
    <row r="111" spans="1:1" x14ac:dyDescent="0.25">
      <c r="A111" t="s">
        <v>219</v>
      </c>
    </row>
    <row r="112" spans="1:1" x14ac:dyDescent="0.25">
      <c r="A112" t="s">
        <v>220</v>
      </c>
    </row>
    <row r="113" spans="1:1" x14ac:dyDescent="0.25">
      <c r="A113" t="s">
        <v>221</v>
      </c>
    </row>
    <row r="114" spans="1:1" x14ac:dyDescent="0.25">
      <c r="A114" t="s">
        <v>222</v>
      </c>
    </row>
    <row r="115" spans="1:1" x14ac:dyDescent="0.25">
      <c r="A115" t="s">
        <v>223</v>
      </c>
    </row>
    <row r="116" spans="1:1" x14ac:dyDescent="0.25">
      <c r="A116" t="s">
        <v>224</v>
      </c>
    </row>
    <row r="117" spans="1:1" x14ac:dyDescent="0.25">
      <c r="A117" t="s">
        <v>225</v>
      </c>
    </row>
    <row r="118" spans="1:1" x14ac:dyDescent="0.25">
      <c r="A118" t="s">
        <v>226</v>
      </c>
    </row>
    <row r="119" spans="1:1" x14ac:dyDescent="0.25">
      <c r="A119" t="s">
        <v>227</v>
      </c>
    </row>
    <row r="120" spans="1:1" x14ac:dyDescent="0.25">
      <c r="A120" t="s">
        <v>228</v>
      </c>
    </row>
    <row r="121" spans="1:1" x14ac:dyDescent="0.25">
      <c r="A121" t="s">
        <v>229</v>
      </c>
    </row>
    <row r="122" spans="1:1" x14ac:dyDescent="0.25">
      <c r="A122" t="s">
        <v>230</v>
      </c>
    </row>
    <row r="123" spans="1:1" x14ac:dyDescent="0.25">
      <c r="A123" t="s">
        <v>231</v>
      </c>
    </row>
    <row r="124" spans="1:1" x14ac:dyDescent="0.25">
      <c r="A124" t="s">
        <v>232</v>
      </c>
    </row>
    <row r="125" spans="1:1" x14ac:dyDescent="0.25">
      <c r="A125" t="s">
        <v>233</v>
      </c>
    </row>
    <row r="126" spans="1:1" x14ac:dyDescent="0.25">
      <c r="A126" t="s">
        <v>234</v>
      </c>
    </row>
    <row r="127" spans="1:1" x14ac:dyDescent="0.25">
      <c r="A127" t="s">
        <v>235</v>
      </c>
    </row>
    <row r="128" spans="1:1" x14ac:dyDescent="0.25">
      <c r="A128" t="s">
        <v>236</v>
      </c>
    </row>
    <row r="129" spans="1:1" x14ac:dyDescent="0.25">
      <c r="A129" t="s">
        <v>237</v>
      </c>
    </row>
    <row r="130" spans="1:1" x14ac:dyDescent="0.25">
      <c r="A130" t="s">
        <v>238</v>
      </c>
    </row>
    <row r="131" spans="1:1" x14ac:dyDescent="0.25">
      <c r="A131" t="s">
        <v>239</v>
      </c>
    </row>
    <row r="132" spans="1:1" x14ac:dyDescent="0.25">
      <c r="A132" t="s">
        <v>240</v>
      </c>
    </row>
    <row r="133" spans="1:1" x14ac:dyDescent="0.25">
      <c r="A133" t="s">
        <v>241</v>
      </c>
    </row>
    <row r="134" spans="1:1" x14ac:dyDescent="0.25">
      <c r="A134" t="s">
        <v>242</v>
      </c>
    </row>
    <row r="135" spans="1:1" x14ac:dyDescent="0.25">
      <c r="A135" t="s">
        <v>243</v>
      </c>
    </row>
    <row r="136" spans="1:1" x14ac:dyDescent="0.25">
      <c r="A136" t="s">
        <v>244</v>
      </c>
    </row>
    <row r="137" spans="1:1" x14ac:dyDescent="0.25">
      <c r="A137" t="s">
        <v>245</v>
      </c>
    </row>
    <row r="138" spans="1:1" x14ac:dyDescent="0.25">
      <c r="A138" t="s">
        <v>246</v>
      </c>
    </row>
    <row r="139" spans="1:1" x14ac:dyDescent="0.25">
      <c r="A139" t="s">
        <v>247</v>
      </c>
    </row>
    <row r="140" spans="1:1" x14ac:dyDescent="0.25">
      <c r="A140" t="s">
        <v>248</v>
      </c>
    </row>
    <row r="141" spans="1:1" x14ac:dyDescent="0.25">
      <c r="A141" t="s">
        <v>249</v>
      </c>
    </row>
    <row r="142" spans="1:1" x14ac:dyDescent="0.25">
      <c r="A142" t="s">
        <v>250</v>
      </c>
    </row>
    <row r="143" spans="1:1" x14ac:dyDescent="0.25">
      <c r="A143" t="s">
        <v>251</v>
      </c>
    </row>
    <row r="144" spans="1:1" x14ac:dyDescent="0.25">
      <c r="A144" t="s">
        <v>252</v>
      </c>
    </row>
    <row r="145" spans="1:1" x14ac:dyDescent="0.25">
      <c r="A145" t="s">
        <v>253</v>
      </c>
    </row>
    <row r="146" spans="1:1" x14ac:dyDescent="0.25">
      <c r="A146" t="s">
        <v>254</v>
      </c>
    </row>
    <row r="147" spans="1:1" x14ac:dyDescent="0.25">
      <c r="A147" t="s">
        <v>255</v>
      </c>
    </row>
    <row r="148" spans="1:1" x14ac:dyDescent="0.25">
      <c r="A148" t="s">
        <v>256</v>
      </c>
    </row>
    <row r="149" spans="1:1" x14ac:dyDescent="0.25">
      <c r="A149" t="s">
        <v>257</v>
      </c>
    </row>
    <row r="150" spans="1:1" x14ac:dyDescent="0.25">
      <c r="A150" t="s">
        <v>258</v>
      </c>
    </row>
    <row r="151" spans="1:1" x14ac:dyDescent="0.25">
      <c r="A151" t="s">
        <v>259</v>
      </c>
    </row>
    <row r="152" spans="1:1" x14ac:dyDescent="0.25">
      <c r="A152" t="s">
        <v>260</v>
      </c>
    </row>
    <row r="153" spans="1:1" x14ac:dyDescent="0.25">
      <c r="A153" t="s">
        <v>261</v>
      </c>
    </row>
    <row r="154" spans="1:1" x14ac:dyDescent="0.25">
      <c r="A154" t="s">
        <v>262</v>
      </c>
    </row>
    <row r="155" spans="1:1" x14ac:dyDescent="0.25">
      <c r="A155" t="s">
        <v>263</v>
      </c>
    </row>
    <row r="156" spans="1:1" x14ac:dyDescent="0.25">
      <c r="A156" t="s">
        <v>264</v>
      </c>
    </row>
    <row r="157" spans="1:1" x14ac:dyDescent="0.25">
      <c r="A157" t="s">
        <v>265</v>
      </c>
    </row>
    <row r="158" spans="1:1" x14ac:dyDescent="0.25">
      <c r="A158" t="s">
        <v>266</v>
      </c>
    </row>
    <row r="159" spans="1:1" x14ac:dyDescent="0.25">
      <c r="A159" t="s">
        <v>267</v>
      </c>
    </row>
    <row r="160" spans="1:1" x14ac:dyDescent="0.25">
      <c r="A160" t="s">
        <v>268</v>
      </c>
    </row>
    <row r="161" spans="1:1" x14ac:dyDescent="0.25">
      <c r="A161" t="s">
        <v>269</v>
      </c>
    </row>
  </sheetData>
  <sheetProtection algorithmName="SHA-512" hashValue="1yIeX06YcXgsmupBA+1WoBisaWO8mOmdUApU1VQw4BjY+tf0Y1B08zAZwGFBLNDs+kjXHP077f5zUpluD94+lg==" saltValue="hdHKyE+cMGkbbyctmd/MN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7EF95F546F33946BE7CDAE7622929AC" ma:contentTypeVersion="7" ma:contentTypeDescription="Crear nuevo documento." ma:contentTypeScope="" ma:versionID="b59a6848192ff90ed24c2cc56ed35aca">
  <xsd:schema xmlns:xsd="http://www.w3.org/2001/XMLSchema" xmlns:xs="http://www.w3.org/2001/XMLSchema" xmlns:p="http://schemas.microsoft.com/office/2006/metadata/properties" xmlns:ns2="90fe2ff9-bb45-4eab-b69e-40c9bbefab02" targetNamespace="http://schemas.microsoft.com/office/2006/metadata/properties" ma:root="true" ma:fieldsID="099d7c4def19ddfbdfdf89dc2dfac32e" ns2:_="">
    <xsd:import namespace="90fe2ff9-bb45-4eab-b69e-40c9bbefab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fe2ff9-bb45-4eab-b69e-40c9bbefa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C56836-5D49-4BEF-91DA-333E756BFF7E}">
  <ds:schemaRefs>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90fe2ff9-bb45-4eab-b69e-40c9bbefab02"/>
    <ds:schemaRef ds:uri="http://purl.org/dc/dcmitype/"/>
  </ds:schemaRefs>
</ds:datastoreItem>
</file>

<file path=customXml/itemProps2.xml><?xml version="1.0" encoding="utf-8"?>
<ds:datastoreItem xmlns:ds="http://schemas.openxmlformats.org/officeDocument/2006/customXml" ds:itemID="{8E1325FD-5EE1-41BB-9C1A-C414B6D35574}">
  <ds:schemaRefs>
    <ds:schemaRef ds:uri="http://schemas.microsoft.com/sharepoint/v3/contenttype/forms"/>
  </ds:schemaRefs>
</ds:datastoreItem>
</file>

<file path=customXml/itemProps3.xml><?xml version="1.0" encoding="utf-8"?>
<ds:datastoreItem xmlns:ds="http://schemas.openxmlformats.org/officeDocument/2006/customXml" ds:itemID="{3D64B389-65C9-4EC0-8300-E121446C3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fe2ff9-bb45-4eab-b69e-40c9bbefa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vt:lpstr>
      <vt:lpstr>PPTO</vt:lpstr>
      <vt:lpstr>DISTRIBUCION</vt:lpstr>
      <vt:lpstr>ESPECIFICACIONES</vt:lpstr>
      <vt:lpstr>COTIZACIONES</vt:lpstr>
      <vt:lpstr>ENTREGA 1.0</vt:lpstr>
      <vt:lpstr>ENTREGA 2.0</vt:lpstr>
      <vt:lpstr>BASE</vt:lpstr>
      <vt:lpstr>COTIZACIONES!Área_de_impresión</vt:lpstr>
      <vt:lpstr>DISTRIBUCION!Área_de_impresión</vt:lpstr>
      <vt:lpstr>'ENTREGA 1.0'!Área_de_impresión</vt:lpstr>
      <vt:lpstr>'ENTREGA 2.0'!Área_de_impresión</vt:lpstr>
      <vt:lpstr>formato!Área_de_impresión</vt:lpstr>
      <vt:lpstr>PPTO!Área_de_impresión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Ely Valencia</dc:creator>
  <cp:lastModifiedBy>Sebastián Díaz Valencia</cp:lastModifiedBy>
  <cp:lastPrinted>2022-02-22T19:26:15Z</cp:lastPrinted>
  <dcterms:created xsi:type="dcterms:W3CDTF">2019-12-27T14:08:03Z</dcterms:created>
  <dcterms:modified xsi:type="dcterms:W3CDTF">2022-03-04T20:52:44Z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0x01010067EF95F546F33946BE7CDAE7622929AC</vt:lpwstr>
  </property>
</Properties>
</file>