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NTRATACION2\Desktop\SOLICITUD PÚBLICA 2024\35. ADQUISICION COMPUERTAS CAMPOALEGRE\"/>
    </mc:Choice>
  </mc:AlternateContent>
  <bookViews>
    <workbookView xWindow="0" yWindow="0" windowWidth="24000" windowHeight="7635"/>
  </bookViews>
  <sheets>
    <sheet name="herr. inala.  y guadañas 2024" sheetId="2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7" l="1"/>
  <c r="K5" i="27" s="1"/>
  <c r="L5" i="27" s="1"/>
  <c r="J7" i="27" l="1"/>
  <c r="J6" i="27"/>
  <c r="K7" i="27" l="1"/>
  <c r="L7" i="27" s="1"/>
  <c r="K6" i="27"/>
  <c r="L6" i="27" s="1"/>
  <c r="L39" i="27" l="1"/>
  <c r="L41" i="27" l="1"/>
  <c r="L40" i="27" s="1"/>
  <c r="J8" i="27"/>
  <c r="K8" i="27" s="1"/>
  <c r="J9" i="27"/>
  <c r="K9" i="27" l="1"/>
  <c r="L9" i="27" s="1"/>
  <c r="L8" i="27"/>
  <c r="K37" i="27" l="1"/>
  <c r="J37" i="27"/>
  <c r="L37" i="27" s="1"/>
  <c r="L36" i="27"/>
  <c r="K36" i="27"/>
  <c r="J36" i="27"/>
  <c r="K35" i="27"/>
  <c r="J35" i="27"/>
  <c r="L35" i="27" s="1"/>
  <c r="K34" i="27"/>
  <c r="J34" i="27"/>
  <c r="L34" i="27" s="1"/>
  <c r="K33" i="27"/>
  <c r="J33" i="27"/>
  <c r="K32" i="27"/>
  <c r="J32" i="27"/>
  <c r="L32" i="27" s="1"/>
  <c r="K31" i="27"/>
  <c r="L31" i="27" s="1"/>
  <c r="J31" i="27"/>
  <c r="K30" i="27"/>
  <c r="J30" i="27"/>
  <c r="L30" i="27" s="1"/>
  <c r="K29" i="27"/>
  <c r="J29" i="27"/>
  <c r="L29" i="27" s="1"/>
  <c r="K28" i="27"/>
  <c r="J28" i="27"/>
  <c r="L28" i="27" s="1"/>
  <c r="K27" i="27"/>
  <c r="J27" i="27"/>
  <c r="K26" i="27"/>
  <c r="J26" i="27"/>
  <c r="L26" i="27" s="1"/>
  <c r="K25" i="27"/>
  <c r="J25" i="27"/>
  <c r="L25" i="27" s="1"/>
  <c r="K24" i="27"/>
  <c r="J24" i="27"/>
  <c r="L24" i="27" s="1"/>
  <c r="K23" i="27"/>
  <c r="L23" i="27" s="1"/>
  <c r="J23" i="27"/>
  <c r="K22" i="27"/>
  <c r="J22" i="27"/>
  <c r="L22" i="27" s="1"/>
  <c r="K21" i="27"/>
  <c r="J21" i="27"/>
  <c r="L21" i="27" s="1"/>
  <c r="K20" i="27"/>
  <c r="J20" i="27"/>
  <c r="L20" i="27" s="1"/>
  <c r="K19" i="27"/>
  <c r="J19" i="27"/>
  <c r="L19" i="27" s="1"/>
  <c r="K18" i="27"/>
  <c r="J18" i="27"/>
  <c r="L18" i="27" s="1"/>
  <c r="K17" i="27"/>
  <c r="J17" i="27"/>
  <c r="L17" i="27" s="1"/>
  <c r="K16" i="27"/>
  <c r="J16" i="27"/>
  <c r="L16" i="27" s="1"/>
  <c r="K15" i="27"/>
  <c r="L15" i="27" s="1"/>
  <c r="J15" i="27"/>
  <c r="K14" i="27"/>
  <c r="J14" i="27"/>
  <c r="K13" i="27"/>
  <c r="J13" i="27"/>
  <c r="L13" i="27" s="1"/>
  <c r="K12" i="27"/>
  <c r="J12" i="27"/>
  <c r="L12" i="27" s="1"/>
  <c r="K11" i="27"/>
  <c r="J11" i="27"/>
  <c r="K10" i="27"/>
  <c r="J10" i="27"/>
  <c r="L33" i="27" l="1"/>
  <c r="L27" i="27"/>
  <c r="L10" i="27"/>
  <c r="L14" i="27"/>
  <c r="L11" i="27"/>
</calcChain>
</file>

<file path=xl/sharedStrings.xml><?xml version="1.0" encoding="utf-8"?>
<sst xmlns="http://schemas.openxmlformats.org/spreadsheetml/2006/main" count="17" uniqueCount="17">
  <si>
    <t>MATRIZ ESTUDIO DE MERCADO</t>
  </si>
  <si>
    <t>Codigo</t>
  </si>
  <si>
    <t>Descripción</t>
  </si>
  <si>
    <t>Cantidad</t>
  </si>
  <si>
    <t>% de IVA del producto</t>
  </si>
  <si>
    <t>Valor unitario
Proveedor 1 sin IVA</t>
  </si>
  <si>
    <t>Valor unitario
Proveedor 2 sin IVA</t>
  </si>
  <si>
    <t>Valor unitario
Proveedor 3 sin IVA</t>
  </si>
  <si>
    <t>Valor unitario promedio sin IVA</t>
  </si>
  <si>
    <t>Valor  Promedio por cantidades sin IVA</t>
  </si>
  <si>
    <t>Valor Promedio por cantidades con IVA</t>
  </si>
  <si>
    <t>Valor total del IVA</t>
  </si>
  <si>
    <t>Valor promedio del mercado sin  IVA</t>
  </si>
  <si>
    <t xml:space="preserve">Valor promedio del mercado con IVA </t>
  </si>
  <si>
    <t>Compuerta para bocatoma 16" eje inox de 11/4"x3,7 mm</t>
  </si>
  <si>
    <t>compuerta 14 " eje inox de 11/4"x3,7 m</t>
  </si>
  <si>
    <t>compuerta 14 " eje inox de 11/4"x 5,7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</si>
</sst>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_-* #,##0.0_-;\-* #,##0.0_-;_-* &quot;-&quot;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41" fontId="2" fillId="0" borderId="0" xfId="1" applyNumberFormat="1" applyFont="1"/>
    <xf numFmtId="41" fontId="1" fillId="0" borderId="1" xfId="2" applyFont="1" applyBorder="1" applyProtection="1">
      <protection locked="0"/>
    </xf>
    <xf numFmtId="0" fontId="1" fillId="0" borderId="1" xfId="1" applyBorder="1" applyProtection="1">
      <protection locked="0"/>
    </xf>
    <xf numFmtId="9" fontId="1" fillId="0" borderId="1" xfId="2" applyNumberFormat="1" applyFont="1" applyBorder="1" applyProtection="1">
      <protection locked="0"/>
    </xf>
    <xf numFmtId="164" fontId="1" fillId="0" borderId="1" xfId="2" applyNumberFormat="1" applyFont="1" applyBorder="1"/>
    <xf numFmtId="0" fontId="1" fillId="0" borderId="1" xfId="1" applyBorder="1" applyAlignment="1" applyProtection="1">
      <alignment wrapText="1"/>
      <protection locked="0"/>
    </xf>
    <xf numFmtId="41" fontId="1" fillId="0" borderId="1" xfId="2" applyNumberFormat="1" applyFont="1" applyBorder="1"/>
    <xf numFmtId="41" fontId="0" fillId="0" borderId="0" xfId="0" applyNumberFormat="1"/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center" wrapText="1"/>
    </xf>
    <xf numFmtId="0" fontId="0" fillId="0" borderId="0" xfId="0" applyAlignment="1"/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0" xfId="1" applyFont="1" applyFill="1" applyAlignment="1"/>
    <xf numFmtId="0" fontId="4" fillId="0" borderId="1" xfId="1" applyFont="1" applyFill="1" applyBorder="1" applyAlignment="1">
      <alignment vertical="center" wrapText="1"/>
    </xf>
    <xf numFmtId="9" fontId="1" fillId="0" borderId="1" xfId="2" applyNumberFormat="1" applyFont="1" applyBorder="1" applyAlignment="1" applyProtection="1">
      <protection locked="0"/>
    </xf>
    <xf numFmtId="41" fontId="1" fillId="0" borderId="1" xfId="2" applyNumberFormat="1" applyFont="1" applyBorder="1" applyAlignment="1"/>
    <xf numFmtId="1" fontId="5" fillId="0" borderId="2" xfId="0" applyNumberFormat="1" applyFont="1" applyBorder="1" applyAlignment="1">
      <alignment wrapText="1"/>
    </xf>
    <xf numFmtId="0" fontId="5" fillId="0" borderId="1" xfId="0" applyFont="1" applyBorder="1" applyAlignment="1"/>
    <xf numFmtId="1" fontId="5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1" fontId="0" fillId="0" borderId="0" xfId="0" applyNumberFormat="1" applyBorder="1"/>
    <xf numFmtId="0" fontId="0" fillId="0" borderId="0" xfId="0" applyBorder="1" applyAlignment="1"/>
    <xf numFmtId="0" fontId="5" fillId="0" borderId="0" xfId="0" applyFont="1" applyBorder="1" applyAlignment="1"/>
    <xf numFmtId="165" fontId="1" fillId="0" borderId="1" xfId="2" applyNumberFormat="1" applyFont="1" applyBorder="1" applyAlignment="1"/>
    <xf numFmtId="0" fontId="5" fillId="0" borderId="0" xfId="0" applyFont="1" applyBorder="1" applyAlignment="1">
      <alignment horizontal="center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</cellXfs>
  <cellStyles count="3">
    <cellStyle name="Millares [0]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zoomScale="80" zoomScaleNormal="80" workbookViewId="0">
      <selection activeCell="E35" sqref="E35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16.28515625" customWidth="1"/>
    <col min="4" max="4" width="48.7109375" customWidth="1"/>
    <col min="7" max="8" width="12.7109375" bestFit="1" customWidth="1"/>
    <col min="10" max="11" width="12.7109375" bestFit="1" customWidth="1"/>
    <col min="12" max="12" width="16.7109375" bestFit="1" customWidth="1"/>
    <col min="13" max="13" width="20.7109375" customWidth="1"/>
  </cols>
  <sheetData>
    <row r="1" spans="1:23" ht="11.1" customHeight="1" x14ac:dyDescent="0.25"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3" ht="21.95" customHeight="1" x14ac:dyDescent="0.25">
      <c r="C2" s="31" t="s">
        <v>0</v>
      </c>
      <c r="D2" s="32"/>
      <c r="E2" s="32"/>
      <c r="F2" s="32"/>
      <c r="G2" s="32"/>
      <c r="H2" s="32"/>
      <c r="I2" s="32"/>
      <c r="J2" s="32"/>
      <c r="K2" s="32"/>
      <c r="L2" s="33"/>
    </row>
    <row r="3" spans="1:23" ht="11.1" customHeight="1" x14ac:dyDescent="0.25"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23" ht="45" x14ac:dyDescent="0.25">
      <c r="A4" s="13"/>
      <c r="B4" s="13"/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</row>
    <row r="5" spans="1:23" x14ac:dyDescent="0.25">
      <c r="A5" s="34"/>
      <c r="B5" s="34"/>
      <c r="C5" s="24">
        <v>1151811015865</v>
      </c>
      <c r="D5" s="21" t="s">
        <v>15</v>
      </c>
      <c r="E5" s="23">
        <v>6</v>
      </c>
      <c r="F5" s="18">
        <v>0.19</v>
      </c>
      <c r="G5" s="3">
        <v>12308454.41</v>
      </c>
      <c r="H5" s="3">
        <v>10187000</v>
      </c>
      <c r="I5" s="3">
        <v>0</v>
      </c>
      <c r="J5" s="19">
        <f>AVERAGE(G5:H5)</f>
        <v>11247727.205</v>
      </c>
      <c r="K5" s="19">
        <f>J5*E5</f>
        <v>67486363.230000004</v>
      </c>
      <c r="L5" s="29">
        <f>+K5*1.19</f>
        <v>80308772.243699998</v>
      </c>
      <c r="M5" s="9"/>
    </row>
    <row r="6" spans="1:23" ht="14.1" customHeight="1" x14ac:dyDescent="0.25">
      <c r="A6" s="34"/>
      <c r="B6" s="34"/>
      <c r="C6" s="24">
        <v>1164513016561</v>
      </c>
      <c r="D6" s="21" t="s">
        <v>16</v>
      </c>
      <c r="E6" s="23">
        <v>2</v>
      </c>
      <c r="F6" s="18">
        <v>0.19</v>
      </c>
      <c r="G6" s="3">
        <v>13704016.210000001</v>
      </c>
      <c r="H6" s="3">
        <v>11536000</v>
      </c>
      <c r="I6" s="3">
        <v>0</v>
      </c>
      <c r="J6" s="19">
        <f>AVERAGE(G6:H6)</f>
        <v>12620008.105</v>
      </c>
      <c r="K6" s="19">
        <f>J6*E6</f>
        <v>25240016.210000001</v>
      </c>
      <c r="L6" s="29">
        <f t="shared" ref="L6:L7" si="0">+K6*1.19</f>
        <v>30035619.289900001</v>
      </c>
      <c r="M6" s="9"/>
      <c r="O6" s="12"/>
      <c r="P6" s="12"/>
      <c r="Q6" s="12"/>
      <c r="R6" s="12"/>
      <c r="S6" s="12"/>
      <c r="T6" s="12"/>
      <c r="U6" s="12"/>
      <c r="V6" s="12"/>
      <c r="W6" s="12"/>
    </row>
    <row r="7" spans="1:23" ht="14.1" customHeight="1" x14ac:dyDescent="0.25">
      <c r="A7" s="34"/>
      <c r="B7" s="34"/>
      <c r="C7" s="24">
        <v>1151811000684</v>
      </c>
      <c r="D7" s="21" t="s">
        <v>14</v>
      </c>
      <c r="E7" s="23">
        <v>6</v>
      </c>
      <c r="F7" s="18">
        <v>0.19</v>
      </c>
      <c r="G7" s="3">
        <v>12699073.800000001</v>
      </c>
      <c r="H7" s="3">
        <v>10836000</v>
      </c>
      <c r="I7" s="3">
        <v>0</v>
      </c>
      <c r="J7" s="19">
        <f>AVERAGE(G7:H7)</f>
        <v>11767536.9</v>
      </c>
      <c r="K7" s="19">
        <f>J7*E7</f>
        <v>70605221.400000006</v>
      </c>
      <c r="L7" s="29">
        <f t="shared" si="0"/>
        <v>84020213.466000006</v>
      </c>
      <c r="M7" s="26"/>
      <c r="N7" s="13"/>
      <c r="O7" s="27"/>
      <c r="P7" s="27"/>
      <c r="Q7" s="27"/>
      <c r="R7" s="27"/>
      <c r="S7" s="27"/>
      <c r="T7" s="27"/>
      <c r="U7" s="12"/>
      <c r="V7" s="12"/>
      <c r="W7" s="12"/>
    </row>
    <row r="8" spans="1:23" ht="14.1" customHeight="1" x14ac:dyDescent="0.25">
      <c r="A8" s="34"/>
      <c r="B8" s="34"/>
      <c r="C8" s="25"/>
      <c r="D8" s="21"/>
      <c r="E8" s="23"/>
      <c r="F8" s="5">
        <v>0.19</v>
      </c>
      <c r="G8" s="3">
        <v>0</v>
      </c>
      <c r="H8" s="3">
        <v>0</v>
      </c>
      <c r="I8" s="3">
        <v>0</v>
      </c>
      <c r="J8" s="19">
        <f t="shared" ref="J8:J9" si="1">AVERAGE(G8:H8)</f>
        <v>0</v>
      </c>
      <c r="K8" s="8">
        <f>J8*E8</f>
        <v>0</v>
      </c>
      <c r="L8" s="19">
        <f t="shared" ref="L8" si="2">+K8*1.19</f>
        <v>0</v>
      </c>
      <c r="M8" s="26"/>
      <c r="N8" s="13"/>
      <c r="O8" s="27"/>
      <c r="P8" s="27"/>
      <c r="Q8" s="27"/>
      <c r="R8" s="27"/>
      <c r="S8" s="27"/>
      <c r="T8" s="27"/>
      <c r="U8" s="12"/>
      <c r="V8" s="12"/>
      <c r="W8" s="12"/>
    </row>
    <row r="9" spans="1:23" ht="14.1" customHeight="1" x14ac:dyDescent="0.25">
      <c r="A9" s="13"/>
      <c r="B9" s="13"/>
      <c r="C9" s="20"/>
      <c r="D9" s="21"/>
      <c r="E9" s="21"/>
      <c r="F9" s="5">
        <v>0.19</v>
      </c>
      <c r="G9" s="3">
        <v>0</v>
      </c>
      <c r="H9" s="3">
        <v>0</v>
      </c>
      <c r="I9" s="3">
        <v>0</v>
      </c>
      <c r="J9" s="19">
        <f t="shared" si="1"/>
        <v>0</v>
      </c>
      <c r="K9" s="8">
        <f>J9*E9</f>
        <v>0</v>
      </c>
      <c r="L9" s="19">
        <f>+K9*1.19</f>
        <v>0</v>
      </c>
      <c r="M9" s="26"/>
      <c r="N9" s="22"/>
      <c r="O9" s="22"/>
      <c r="P9" s="22"/>
      <c r="Q9" s="28"/>
      <c r="R9" s="27"/>
      <c r="S9" s="27"/>
      <c r="T9" s="27"/>
      <c r="U9" s="12"/>
      <c r="V9" s="12"/>
      <c r="W9" s="12"/>
    </row>
    <row r="10" spans="1:23" ht="14.1" customHeight="1" x14ac:dyDescent="0.25">
      <c r="C10" s="14"/>
      <c r="D10" s="10"/>
      <c r="E10" s="3">
        <v>0</v>
      </c>
      <c r="F10" s="5">
        <v>0.19</v>
      </c>
      <c r="G10" s="3">
        <v>0</v>
      </c>
      <c r="H10" s="3">
        <v>0</v>
      </c>
      <c r="I10" s="3">
        <v>0</v>
      </c>
      <c r="J10" s="6">
        <f t="shared" ref="J10:J37" si="3">(G10)*E10</f>
        <v>0</v>
      </c>
      <c r="K10" s="8">
        <f t="shared" ref="K10:K37" si="4">+H10*E10</f>
        <v>0</v>
      </c>
      <c r="L10" s="8">
        <f t="shared" ref="L10:L37" si="5">AVERAGE(J10:K10)*1.19</f>
        <v>0</v>
      </c>
      <c r="M10" s="26"/>
      <c r="N10" s="22"/>
      <c r="O10" s="22"/>
      <c r="P10" s="22"/>
      <c r="Q10" s="28"/>
      <c r="R10" s="27"/>
      <c r="S10" s="27"/>
      <c r="T10" s="27"/>
      <c r="U10" s="12"/>
      <c r="V10" s="12"/>
      <c r="W10" s="12"/>
    </row>
    <row r="11" spans="1:23" ht="14.1" customHeight="1" x14ac:dyDescent="0.25">
      <c r="C11" s="14"/>
      <c r="D11" s="10"/>
      <c r="E11" s="3">
        <v>0</v>
      </c>
      <c r="F11" s="5">
        <v>0.19</v>
      </c>
      <c r="G11" s="3">
        <v>0</v>
      </c>
      <c r="H11" s="3">
        <v>0</v>
      </c>
      <c r="I11" s="3">
        <v>0</v>
      </c>
      <c r="J11" s="6">
        <f t="shared" si="3"/>
        <v>0</v>
      </c>
      <c r="K11" s="8">
        <f t="shared" si="4"/>
        <v>0</v>
      </c>
      <c r="L11" s="8">
        <f t="shared" si="5"/>
        <v>0</v>
      </c>
      <c r="M11" s="26"/>
      <c r="N11" s="22"/>
      <c r="O11" s="22"/>
      <c r="P11" s="22"/>
      <c r="Q11" s="28"/>
      <c r="R11" s="27"/>
      <c r="S11" s="27"/>
      <c r="T11" s="27"/>
      <c r="U11" s="12"/>
      <c r="V11" s="12"/>
      <c r="W11" s="12"/>
    </row>
    <row r="12" spans="1:23" x14ac:dyDescent="0.25">
      <c r="A12" s="13"/>
      <c r="B12" s="13"/>
      <c r="C12" s="15"/>
      <c r="D12" s="11"/>
      <c r="E12" s="3">
        <v>0</v>
      </c>
      <c r="F12" s="5">
        <v>0.19</v>
      </c>
      <c r="G12" s="3">
        <v>0</v>
      </c>
      <c r="H12" s="3">
        <v>0</v>
      </c>
      <c r="I12" s="3">
        <v>0</v>
      </c>
      <c r="J12" s="6">
        <f t="shared" si="3"/>
        <v>0</v>
      </c>
      <c r="K12" s="8">
        <f t="shared" si="4"/>
        <v>0</v>
      </c>
      <c r="L12" s="8">
        <f t="shared" si="5"/>
        <v>0</v>
      </c>
      <c r="M12" s="22"/>
      <c r="N12" s="22"/>
      <c r="O12" s="22"/>
      <c r="P12" s="22"/>
      <c r="Q12" s="28"/>
      <c r="R12" s="27"/>
      <c r="S12" s="27"/>
      <c r="T12" s="27"/>
      <c r="U12" s="12"/>
      <c r="V12" s="12"/>
      <c r="W12" s="12"/>
    </row>
    <row r="13" spans="1:23" ht="14.1" customHeight="1" x14ac:dyDescent="0.25">
      <c r="A13" s="13"/>
      <c r="B13" s="13"/>
      <c r="C13" s="15"/>
      <c r="D13" s="11"/>
      <c r="E13" s="3">
        <v>0</v>
      </c>
      <c r="F13" s="5">
        <v>0.19</v>
      </c>
      <c r="G13" s="3">
        <v>0</v>
      </c>
      <c r="H13" s="3">
        <v>0</v>
      </c>
      <c r="I13" s="3">
        <v>0</v>
      </c>
      <c r="J13" s="6">
        <f t="shared" si="3"/>
        <v>0</v>
      </c>
      <c r="K13" s="8">
        <f t="shared" si="4"/>
        <v>0</v>
      </c>
      <c r="L13" s="8">
        <f t="shared" si="5"/>
        <v>0</v>
      </c>
      <c r="M13" s="22"/>
      <c r="N13" s="22"/>
      <c r="O13" s="30"/>
      <c r="P13" s="30"/>
      <c r="Q13" s="12"/>
      <c r="R13" s="12"/>
      <c r="S13" s="12"/>
      <c r="T13" s="12"/>
      <c r="U13" s="12"/>
      <c r="V13" s="12"/>
      <c r="W13" s="12"/>
    </row>
    <row r="14" spans="1:23" ht="14.1" customHeight="1" x14ac:dyDescent="0.25">
      <c r="A14" s="13"/>
      <c r="B14" s="13"/>
      <c r="C14" s="15"/>
      <c r="D14" s="11"/>
      <c r="E14" s="3">
        <v>0</v>
      </c>
      <c r="F14" s="5">
        <v>0.19</v>
      </c>
      <c r="G14" s="3">
        <v>0</v>
      </c>
      <c r="H14" s="3">
        <v>0</v>
      </c>
      <c r="I14" s="3">
        <v>0</v>
      </c>
      <c r="J14" s="6">
        <f t="shared" si="3"/>
        <v>0</v>
      </c>
      <c r="K14" s="8">
        <f t="shared" si="4"/>
        <v>0</v>
      </c>
      <c r="L14" s="8">
        <f t="shared" si="5"/>
        <v>0</v>
      </c>
      <c r="M14" s="22"/>
      <c r="N14" s="22"/>
      <c r="O14" s="30"/>
      <c r="P14" s="30"/>
      <c r="Q14" s="12"/>
      <c r="R14" s="12"/>
      <c r="S14" s="12"/>
      <c r="T14" s="12"/>
      <c r="U14" s="12"/>
      <c r="V14" s="12"/>
      <c r="W14" s="12"/>
    </row>
    <row r="15" spans="1:23" ht="14.1" customHeight="1" x14ac:dyDescent="0.25">
      <c r="A15" s="13"/>
      <c r="B15" s="13"/>
      <c r="C15" s="4"/>
      <c r="D15" s="7"/>
      <c r="E15" s="3">
        <v>0</v>
      </c>
      <c r="F15" s="5">
        <v>0.19</v>
      </c>
      <c r="G15" s="3">
        <v>0</v>
      </c>
      <c r="H15" s="3">
        <v>0</v>
      </c>
      <c r="I15" s="3">
        <v>0</v>
      </c>
      <c r="J15" s="6">
        <f t="shared" si="3"/>
        <v>0</v>
      </c>
      <c r="K15" s="8">
        <f t="shared" si="4"/>
        <v>0</v>
      </c>
      <c r="L15" s="8">
        <f t="shared" si="5"/>
        <v>0</v>
      </c>
      <c r="M15" s="22"/>
      <c r="N15" s="22"/>
      <c r="O15" s="30"/>
      <c r="P15" s="30"/>
      <c r="Q15" s="12"/>
      <c r="R15" s="12"/>
      <c r="S15" s="12"/>
      <c r="T15" s="12"/>
      <c r="U15" s="12"/>
      <c r="V15" s="12"/>
      <c r="W15" s="12"/>
    </row>
    <row r="16" spans="1:23" ht="14.1" customHeight="1" x14ac:dyDescent="0.25">
      <c r="A16" s="13"/>
      <c r="B16" s="13"/>
      <c r="C16" s="4"/>
      <c r="D16" s="7"/>
      <c r="E16" s="3">
        <v>0</v>
      </c>
      <c r="F16" s="5">
        <v>0.19</v>
      </c>
      <c r="G16" s="3">
        <v>0</v>
      </c>
      <c r="H16" s="3">
        <v>0</v>
      </c>
      <c r="I16" s="3">
        <v>0</v>
      </c>
      <c r="J16" s="6">
        <f t="shared" si="3"/>
        <v>0</v>
      </c>
      <c r="K16" s="8">
        <f t="shared" si="4"/>
        <v>0</v>
      </c>
      <c r="L16" s="8">
        <f t="shared" si="5"/>
        <v>0</v>
      </c>
      <c r="M16" s="22"/>
      <c r="N16" s="22"/>
      <c r="O16" s="30"/>
      <c r="P16" s="30"/>
      <c r="Q16" s="12"/>
      <c r="R16" s="12"/>
      <c r="S16" s="12"/>
      <c r="T16" s="12"/>
      <c r="U16" s="12"/>
      <c r="V16" s="12"/>
      <c r="W16" s="12"/>
    </row>
    <row r="17" spans="3:23" ht="14.1" hidden="1" customHeight="1" x14ac:dyDescent="0.25">
      <c r="C17" s="4"/>
      <c r="D17" s="7"/>
      <c r="E17" s="3">
        <v>0</v>
      </c>
      <c r="F17" s="5">
        <v>0.19</v>
      </c>
      <c r="G17" s="3">
        <v>0</v>
      </c>
      <c r="H17" s="3">
        <v>0</v>
      </c>
      <c r="I17" s="3">
        <v>0</v>
      </c>
      <c r="J17" s="6">
        <f t="shared" si="3"/>
        <v>0</v>
      </c>
      <c r="K17" s="8">
        <f t="shared" si="4"/>
        <v>0</v>
      </c>
      <c r="L17" s="8">
        <f t="shared" si="5"/>
        <v>0</v>
      </c>
      <c r="O17" s="12"/>
      <c r="P17" s="12"/>
      <c r="Q17" s="12"/>
      <c r="R17" s="12"/>
      <c r="S17" s="12"/>
      <c r="T17" s="12"/>
      <c r="U17" s="12"/>
      <c r="V17" s="12"/>
      <c r="W17" s="12"/>
    </row>
    <row r="18" spans="3:23" ht="14.1" hidden="1" customHeight="1" x14ac:dyDescent="0.25">
      <c r="C18" s="4"/>
      <c r="D18" s="7"/>
      <c r="E18" s="3">
        <v>0</v>
      </c>
      <c r="F18" s="5">
        <v>0.19</v>
      </c>
      <c r="G18" s="3">
        <v>0</v>
      </c>
      <c r="H18" s="3">
        <v>0</v>
      </c>
      <c r="I18" s="3">
        <v>0</v>
      </c>
      <c r="J18" s="6">
        <f t="shared" si="3"/>
        <v>0</v>
      </c>
      <c r="K18" s="8">
        <f t="shared" si="4"/>
        <v>0</v>
      </c>
      <c r="L18" s="8">
        <f t="shared" si="5"/>
        <v>0</v>
      </c>
    </row>
    <row r="19" spans="3:23" ht="14.1" hidden="1" customHeight="1" x14ac:dyDescent="0.25">
      <c r="C19" s="4"/>
      <c r="D19" s="7"/>
      <c r="E19" s="3">
        <v>0</v>
      </c>
      <c r="F19" s="5">
        <v>0.19</v>
      </c>
      <c r="G19" s="3">
        <v>0</v>
      </c>
      <c r="H19" s="3">
        <v>0</v>
      </c>
      <c r="I19" s="3">
        <v>0</v>
      </c>
      <c r="J19" s="6">
        <f t="shared" si="3"/>
        <v>0</v>
      </c>
      <c r="K19" s="8">
        <f t="shared" si="4"/>
        <v>0</v>
      </c>
      <c r="L19" s="8">
        <f t="shared" si="5"/>
        <v>0</v>
      </c>
    </row>
    <row r="20" spans="3:23" ht="14.1" hidden="1" customHeight="1" x14ac:dyDescent="0.25">
      <c r="C20" s="4"/>
      <c r="D20" s="7"/>
      <c r="E20" s="3">
        <v>0</v>
      </c>
      <c r="F20" s="5">
        <v>0.19</v>
      </c>
      <c r="G20" s="3">
        <v>0</v>
      </c>
      <c r="H20" s="3">
        <v>0</v>
      </c>
      <c r="I20" s="3">
        <v>0</v>
      </c>
      <c r="J20" s="6">
        <f t="shared" si="3"/>
        <v>0</v>
      </c>
      <c r="K20" s="8">
        <f t="shared" si="4"/>
        <v>0</v>
      </c>
      <c r="L20" s="8">
        <f t="shared" si="5"/>
        <v>0</v>
      </c>
    </row>
    <row r="21" spans="3:23" ht="14.1" hidden="1" customHeight="1" x14ac:dyDescent="0.25">
      <c r="C21" s="4"/>
      <c r="D21" s="7"/>
      <c r="E21" s="3">
        <v>0</v>
      </c>
      <c r="F21" s="5">
        <v>0.19</v>
      </c>
      <c r="G21" s="3">
        <v>0</v>
      </c>
      <c r="H21" s="3">
        <v>0</v>
      </c>
      <c r="I21" s="3">
        <v>0</v>
      </c>
      <c r="J21" s="6">
        <f t="shared" si="3"/>
        <v>0</v>
      </c>
      <c r="K21" s="8">
        <f t="shared" si="4"/>
        <v>0</v>
      </c>
      <c r="L21" s="8">
        <f t="shared" si="5"/>
        <v>0</v>
      </c>
    </row>
    <row r="22" spans="3:23" ht="14.1" hidden="1" customHeight="1" x14ac:dyDescent="0.25">
      <c r="C22" s="4"/>
      <c r="D22" s="7"/>
      <c r="E22" s="3">
        <v>0</v>
      </c>
      <c r="F22" s="5">
        <v>0.19</v>
      </c>
      <c r="G22" s="3">
        <v>0</v>
      </c>
      <c r="H22" s="3">
        <v>0</v>
      </c>
      <c r="I22" s="3">
        <v>0</v>
      </c>
      <c r="J22" s="6">
        <f t="shared" si="3"/>
        <v>0</v>
      </c>
      <c r="K22" s="8">
        <f t="shared" si="4"/>
        <v>0</v>
      </c>
      <c r="L22" s="8">
        <f t="shared" si="5"/>
        <v>0</v>
      </c>
    </row>
    <row r="23" spans="3:23" ht="14.1" hidden="1" customHeight="1" x14ac:dyDescent="0.25">
      <c r="C23" s="4"/>
      <c r="D23" s="7"/>
      <c r="E23" s="3">
        <v>0</v>
      </c>
      <c r="F23" s="5">
        <v>0.19</v>
      </c>
      <c r="G23" s="3">
        <v>0</v>
      </c>
      <c r="H23" s="3">
        <v>0</v>
      </c>
      <c r="I23" s="3">
        <v>0</v>
      </c>
      <c r="J23" s="6">
        <f t="shared" si="3"/>
        <v>0</v>
      </c>
      <c r="K23" s="8">
        <f t="shared" si="4"/>
        <v>0</v>
      </c>
      <c r="L23" s="8">
        <f t="shared" si="5"/>
        <v>0</v>
      </c>
    </row>
    <row r="24" spans="3:23" ht="14.1" hidden="1" customHeight="1" x14ac:dyDescent="0.25">
      <c r="C24" s="4"/>
      <c r="D24" s="7"/>
      <c r="E24" s="3">
        <v>0</v>
      </c>
      <c r="F24" s="5">
        <v>0.19</v>
      </c>
      <c r="G24" s="3">
        <v>0</v>
      </c>
      <c r="H24" s="3">
        <v>0</v>
      </c>
      <c r="I24" s="3">
        <v>0</v>
      </c>
      <c r="J24" s="6">
        <f t="shared" si="3"/>
        <v>0</v>
      </c>
      <c r="K24" s="8">
        <f t="shared" si="4"/>
        <v>0</v>
      </c>
      <c r="L24" s="8">
        <f t="shared" si="5"/>
        <v>0</v>
      </c>
    </row>
    <row r="25" spans="3:23" ht="14.1" hidden="1" customHeight="1" x14ac:dyDescent="0.25">
      <c r="C25" s="4"/>
      <c r="D25" s="7"/>
      <c r="E25" s="3">
        <v>0</v>
      </c>
      <c r="F25" s="5">
        <v>0.19</v>
      </c>
      <c r="G25" s="3">
        <v>0</v>
      </c>
      <c r="H25" s="3">
        <v>0</v>
      </c>
      <c r="I25" s="3">
        <v>0</v>
      </c>
      <c r="J25" s="6">
        <f t="shared" si="3"/>
        <v>0</v>
      </c>
      <c r="K25" s="8">
        <f t="shared" si="4"/>
        <v>0</v>
      </c>
      <c r="L25" s="8">
        <f t="shared" si="5"/>
        <v>0</v>
      </c>
    </row>
    <row r="26" spans="3:23" ht="14.1" hidden="1" customHeight="1" x14ac:dyDescent="0.25">
      <c r="C26" s="4"/>
      <c r="D26" s="7"/>
      <c r="E26" s="3">
        <v>0</v>
      </c>
      <c r="F26" s="5">
        <v>0.19</v>
      </c>
      <c r="G26" s="3">
        <v>0</v>
      </c>
      <c r="H26" s="3">
        <v>0</v>
      </c>
      <c r="I26" s="3">
        <v>0</v>
      </c>
      <c r="J26" s="6">
        <f t="shared" si="3"/>
        <v>0</v>
      </c>
      <c r="K26" s="8">
        <f t="shared" si="4"/>
        <v>0</v>
      </c>
      <c r="L26" s="8">
        <f t="shared" si="5"/>
        <v>0</v>
      </c>
    </row>
    <row r="27" spans="3:23" ht="14.1" hidden="1" customHeight="1" x14ac:dyDescent="0.25">
      <c r="C27" s="4"/>
      <c r="D27" s="7"/>
      <c r="E27" s="3">
        <v>0</v>
      </c>
      <c r="F27" s="5">
        <v>0.19</v>
      </c>
      <c r="G27" s="3">
        <v>0</v>
      </c>
      <c r="H27" s="3">
        <v>0</v>
      </c>
      <c r="I27" s="3">
        <v>0</v>
      </c>
      <c r="J27" s="6">
        <f t="shared" si="3"/>
        <v>0</v>
      </c>
      <c r="K27" s="8">
        <f t="shared" si="4"/>
        <v>0</v>
      </c>
      <c r="L27" s="8">
        <f t="shared" si="5"/>
        <v>0</v>
      </c>
    </row>
    <row r="28" spans="3:23" ht="14.1" hidden="1" customHeight="1" x14ac:dyDescent="0.25">
      <c r="C28" s="4"/>
      <c r="D28" s="7"/>
      <c r="E28" s="3">
        <v>0</v>
      </c>
      <c r="F28" s="5">
        <v>0.19</v>
      </c>
      <c r="G28" s="3">
        <v>0</v>
      </c>
      <c r="H28" s="3">
        <v>0</v>
      </c>
      <c r="I28" s="3">
        <v>0</v>
      </c>
      <c r="J28" s="6">
        <f t="shared" si="3"/>
        <v>0</v>
      </c>
      <c r="K28" s="8">
        <f t="shared" si="4"/>
        <v>0</v>
      </c>
      <c r="L28" s="8">
        <f t="shared" si="5"/>
        <v>0</v>
      </c>
    </row>
    <row r="29" spans="3:23" ht="14.1" hidden="1" customHeight="1" x14ac:dyDescent="0.25">
      <c r="C29" s="4"/>
      <c r="D29" s="7"/>
      <c r="E29" s="3">
        <v>0</v>
      </c>
      <c r="F29" s="5">
        <v>0.19</v>
      </c>
      <c r="G29" s="3">
        <v>0</v>
      </c>
      <c r="H29" s="3">
        <v>0</v>
      </c>
      <c r="I29" s="3">
        <v>0</v>
      </c>
      <c r="J29" s="6">
        <f t="shared" si="3"/>
        <v>0</v>
      </c>
      <c r="K29" s="8">
        <f t="shared" si="4"/>
        <v>0</v>
      </c>
      <c r="L29" s="8">
        <f t="shared" si="5"/>
        <v>0</v>
      </c>
    </row>
    <row r="30" spans="3:23" ht="14.1" hidden="1" customHeight="1" x14ac:dyDescent="0.25">
      <c r="C30" s="4"/>
      <c r="D30" s="7"/>
      <c r="E30" s="3">
        <v>0</v>
      </c>
      <c r="F30" s="5">
        <v>0.19</v>
      </c>
      <c r="G30" s="3">
        <v>0</v>
      </c>
      <c r="H30" s="3">
        <v>0</v>
      </c>
      <c r="I30" s="3">
        <v>0</v>
      </c>
      <c r="J30" s="6">
        <f t="shared" si="3"/>
        <v>0</v>
      </c>
      <c r="K30" s="8">
        <f t="shared" si="4"/>
        <v>0</v>
      </c>
      <c r="L30" s="8">
        <f t="shared" si="5"/>
        <v>0</v>
      </c>
    </row>
    <row r="31" spans="3:23" ht="14.1" hidden="1" customHeight="1" x14ac:dyDescent="0.25">
      <c r="C31" s="4"/>
      <c r="D31" s="7"/>
      <c r="E31" s="3">
        <v>0</v>
      </c>
      <c r="F31" s="5">
        <v>0.19</v>
      </c>
      <c r="G31" s="3">
        <v>0</v>
      </c>
      <c r="H31" s="3">
        <v>0</v>
      </c>
      <c r="I31" s="3">
        <v>0</v>
      </c>
      <c r="J31" s="6">
        <f t="shared" si="3"/>
        <v>0</v>
      </c>
      <c r="K31" s="8">
        <f t="shared" si="4"/>
        <v>0</v>
      </c>
      <c r="L31" s="8">
        <f t="shared" si="5"/>
        <v>0</v>
      </c>
    </row>
    <row r="32" spans="3:23" ht="14.1" hidden="1" customHeight="1" x14ac:dyDescent="0.25">
      <c r="C32" s="4"/>
      <c r="D32" s="7"/>
      <c r="E32" s="3">
        <v>0</v>
      </c>
      <c r="F32" s="5">
        <v>0.19</v>
      </c>
      <c r="G32" s="3">
        <v>0</v>
      </c>
      <c r="H32" s="3">
        <v>0</v>
      </c>
      <c r="I32" s="3">
        <v>0</v>
      </c>
      <c r="J32" s="6">
        <f t="shared" si="3"/>
        <v>0</v>
      </c>
      <c r="K32" s="8">
        <f t="shared" si="4"/>
        <v>0</v>
      </c>
      <c r="L32" s="8">
        <f t="shared" si="5"/>
        <v>0</v>
      </c>
    </row>
    <row r="33" spans="3:13" ht="14.1" hidden="1" customHeight="1" x14ac:dyDescent="0.25">
      <c r="C33" s="4"/>
      <c r="D33" s="7"/>
      <c r="E33" s="3">
        <v>0</v>
      </c>
      <c r="F33" s="5">
        <v>0.19</v>
      </c>
      <c r="G33" s="3">
        <v>0</v>
      </c>
      <c r="H33" s="3">
        <v>0</v>
      </c>
      <c r="I33" s="3">
        <v>0</v>
      </c>
      <c r="J33" s="6">
        <f t="shared" si="3"/>
        <v>0</v>
      </c>
      <c r="K33" s="8">
        <f t="shared" si="4"/>
        <v>0</v>
      </c>
      <c r="L33" s="8">
        <f t="shared" si="5"/>
        <v>0</v>
      </c>
    </row>
    <row r="34" spans="3:13" ht="14.1" customHeight="1" x14ac:dyDescent="0.25">
      <c r="C34" s="4"/>
      <c r="D34" s="7"/>
      <c r="E34" s="3">
        <v>0</v>
      </c>
      <c r="F34" s="5">
        <v>0.19</v>
      </c>
      <c r="G34" s="3">
        <v>0</v>
      </c>
      <c r="H34" s="3">
        <v>0</v>
      </c>
      <c r="I34" s="3">
        <v>0</v>
      </c>
      <c r="J34" s="6">
        <f t="shared" si="3"/>
        <v>0</v>
      </c>
      <c r="K34" s="8">
        <f t="shared" si="4"/>
        <v>0</v>
      </c>
      <c r="L34" s="8">
        <f t="shared" si="5"/>
        <v>0</v>
      </c>
    </row>
    <row r="35" spans="3:13" ht="14.1" customHeight="1" x14ac:dyDescent="0.25">
      <c r="C35" s="4"/>
      <c r="D35" s="7"/>
      <c r="E35" s="3">
        <v>0</v>
      </c>
      <c r="F35" s="5">
        <v>0.19</v>
      </c>
      <c r="G35" s="3">
        <v>0</v>
      </c>
      <c r="H35" s="3">
        <v>0</v>
      </c>
      <c r="I35" s="3">
        <v>0</v>
      </c>
      <c r="J35" s="6">
        <f t="shared" si="3"/>
        <v>0</v>
      </c>
      <c r="K35" s="8">
        <f t="shared" si="4"/>
        <v>0</v>
      </c>
      <c r="L35" s="8">
        <f t="shared" si="5"/>
        <v>0</v>
      </c>
    </row>
    <row r="36" spans="3:13" ht="14.1" customHeight="1" x14ac:dyDescent="0.25">
      <c r="C36" s="4"/>
      <c r="D36" s="7"/>
      <c r="E36" s="3">
        <v>0</v>
      </c>
      <c r="F36" s="5">
        <v>0.19</v>
      </c>
      <c r="G36" s="3">
        <v>0</v>
      </c>
      <c r="H36" s="3">
        <v>0</v>
      </c>
      <c r="I36" s="3">
        <v>0</v>
      </c>
      <c r="J36" s="6">
        <f t="shared" si="3"/>
        <v>0</v>
      </c>
      <c r="K36" s="8">
        <f t="shared" si="4"/>
        <v>0</v>
      </c>
      <c r="L36" s="8">
        <f t="shared" si="5"/>
        <v>0</v>
      </c>
    </row>
    <row r="37" spans="3:13" ht="14.1" customHeight="1" x14ac:dyDescent="0.25">
      <c r="C37" s="4"/>
      <c r="D37" s="7"/>
      <c r="E37" s="3">
        <v>0</v>
      </c>
      <c r="F37" s="5">
        <v>0.19</v>
      </c>
      <c r="G37" s="3">
        <v>0</v>
      </c>
      <c r="H37" s="3">
        <v>0</v>
      </c>
      <c r="I37" s="3">
        <v>0</v>
      </c>
      <c r="J37" s="6">
        <f t="shared" si="3"/>
        <v>0</v>
      </c>
      <c r="K37" s="8">
        <f t="shared" si="4"/>
        <v>0</v>
      </c>
      <c r="L37" s="8">
        <f t="shared" si="5"/>
        <v>0</v>
      </c>
    </row>
    <row r="38" spans="3:13" ht="14.1" customHeight="1" x14ac:dyDescent="0.25"/>
    <row r="39" spans="3:13" x14ac:dyDescent="0.25">
      <c r="C39" s="1"/>
      <c r="D39" s="1" t="s">
        <v>12</v>
      </c>
      <c r="E39" s="1"/>
      <c r="F39" s="1"/>
      <c r="G39" s="1"/>
      <c r="H39" s="1"/>
      <c r="I39" s="1"/>
      <c r="J39" s="1"/>
      <c r="K39" s="1"/>
      <c r="L39" s="2">
        <f>SUM(K5:K37)</f>
        <v>163331600.84</v>
      </c>
      <c r="M39" s="9"/>
    </row>
    <row r="40" spans="3:13" x14ac:dyDescent="0.25">
      <c r="C40" s="1"/>
      <c r="D40" s="1" t="s">
        <v>11</v>
      </c>
      <c r="E40" s="1"/>
      <c r="F40" s="1"/>
      <c r="G40" s="1"/>
      <c r="H40" s="1"/>
      <c r="I40" s="1"/>
      <c r="J40" s="1"/>
      <c r="K40" s="1"/>
      <c r="L40" s="2">
        <f>+L41-L39</f>
        <v>31033004.15959999</v>
      </c>
    </row>
    <row r="41" spans="3:13" x14ac:dyDescent="0.25">
      <c r="C41" s="1"/>
      <c r="D41" s="1" t="s">
        <v>13</v>
      </c>
      <c r="E41" s="1"/>
      <c r="F41" s="1"/>
      <c r="G41" s="1"/>
      <c r="H41" s="1"/>
      <c r="I41" s="1"/>
      <c r="J41" s="1"/>
      <c r="K41" s="1"/>
      <c r="L41" s="2">
        <f>SUM(L5:L37)</f>
        <v>194364604.99959999</v>
      </c>
    </row>
    <row r="42" spans="3:13" x14ac:dyDescent="0.25">
      <c r="F42" s="22"/>
      <c r="G42" s="22"/>
      <c r="H42" s="22"/>
      <c r="I42" s="22"/>
      <c r="K42" s="9"/>
    </row>
    <row r="43" spans="3:13" x14ac:dyDescent="0.25">
      <c r="F43" s="22"/>
      <c r="G43" s="22"/>
      <c r="H43" s="22"/>
      <c r="I43" s="22"/>
    </row>
  </sheetData>
  <sheetProtection selectLockedCells="1"/>
  <mergeCells count="9">
    <mergeCell ref="O16:P16"/>
    <mergeCell ref="O13:P13"/>
    <mergeCell ref="O14:P14"/>
    <mergeCell ref="C2:L2"/>
    <mergeCell ref="A5:B5"/>
    <mergeCell ref="A6:B6"/>
    <mergeCell ref="A7:B7"/>
    <mergeCell ref="A8:B8"/>
    <mergeCell ref="O15:P15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20C3390415154789616EA71E23A577" ma:contentTypeVersion="10" ma:contentTypeDescription="Crear nuevo documento." ma:contentTypeScope="" ma:versionID="7bd46b5ffd07049d61748c114e89b554">
  <xsd:schema xmlns:xsd="http://www.w3.org/2001/XMLSchema" xmlns:xs="http://www.w3.org/2001/XMLSchema" xmlns:p="http://schemas.microsoft.com/office/2006/metadata/properties" xmlns:ns2="3c3124da-0164-413c-b5e3-b3ea7caf0356" targetNamespace="http://schemas.microsoft.com/office/2006/metadata/properties" ma:root="true" ma:fieldsID="b2dc0aa7c4662cf9bdb144ecabb0b8c8" ns2:_="">
    <xsd:import namespace="3c3124da-0164-413c-b5e3-b3ea7caf03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124da-0164-413c-b5e3-b3ea7caf0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B8EE35-AC18-411C-B82D-7C855F11C0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CDF9E-8F98-4020-9736-57208C4B6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124da-0164-413c-b5e3-b3ea7caf0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7E9C9-85AA-470A-BEDC-9CEDC62DE704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c3124da-0164-413c-b5e3-b3ea7caf035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herr. inala.  y guadañas 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SMoreno</dc:creator>
  <cp:lastModifiedBy>Contratista Contratacion 2</cp:lastModifiedBy>
  <cp:lastPrinted>2024-07-02T19:20:00Z</cp:lastPrinted>
  <dcterms:created xsi:type="dcterms:W3CDTF">2018-06-19T14:57:49Z</dcterms:created>
  <dcterms:modified xsi:type="dcterms:W3CDTF">2024-07-02T19:20:59Z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0x0101003920C3390415154789616EA71E23A577</vt:lpwstr>
  </property>
</Properties>
</file>