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0730" windowHeight="11745" tabRatio="597" firstSheet="3" activeTab="4"/>
  </bookViews>
  <sheets>
    <sheet name="GRUPO I VICTORIA  " sheetId="58" r:id="rId1"/>
    <sheet name="GRUPO II CHINCHINA OBRAS " sheetId="3" r:id="rId2"/>
    <sheet name="GRUPO III SUPIA RDA  OBRAS  " sheetId="6" r:id="rId3"/>
    <sheet name="GRUPO IV VICTORIA DORAD  OBRAS " sheetId="2" r:id="rId4"/>
    <sheet name="GRUPO V LA DORADA  OBRAS  " sheetId="35" r:id="rId5"/>
    <sheet name="GRUPO VI LA DORADA  OBRAS  " sheetId="34" r:id="rId6"/>
    <sheet name="GRUPO VII BEL SANJ Y VIT OBRAS " sheetId="12" r:id="rId7"/>
    <sheet name="GRUPO VIII  SALA FIL AGU OBRAS " sheetId="15" r:id="rId8"/>
    <sheet name="GRUPO IX RIOSUCIO   OBRAS " sheetId="20" r:id="rId9"/>
    <sheet name="GRUPO X RIOSUCIO   OBRAS" sheetId="36" r:id="rId10"/>
    <sheet name="GRUPO XI ANSERMA " sheetId="59" r:id="rId11"/>
  </sheets>
  <calcPr calcId="125725"/>
</workbook>
</file>

<file path=xl/calcChain.xml><?xml version="1.0" encoding="utf-8"?>
<calcChain xmlns="http://schemas.openxmlformats.org/spreadsheetml/2006/main">
  <c r="D521" i="59"/>
  <c r="D519"/>
  <c r="D483"/>
  <c r="F279"/>
  <c r="D86"/>
  <c r="D322" i="15"/>
  <c r="D318"/>
  <c r="D516" i="12"/>
  <c r="D505"/>
  <c r="D499"/>
  <c r="D497"/>
  <c r="D496"/>
  <c r="D485"/>
  <c r="D484"/>
  <c r="D480"/>
  <c r="D478"/>
  <c r="D483" s="1"/>
  <c r="D477"/>
  <c r="D482" s="1"/>
  <c r="D466"/>
  <c r="D458"/>
  <c r="D457"/>
  <c r="D447"/>
  <c r="D445"/>
  <c r="D434"/>
  <c r="D426"/>
  <c r="D428" s="1"/>
  <c r="D425"/>
  <c r="D409"/>
  <c r="D407"/>
  <c r="D404"/>
  <c r="D395"/>
  <c r="D393"/>
  <c r="D387"/>
  <c r="D386"/>
  <c r="D385"/>
  <c r="D389" s="1"/>
  <c r="D384"/>
  <c r="D320"/>
  <c r="D307"/>
  <c r="D305"/>
  <c r="D257"/>
  <c r="D460" l="1"/>
  <c r="D53" i="36" l="1"/>
  <c r="D505" i="3" l="1"/>
  <c r="D504"/>
  <c r="D11" i="2" l="1"/>
  <c r="D365" i="3"/>
  <c r="D189" i="20"/>
  <c r="D111" i="12"/>
  <c r="D80"/>
</calcChain>
</file>

<file path=xl/sharedStrings.xml><?xml version="1.0" encoding="utf-8"?>
<sst xmlns="http://schemas.openxmlformats.org/spreadsheetml/2006/main" count="8161" uniqueCount="866">
  <si>
    <t>Un</t>
  </si>
  <si>
    <t>VALOR TOTAL</t>
  </si>
  <si>
    <t>CANTIDAD</t>
  </si>
  <si>
    <t>ITEM</t>
  </si>
  <si>
    <t>TOTAL</t>
  </si>
  <si>
    <t>m3</t>
  </si>
  <si>
    <t>Dispersión de sobrantes</t>
  </si>
  <si>
    <t>Concreto Asfaltico</t>
  </si>
  <si>
    <t xml:space="preserve">Llenos compactados con material de sitio </t>
  </si>
  <si>
    <t>un</t>
  </si>
  <si>
    <t>Empalmes a tubería existente</t>
  </si>
  <si>
    <t>Anclajes de empalmes con tubería acero galvanizado de 2" y alambre acero  galvanizado</t>
  </si>
  <si>
    <t>ml</t>
  </si>
  <si>
    <t>Instalación de tubería de 6"  PVC  incluye , transporte en vehículo y  al hombre desde la vía</t>
  </si>
  <si>
    <t>Demolición de estructuras en concreto hidráulico y asfaltico</t>
  </si>
  <si>
    <t xml:space="preserve">Excavación  en material rocoso  para instalación  de tubería </t>
  </si>
  <si>
    <t xml:space="preserve">Excavación  en material  común </t>
  </si>
  <si>
    <t>Señal preventiva y reglamentaria</t>
  </si>
  <si>
    <t>Localización y  replanteo</t>
  </si>
  <si>
    <t>VLR.TOTAL</t>
  </si>
  <si>
    <t>VLR.UNITARIO</t>
  </si>
  <si>
    <t>UNIDAD</t>
  </si>
  <si>
    <t>DESCRIPCIÓN</t>
  </si>
  <si>
    <t>ÍTEM</t>
  </si>
  <si>
    <t>ITEMS</t>
  </si>
  <si>
    <t xml:space="preserve">DESCRIPCION </t>
  </si>
  <si>
    <t>UNID</t>
  </si>
  <si>
    <t>VR. UNITARIO</t>
  </si>
  <si>
    <t xml:space="preserve">VR. TOTAL </t>
  </si>
  <si>
    <t xml:space="preserve">Picada de tanque </t>
  </si>
  <si>
    <t>m2</t>
  </si>
  <si>
    <t xml:space="preserve">Aplicación de sikadur 32 Primer ( Loza de Fondo) </t>
  </si>
  <si>
    <t xml:space="preserve">Mortero con Sika 101 </t>
  </si>
  <si>
    <t xml:space="preserve">Sellado de grietas con Sika 1A </t>
  </si>
  <si>
    <t xml:space="preserve">Concreto 280 Kg/cm2  para loza de fondo e = 0,10 m </t>
  </si>
  <si>
    <t>kg</t>
  </si>
  <si>
    <t xml:space="preserve">Retiro de escombros </t>
  </si>
  <si>
    <t xml:space="preserve">TOTAL </t>
  </si>
  <si>
    <t xml:space="preserve">COSTO DIRECTO </t>
  </si>
  <si>
    <t xml:space="preserve"> </t>
  </si>
  <si>
    <t xml:space="preserve">IMPREVISTOS </t>
  </si>
  <si>
    <t xml:space="preserve">UTILIDADES </t>
  </si>
  <si>
    <t xml:space="preserve">IVA SOBRE UTILIDADES </t>
  </si>
  <si>
    <t>DESCRIPCION</t>
  </si>
  <si>
    <t>UND</t>
  </si>
  <si>
    <t>VR.UNITARIO</t>
  </si>
  <si>
    <t>VR. TOTAL</t>
  </si>
  <si>
    <t>PRELIMINARES</t>
  </si>
  <si>
    <t>1.1.</t>
  </si>
  <si>
    <t>1.3.</t>
  </si>
  <si>
    <t>Cerramiento con tela verde y soportes de guadua cada 2 metros</t>
  </si>
  <si>
    <t>1.4.</t>
  </si>
  <si>
    <t>und</t>
  </si>
  <si>
    <t>1.5.</t>
  </si>
  <si>
    <t>EXCAVACION</t>
  </si>
  <si>
    <t>2.1.</t>
  </si>
  <si>
    <t>EVACUACION DE ESCOMBROS</t>
  </si>
  <si>
    <t>3.1.</t>
  </si>
  <si>
    <t xml:space="preserve">ENTIBADOS </t>
  </si>
  <si>
    <t>4.1.</t>
  </si>
  <si>
    <t>Entibado Horizontal/Vertical Tipo I</t>
  </si>
  <si>
    <t>RELLENOS</t>
  </si>
  <si>
    <t>5.1.</t>
  </si>
  <si>
    <t>Rellenos Compactados con Material de Obra</t>
  </si>
  <si>
    <t>5.3.</t>
  </si>
  <si>
    <t>ALCANTARILLADO EN PVC CORRUGADA</t>
  </si>
  <si>
    <t>6.3.</t>
  </si>
  <si>
    <t>CONSTRUCCION  CAMARAS CIRCULARES DE INSPECCION</t>
  </si>
  <si>
    <t>9.1.</t>
  </si>
  <si>
    <t>9.2.</t>
  </si>
  <si>
    <t>Und</t>
  </si>
  <si>
    <t>9.3.</t>
  </si>
  <si>
    <t>9.4.</t>
  </si>
  <si>
    <t>9.5.</t>
  </si>
  <si>
    <t>OBRAS EN CONCRETO HIDRAULICO</t>
  </si>
  <si>
    <t>13.1.</t>
  </si>
  <si>
    <t>Pavimentos de Franjas en Concreto Premezclado Clase IB (MR42)</t>
  </si>
  <si>
    <t xml:space="preserve">ACERO </t>
  </si>
  <si>
    <t>1.4.1</t>
  </si>
  <si>
    <t>VALOR OBRA</t>
  </si>
  <si>
    <t>m³</t>
  </si>
  <si>
    <t>1.2.</t>
  </si>
  <si>
    <t>2.2.</t>
  </si>
  <si>
    <t>2.3.</t>
  </si>
  <si>
    <t>2.4.</t>
  </si>
  <si>
    <t>6.1.</t>
  </si>
  <si>
    <t>6.5.</t>
  </si>
  <si>
    <t>EMPALME EN PVC</t>
  </si>
  <si>
    <t>7.2.</t>
  </si>
  <si>
    <t>7.3.</t>
  </si>
  <si>
    <t>CONSTRUCCION CAJAS DE INSPECCION DOMICILIARIA</t>
  </si>
  <si>
    <t>10.1</t>
  </si>
  <si>
    <t>DEMOLICIONES</t>
  </si>
  <si>
    <t>11.1.</t>
  </si>
  <si>
    <t>11.2.</t>
  </si>
  <si>
    <t>SUSTITUCION SUB-BASE Y BASES COMPACTADAS</t>
  </si>
  <si>
    <t>12.1.</t>
  </si>
  <si>
    <t>13.2.</t>
  </si>
  <si>
    <t>Andenes/Rampas/Peatonales Concreto producido en Obra (21Mpa)</t>
  </si>
  <si>
    <t>13.4.</t>
  </si>
  <si>
    <t>13.6.</t>
  </si>
  <si>
    <t>5.2.</t>
  </si>
  <si>
    <t>6.2.</t>
  </si>
  <si>
    <t>7.1.</t>
  </si>
  <si>
    <t>SUMIDEROS</t>
  </si>
  <si>
    <t>8.1.</t>
  </si>
  <si>
    <t>13.5.</t>
  </si>
  <si>
    <t>ACERO</t>
  </si>
  <si>
    <t xml:space="preserve">VALOR TOTAL </t>
  </si>
  <si>
    <t>8.2.</t>
  </si>
  <si>
    <t>m²</t>
  </si>
  <si>
    <t>TUBERIAS PVC  PRESION</t>
  </si>
  <si>
    <t>8.3.</t>
  </si>
  <si>
    <t>6.4.</t>
  </si>
  <si>
    <t>6.6.</t>
  </si>
  <si>
    <t>ESTRUCTURAS EN CONCRETO HIDRAULICO</t>
  </si>
  <si>
    <t>3.2.</t>
  </si>
  <si>
    <t>SUMINISTRO E INSTALACION DE TUBERIAS PVC  PRESION</t>
  </si>
  <si>
    <t xml:space="preserve">GRUPO II  CHINCHINA </t>
  </si>
  <si>
    <t>CONTRACTUAL</t>
  </si>
  <si>
    <t>Localización y replanteo (Incluye  plano record)</t>
  </si>
  <si>
    <t>Techado provisional en plástico y guadua</t>
  </si>
  <si>
    <t>Instalación de valla institucional 2x4</t>
  </si>
  <si>
    <t>Corte con disco abrasivo</t>
  </si>
  <si>
    <t>Demolición de estructuras en concreto hidráulico Incluye andenes, gradería y cañuelas</t>
  </si>
  <si>
    <t>En material común de 0 a 2m</t>
  </si>
  <si>
    <t>Entibado horizontal</t>
  </si>
  <si>
    <t>ESTRUCTURAS ALCANTARILLADO</t>
  </si>
  <si>
    <t>Instalación e tubería PVC corrugada de 12"</t>
  </si>
  <si>
    <t>Cámara de caída D=1,2, H≤3,04, espesor de pared e=0,20 con colchón de piedra pegada e=40cm y boquilla</t>
  </si>
  <si>
    <t>Suministro e instalación de tapa con aro pozo de inspección en HD  D=0.60cm con empaque anti ruido y sistema de seguridad</t>
  </si>
  <si>
    <t>Bases y Cañuelas</t>
  </si>
  <si>
    <t>Instalación de tubería PVC corrugada de 6" para domiciliarias</t>
  </si>
  <si>
    <t>Cajas de inspección 0,50x0,50 para domiciliarias, Incluye tapa en concreto</t>
  </si>
  <si>
    <t>Instalación de silletas de 12"x6"</t>
  </si>
  <si>
    <t>Empalme a cámara</t>
  </si>
  <si>
    <t>LLENOS</t>
  </si>
  <si>
    <t>Arena para base y atraque</t>
  </si>
  <si>
    <t>Lleno compactado con material de la obra</t>
  </si>
  <si>
    <t>CONCRETOS</t>
  </si>
  <si>
    <t>Concreto de 21Mpa para graderías y andenes</t>
  </si>
  <si>
    <t>Concreto para pavimento 42MR hecho en obra</t>
  </si>
  <si>
    <t xml:space="preserve">Acero de refuerzo para graderías </t>
  </si>
  <si>
    <t>COSTO TOTAL</t>
  </si>
  <si>
    <r>
      <t>m</t>
    </r>
    <r>
      <rPr>
        <sz val="10"/>
        <color indexed="8"/>
        <rFont val="Arial"/>
        <family val="2"/>
      </rPr>
      <t>³</t>
    </r>
  </si>
  <si>
    <t xml:space="preserve">TOTAL COSTO DIRECTO </t>
  </si>
  <si>
    <t xml:space="preserve">VALOR </t>
  </si>
  <si>
    <t xml:space="preserve">VALOR TOTAL OBRA INCLUYE A.I.U. E IVA SOBRE LA UTILIDAD </t>
  </si>
  <si>
    <t>En material común de 2,1 a 4m</t>
  </si>
  <si>
    <t>Instalación e tubería PVC corrugada de 14"</t>
  </si>
  <si>
    <t>Instalación de silletas de 14"x6"</t>
  </si>
  <si>
    <t>Sub base para pavimento</t>
  </si>
  <si>
    <t>Kilo</t>
  </si>
  <si>
    <t>Instalación e tubería PVC corrugada de 20"</t>
  </si>
  <si>
    <t>Instalación e tubería PVC corrugada de 10"</t>
  </si>
  <si>
    <t>Instalación de silletas de 10"x6"</t>
  </si>
  <si>
    <t>Retiro de material sobrante en vehículo automotor</t>
  </si>
  <si>
    <t>Retiro de material sobrante</t>
  </si>
  <si>
    <t>Subbase para pavimento</t>
  </si>
  <si>
    <t>Señal preventiva  reglamentaria bombones y cinta especificaciones invias</t>
  </si>
  <si>
    <t>En conglomerado</t>
  </si>
  <si>
    <t>1.7.</t>
  </si>
  <si>
    <t>REPOSICION DE LA RED DE ALCANTARILLADO UBICADO EN LA CALLE 22 ENTRE CARRERAS 7D Y 8 EN EL MUNICIPIO DE SUPIA, CALDAS</t>
  </si>
  <si>
    <t>REPOSICION DE LA RED DE ALCANTARILLADO  UBICADA EN CALLE 18B ENTE CARRERAS 8 Y 9 DEL MUNICIPIO DE SUPIA, CALDAS</t>
  </si>
  <si>
    <t>REPOSICION DE LA RED DE ALCANTARILLADO  UBICADA EN CALLE 19B ENTE CARRERAS 7 Y 8 DEL MUNICIPIO DE SUPIA, CALDAS</t>
  </si>
  <si>
    <t>ML</t>
  </si>
  <si>
    <t>M2</t>
  </si>
  <si>
    <t>M3</t>
  </si>
  <si>
    <t>RETIRO DE ESCOMBROS</t>
  </si>
  <si>
    <t>1.-</t>
  </si>
  <si>
    <t>1.1</t>
  </si>
  <si>
    <t>mts</t>
  </si>
  <si>
    <t>1.2</t>
  </si>
  <si>
    <t>Cerramiento en polisombra Cinta Plástica y bombones Plásticos</t>
  </si>
  <si>
    <t>1.3</t>
  </si>
  <si>
    <t>Valla alusiva a la Obra de 4 x 2m</t>
  </si>
  <si>
    <t>DEMOLICIONES VARIAS</t>
  </si>
  <si>
    <t>2.1</t>
  </si>
  <si>
    <t>Demoliciones de Andenes y Sardinel en concreto hidráulico</t>
  </si>
  <si>
    <t>SOBREACARREOS</t>
  </si>
  <si>
    <t>3.1</t>
  </si>
  <si>
    <t>Retiro de sobrantes en vehículo Automotor</t>
  </si>
  <si>
    <t xml:space="preserve">EXCAVACIONES </t>
  </si>
  <si>
    <t>4.1</t>
  </si>
  <si>
    <t>Excavaciones en zanja - material Común  0 a 2 m</t>
  </si>
  <si>
    <t>Entibado horizontal / vertical tipo 1</t>
  </si>
  <si>
    <t>RELLENOS COMPACTADOS</t>
  </si>
  <si>
    <t>5.1</t>
  </si>
  <si>
    <t>Rellenos compactos con material seleccionado  de excavación</t>
  </si>
  <si>
    <t>5.2</t>
  </si>
  <si>
    <t>SUSTITUCIONES- BASES Y SUBBASES COMPACTOS</t>
  </si>
  <si>
    <t>6.1</t>
  </si>
  <si>
    <t>Afirmado para andenes</t>
  </si>
  <si>
    <t>ALCANTARILLADOS</t>
  </si>
  <si>
    <t>7.1</t>
  </si>
  <si>
    <t>7.4</t>
  </si>
  <si>
    <t xml:space="preserve">Empalmes a Cámaras d=1.20 m </t>
  </si>
  <si>
    <t>7.5</t>
  </si>
  <si>
    <t>Cámaras de Inspección D= 1.20 -Concreto  21 Mpa</t>
  </si>
  <si>
    <t>7.6</t>
  </si>
  <si>
    <t>7.7</t>
  </si>
  <si>
    <t>7.8</t>
  </si>
  <si>
    <t>7.9</t>
  </si>
  <si>
    <t>7.10</t>
  </si>
  <si>
    <t xml:space="preserve">OBRAS EN CONCRETO </t>
  </si>
  <si>
    <t>8.1</t>
  </si>
  <si>
    <t>8.2</t>
  </si>
  <si>
    <t>Concreto 3000 Psi para Andenes y Rampas  e= 0,08 m</t>
  </si>
  <si>
    <t>TRABAJO DE SOCIALIZACION</t>
  </si>
  <si>
    <t>9.1</t>
  </si>
  <si>
    <t>Trabajadora Social</t>
  </si>
  <si>
    <t>mes</t>
  </si>
  <si>
    <t>COSTO DIRECTO</t>
  </si>
  <si>
    <t>Cantidad</t>
  </si>
  <si>
    <t>Cerramiento en polisombra o yute de 2m altura Cinta Plástica y bombones Plásticos</t>
  </si>
  <si>
    <t>Control y manejo de aguas en zanja</t>
  </si>
  <si>
    <t>Entibado horizontal / vertical tipo 2</t>
  </si>
  <si>
    <t xml:space="preserve">Material Sub-Base tipo INVIAS </t>
  </si>
  <si>
    <t>Afirmado para andenes E=0,10 m</t>
  </si>
  <si>
    <t>Instalación de sillas Yee de 16 x 6",Incluye  aditivos</t>
  </si>
  <si>
    <t>Pavimento completo en concreto producido en obra de 4000 psi, incluye Acelerante + antisol</t>
  </si>
  <si>
    <t xml:space="preserve">REPOSICION Y OPTIMIZACION DE ALCANTARILLADO DEL TRAMO DE LA CARRERA 5 CALLES 13 Y 14  BARRIO CENTRO  LA DORADA </t>
  </si>
  <si>
    <t>VR.TOTAL</t>
  </si>
  <si>
    <t>Kg</t>
  </si>
  <si>
    <t>Cerramiento con polisombra (Yute)  de 2.10 metros de altura, bombones y guaduas</t>
  </si>
  <si>
    <t>Valla alusiva a la Obra de 6 x 2m</t>
  </si>
  <si>
    <t>Otras Demoliciones</t>
  </si>
  <si>
    <t>Excavaciones en zanja - material Común</t>
  </si>
  <si>
    <t>Rellenos compactos con material Seleccionado de excavación</t>
  </si>
  <si>
    <t>Material sub-base tipo INVIAS</t>
  </si>
  <si>
    <t>6.2</t>
  </si>
  <si>
    <t>6.3</t>
  </si>
  <si>
    <t>7.3</t>
  </si>
  <si>
    <t>Pavimento en producido en obra 3000 Psi incluye antisol.</t>
  </si>
  <si>
    <t>8.3</t>
  </si>
  <si>
    <t xml:space="preserve"> DOMICILIARIAS</t>
  </si>
  <si>
    <t>9.2</t>
  </si>
  <si>
    <t xml:space="preserve">Barrera con bombones plásticos y cinta de seguridad </t>
  </si>
  <si>
    <t>control y Manejo de Aguas en zanja</t>
  </si>
  <si>
    <t>Demoliciones en Concreto en andenes</t>
  </si>
  <si>
    <t>11.1</t>
  </si>
  <si>
    <t>12.1</t>
  </si>
  <si>
    <t>13.1</t>
  </si>
  <si>
    <t>13.2</t>
  </si>
  <si>
    <t>14.1</t>
  </si>
  <si>
    <t>Material Sub-base tipo tipo Invias  e= 0,10 m</t>
  </si>
  <si>
    <t>Afirmado compactos - andenes</t>
  </si>
  <si>
    <t>15.1</t>
  </si>
  <si>
    <t>15.2</t>
  </si>
  <si>
    <t>15.3</t>
  </si>
  <si>
    <t>Cajas de Inspección de 0.50 x 0.50 x 0.80 m,incluye la tapa reforzada</t>
  </si>
  <si>
    <t>16.1</t>
  </si>
  <si>
    <t>16.2</t>
  </si>
  <si>
    <t>16.3</t>
  </si>
  <si>
    <t>16.4</t>
  </si>
  <si>
    <t>Concreto Andenes 0.10 m de 21 Mpa</t>
  </si>
  <si>
    <t>17.1</t>
  </si>
  <si>
    <t>Trabajadora Social.</t>
  </si>
  <si>
    <t>Gbl</t>
  </si>
  <si>
    <t>Cerramiento con polisombra (Yute)de 2.10 metros de altura, bombones y guaduas</t>
  </si>
  <si>
    <t>Pavimento en producido en obra 3000 Psi</t>
  </si>
  <si>
    <t>8.4</t>
  </si>
  <si>
    <t>Control y Manejo de Aguas en zanja</t>
  </si>
  <si>
    <t>Demoliciones en Concreto de 3000 para andenes</t>
  </si>
  <si>
    <t>Material de Sub-base tipo tipo Invias  e= 0,10 m</t>
  </si>
  <si>
    <t>Cajas de Inspección de 0.50 x 0.50 x 0.80 m</t>
  </si>
  <si>
    <t>Cerramiento con polisombra de 2.10 metros de altura, bombones y guaduas</t>
  </si>
  <si>
    <t xml:space="preserve">Material sub-base tipo INVIAS </t>
  </si>
  <si>
    <t>Afirmado para andenes E= 0,10 m</t>
  </si>
  <si>
    <t xml:space="preserve">Sumidero según diseño incluye dos rejas en acero de refuerzo 1" separados cada 5 cms entre eje. Tapa en HD </t>
  </si>
  <si>
    <t>Contro y Manejo de Aguas</t>
  </si>
  <si>
    <t>Demolición en Concreto de 3000 Psi para andenes</t>
  </si>
  <si>
    <t>Sub-base  tipo tipo Invias  e= 0,10 m</t>
  </si>
  <si>
    <t>Otras Demoliciones andenes rampas.</t>
  </si>
  <si>
    <t>Material Sub-base tipo INVIAS</t>
  </si>
  <si>
    <t>Afirmado para andenes e=0,10 m</t>
  </si>
  <si>
    <t>Sumideros según diseño incluye dos rejas en acero de refuerzo 1". Tapa en concreto reforzado y concreto de MR 42</t>
  </si>
  <si>
    <t>Control y Manejo de Aguas</t>
  </si>
  <si>
    <t>Material Sub-Base tipo tipo Invias  e= 0,10 m</t>
  </si>
  <si>
    <t>Cajas de Inspección de 0.50 x 0.50 x 0.80 m, incluye tapa reforzada</t>
  </si>
  <si>
    <t>Afirmado para anden e=0.08 m</t>
  </si>
  <si>
    <t>Sumidero según diseño establecido incluye dos rejas en acero de refuerzo 1"separadas cada 5 cms entre ejes. Tapa en en HD de  D=0,60 M</t>
  </si>
  <si>
    <t xml:space="preserve">Pavimento en producido en obra 3000 Psi incluye antisol </t>
  </si>
  <si>
    <t>Sub-Base tipo tipo Invias  e= 0,10 m</t>
  </si>
  <si>
    <t>Cerramiento con polisombra (Yute) de 2.10 metros de altura, bombones y guaduas</t>
  </si>
  <si>
    <t xml:space="preserve">Base tipo INVIAS </t>
  </si>
  <si>
    <t xml:space="preserve">Sumidero según diseño establecido incluye dos rejas en acero de refuerzo 1"separdos cada 5 cms entre ejes. Tapa en HD de D=0,60 m </t>
  </si>
  <si>
    <t>Cajas de Inspección de 0.50 x 0.50 x 0.80 m, incluye tapa reforzada.</t>
  </si>
  <si>
    <t xml:space="preserve">Materia Sub-Base tipo INVIAS </t>
  </si>
  <si>
    <t>Pavimento en producido en obra 3000 Psi,incluye antisol.</t>
  </si>
  <si>
    <t xml:space="preserve">Sub-Base tipo INVIAS </t>
  </si>
  <si>
    <t>Afirmado para Andenes E=0,10 m</t>
  </si>
  <si>
    <t>Pavimento en producido en obra 3000 Psi incluye Antisol</t>
  </si>
  <si>
    <t>Manejo de Aguas</t>
  </si>
  <si>
    <t>Base tipo tipo Invias  e= 0,10 m</t>
  </si>
  <si>
    <t>Afirmado compactos - andenes  D00,10 m</t>
  </si>
  <si>
    <t xml:space="preserve"> REPOSICIÓN DE ALCANTARILLADO BARRIO ALFONSO LOPEZ CARRERA 1 AE CALLES 40 Y 41 LA DORADA </t>
  </si>
  <si>
    <t>MANTENIMIENTO PLANTA DE TRATAMIENTO MUNICIPIO DE SAN JOSE, CALDAS</t>
  </si>
  <si>
    <t xml:space="preserve">Trazado sobre terreno de la escalera </t>
  </si>
  <si>
    <t>EXCAVACIONES</t>
  </si>
  <si>
    <t>ALCANTARILLADO</t>
  </si>
  <si>
    <t>Arena para atraque</t>
  </si>
  <si>
    <t xml:space="preserve">Concreto para solado de limpieza para escaleras y placa para tanque </t>
  </si>
  <si>
    <t>Columnas de 0.20*0.20 Ref. 4 No. 4 E No.3 c/.020 m, pagada en ml</t>
  </si>
  <si>
    <t>Concreto para pavimento</t>
  </si>
  <si>
    <t>Acero de refuerzo de placa para tanque</t>
  </si>
  <si>
    <t>kl</t>
  </si>
  <si>
    <t>MAMMPOSTERIA</t>
  </si>
  <si>
    <t>Muro en bloque macizo para submuracion y cerramiento</t>
  </si>
  <si>
    <t>PISOS</t>
  </si>
  <si>
    <t>Piso en concreto e=0,08m Incluye dilataciones</t>
  </si>
  <si>
    <t>9.3</t>
  </si>
  <si>
    <t>Piso en grama</t>
  </si>
  <si>
    <t>ACABADOS</t>
  </si>
  <si>
    <t>10.2.</t>
  </si>
  <si>
    <t>CUBIERTA</t>
  </si>
  <si>
    <t>Cubierta en teja ondulada en fibrocemento para tanque de almacenamiento</t>
  </si>
  <si>
    <t>VALOR TOTAL OBRAS</t>
  </si>
  <si>
    <t xml:space="preserve">Concreto para estructuras f'c=210kg/cm² para escalera, placa para tanque y pilotes </t>
  </si>
  <si>
    <t>REPOSICION DE TAPAS DE ALCANTARILLADO EN CAMARAS DE INSPECCION EN EL MUNICIPIO DE SAN JOSE, CALDAS</t>
  </si>
  <si>
    <t>13.3.</t>
  </si>
  <si>
    <t xml:space="preserve">ITEM </t>
  </si>
  <si>
    <t>DESCRIP</t>
  </si>
  <si>
    <t xml:space="preserve">UNIDAD </t>
  </si>
  <si>
    <t>10.1.</t>
  </si>
  <si>
    <t>REPOSICION DE LA RED DE ALCANTARILLADO  UBICADA EN BARRIO VILLA AIDE DEL MUNICIPIO DE BELALCAZAR, CALDAS</t>
  </si>
  <si>
    <t>REPOSICION DE LA RED DESCOLE EL CHOCHO EN EL MUNICIPIO DE BELALCAZAR, CALDAS</t>
  </si>
  <si>
    <t>PRESUPUESTO PARA REFORZAR LA SEGURIDAD DE LA PLANTA DE TRATAMIENTO DEL MUNICIPIO DE BELALCAZAR</t>
  </si>
  <si>
    <t>ACTIVIDAD</t>
  </si>
  <si>
    <t>VALOR PARCIAL</t>
  </si>
  <si>
    <t>SUMINISTRO E INSTALACION DE CONCERTINA POR EL PERIMETRO DEL CERRAMIENTO (Incluye instalación de guaya en acero de 1/4" por dos lados con grilletes) y se dejará el alambre de púas.</t>
  </si>
  <si>
    <t xml:space="preserve">SUMINISTRO E INSTALACION DE REJA EN VARILLA CUADRADA DE 11 mm, ADOSADA AL INTERIOR DE LA PUERTA EN LAMINA. </t>
  </si>
  <si>
    <t>UD</t>
  </si>
  <si>
    <t xml:space="preserve">ADECUACION DE PUERTAS PRINCIPALES, INSTALANDO PORTACANDADOS EXTERIORES </t>
  </si>
  <si>
    <t>ADECUACION DE PORTADA PRINCIPAL (AJUSTAR PASADOR, FALLEBAS, PORTACANDADOS)</t>
  </si>
  <si>
    <t xml:space="preserve">INSTALACION DE PORTACANDADOS EN VARILLA DE 1/2" ANCLADOS A LA LOSA DE CONCRETO EN LAS REJAS DE INSPECCION A LOS CANALES DE LA PLANTA </t>
  </si>
  <si>
    <t>PRESUPUESTO PARA REFORZAR LA SEGURIDAD DE LOS TANQUES DE ALMACENAMIENTO DEL MUNICIPIO DE BELALCAZAR</t>
  </si>
  <si>
    <t>SUMINISTRO E INSTALACION DE CONCERTINA POR EL PERIMETRO DEL CERRAMIENTO (Incluye instalación de guaya en acero de 1/8" por dos lados con grilletes) y se dejará el alambre de púas.</t>
  </si>
  <si>
    <t>RETIRO MATERIAL VEGETAL</t>
  </si>
  <si>
    <t>GL</t>
  </si>
  <si>
    <t>CONSTRUCCION DE CERRAMIENTO EN MALLA ESLABONADA DE 2 1./2" ( INCLUYE VIGA DE CIMENTACION Y MAMPOSTERIA CON PEDESTALES EN CONCRETO SIMILAR A LA EXISTENTE CON LA SEPARACION ENTRE POSTES DE LA MISMA DISTANCIA CON IGUAL ALTURA)</t>
  </si>
  <si>
    <t>SUMINISTRO E INSTALACION DE SISTEMA DE SEGURIDAD PARA TAPAS DE INSPECCION EN HIERRO, ANCLADOS A LA LOSA DE CONCRETO CON PORTACANDADOS Y CANDADOS DE SEGURIDAD</t>
  </si>
  <si>
    <t>PRESUPUESTO PARA REFORZAR LA SEGURIDAD DEL BOMBEO LA LAGUNA DEL MUNICIPIO DE BELALCAZAR</t>
  </si>
  <si>
    <t>DESMONTE DE CUBIERTA</t>
  </si>
  <si>
    <t>DESMONTE DE CASETA DE OPERARIO (ACTUALMENTE EN ZINC)</t>
  </si>
  <si>
    <t>DEMOLICION DE PAREDES EXISTENTE PARA CONSTRUCCION DE COLUMNAS Y APORTICAR LA ESTRUCTURA</t>
  </si>
  <si>
    <t>DEMOLICION DE LOSA PARA CONSTRUCCION DE ZAPATAS PARA NUEVAS COLUMNAS DE REFORZAMIENTO</t>
  </si>
  <si>
    <t>EXCAVACION PARA CONSTRUCCION DE ZAPATAS</t>
  </si>
  <si>
    <t>CONSTRUCCION DE LOSA DE TECHO EN CONCRETO REFORZADO  IMPERBEABILIZADO UTILIZANDO LAS CERCHAS EXISTENTES, DEJANDO .30 M DE VOLADIZO EN TODOS LOS SENTIDOS Y CON UNA PENDIENTE PRONUNCIADA PARA DESAGUE</t>
  </si>
  <si>
    <t>CONCRETO PARA COLUMNAS Y VIGAS EN EL NUEVO SISTEMA APORTICADO</t>
  </si>
  <si>
    <t>SUMINISTRO E INSTALACION DE PUERTA PRINCIPAL EN LAMINA CALIBRE 20 CON CHAPA DE SEGURIDAD YALE DE 3 TRES MACHUELOS, REJA INTERIOR ADOSADA A LA PUERTA Y PASADOR CON PORTACANDADOS EXTERNOS.</t>
  </si>
  <si>
    <t>CERRAMIENTO EN MALLA ESLABONADA DEL LUGAR DONDE SE ENCUENTRA UBICADO EL TRASFORMADOR DE ENERGIA INCLUYE MAMPOSTERIA A TRES HILADAS DE LADRILLO Y VIGA DE CIMENTACION CON LOS PEDESTALES EN CONCRETO PARA LOS POSTES DE TUBERIA.</t>
  </si>
  <si>
    <t>PUERTA EN TUBERIA Y MALLA ESLABONADA PARA ACCESO A EL TRANSFORMADOR CON PASADOR Y PORTACANDADO DE SEGURIDAD</t>
  </si>
  <si>
    <t>DEMOLICION DE BAÑO EXISTENTE</t>
  </si>
  <si>
    <t>CONSTRUCCION DE BAÑO EN INTERIOR EN MAMPOSTERIA</t>
  </si>
  <si>
    <t>SUMINISTRO E INSTALACION DE PUERTA A BAÑO METALICA CON PASADOR</t>
  </si>
  <si>
    <t>ENCHAPE PARED Y PISO PARA BAÑO</t>
  </si>
  <si>
    <t>COMBO SANITARIO PARA BAÑO</t>
  </si>
  <si>
    <t>ADECUACION DE PUNTOS SANITARIOS E HIDRAULICOS</t>
  </si>
  <si>
    <t>PT</t>
  </si>
  <si>
    <t>SUMINISTRO E INSTALACION DE RIEL I P 160  BAJO TECHO PARA SOPORTE DE LOS MOTORES DE 1 TONELADA CUANDO HAY LABORES DE MANTENIMIENTO CON CARRO PARA DESLIZAR</t>
  </si>
  <si>
    <t>ADECUACION A PUNTOS ELECTRICOS E INSTALACIONES EXISTENTES</t>
  </si>
  <si>
    <t>PTO</t>
  </si>
  <si>
    <t xml:space="preserve">PINTURA GENERAL DE PAREDES (INCLUYE RESANE Y ESTUCO DE CONCRETO NUEVO) </t>
  </si>
  <si>
    <t>LIMPIEZA GENEREAL DE ZONAS EXTERIORES</t>
  </si>
  <si>
    <t>DISEÑO ESTRUCTURAL PARA SISTEMA APORTICADO</t>
  </si>
  <si>
    <t xml:space="preserve">VALOR PARCIAL </t>
  </si>
  <si>
    <t>PRESUPUESTO PARA REFORZAR LA SEGURIDAD DEL BOMBEO ZANJON HONDO DEL MUNICIPIO DE BELALCAZAR</t>
  </si>
  <si>
    <t>CONSTRUCCION DE LOSA DE TECHO EN CONCRETO REFORZADO  IMPERBEABILIZADO UTILIZANDO LAS CERCHAS EXISTENTES, DEJANDO .30 M DE VOLADIZO EN TODOS LOS SENTIDOS Y CON UNA PENDIENTE PRONUNCIADA PARA DESAGUE INCLUYE LOSA DE BAÑO</t>
  </si>
  <si>
    <t>SUMINISTRO E INSTALACION DE PUERTA PRINCIPAL EN LAMINA CALIBRE 20 CON CHAPA DE SEGURIDAD YALE DE 3 TRES MACHUELOS, REJA INTERIOR ADOSADA A LA PUERTA Y PASADOR CON PORTACANDADOS EXTERNOS. COMPLETAMENTE TERMINADA</t>
  </si>
  <si>
    <t>SUMINISTRO E INSTALACION DE PUERTA A BAÑO METALICA CON PASADOR COMPLETAMENTE TERMINADA</t>
  </si>
  <si>
    <t>ADECUACION BAÑO PAREDES</t>
  </si>
  <si>
    <t>SUMINISTRO E INSTALACION DE VENTANA CON REJA PARA BAÑO COMPLETAMENTE TERMINADA</t>
  </si>
  <si>
    <t>SUMINISTRO E INSTALACION DE RIEL I P 160  BAJO TECHO PARA SOPORTE DE LOS MOTORES DE 1 TONELADA CUANDO HAY LABORES DE MANTENIMIENTO</t>
  </si>
  <si>
    <t>PINTURA VENTANAS METALICAS INLUYE PREPARACION Y LIJADO</t>
  </si>
  <si>
    <t>VIDRIOS DE 4 mm PARA VENTANAS</t>
  </si>
  <si>
    <t>SUMINISTRO E INSTALACION DE REJA EN VARILLA DE 5/8 CON BISAGRAS Y PORTACANDADO PARA VALVULA DE LAVADO DE 1,20*1,20 M</t>
  </si>
  <si>
    <t>CONSTRUCCION RED DE ALCANTARILLADO CALLE 11 ENTRE CARRERAS 4 Y 5 EN EL MUNICIPIO DE BELALCAZAR, CALDAS</t>
  </si>
  <si>
    <t>Instalación e tubería PVC corrugada de 16"</t>
  </si>
  <si>
    <t>Suministro e instalación de tapa con aro pozo de inspección en HD  D=0.61cm con empaque anti ruido y sistema de seguridad</t>
  </si>
  <si>
    <t>Instalación de tubería PVC de 6"</t>
  </si>
  <si>
    <t>Instalación de acometidas de 1/2" desde el tubo madre hasta el medidor</t>
  </si>
  <si>
    <t>Instalación de Válvulas</t>
  </si>
  <si>
    <t>Caja para válvula de 0.8 por 0.8 por H  con tapa y porta válvula de 4"</t>
  </si>
  <si>
    <t>Empalme a tubería existente</t>
  </si>
  <si>
    <t>Instalación de tubería PVC de 3"</t>
  </si>
  <si>
    <t>OBRA INSTALACION TUBERÍA POLIETILENO PARA CONDUCCION BOQUERON SALAMINA</t>
  </si>
  <si>
    <t>ACUEDUCTO.</t>
  </si>
  <si>
    <t xml:space="preserve">Excavación en zanja- Material común 0,0 a 0,2 m </t>
  </si>
  <si>
    <t xml:space="preserve">Rellenos compactados con material de la obra </t>
  </si>
  <si>
    <t xml:space="preserve">Sustituciones en arena  para tuberías </t>
  </si>
  <si>
    <t xml:space="preserve">Instalación válvula de purga 2" Bridada </t>
  </si>
  <si>
    <t xml:space="preserve">Instalación portaflanche de 2" </t>
  </si>
  <si>
    <t xml:space="preserve">Instalación brida loca de 2" Metálica </t>
  </si>
  <si>
    <t xml:space="preserve">Instalación válvula  ventosa roscada acción simple  de 1" </t>
  </si>
  <si>
    <t xml:space="preserve">Instalación de niple galvanizado de L =15cm doble rosca </t>
  </si>
  <si>
    <t xml:space="preserve">Instalación de llave de compuerta roscada en bronce de 1" </t>
  </si>
  <si>
    <t xml:space="preserve">REPOSICION RED DE ALCANTARILLADO CALLE 13 ENTRE CARRERAS 5 Y 6 BARRIO FERNEY TAPASCO MUNICIPIO RISARALDA </t>
  </si>
  <si>
    <t xml:space="preserve">REPOSICION RED DE ALCANTARILLADO CARRERA 5 DESDE EL COLISEO HASTA LA CALLE 3 - CALLE 3 ENTRE CARRERAS 4 Y 5 MUNICIPIO RISARALDA </t>
  </si>
  <si>
    <t>CARRERA 5 DESDE EL COLISEO HASTA LA CALLE 3</t>
  </si>
  <si>
    <t xml:space="preserve">CALLE 3 ENTRE CARRERAS 4 Y 5 </t>
  </si>
  <si>
    <t>Sardinel Achafanado h0,2m - Concreto producido en Obra (21Mpa)</t>
  </si>
  <si>
    <t>Localización y replanteo tramos largos</t>
  </si>
  <si>
    <t>Demolición anclaje para realizar arreglo de daños</t>
  </si>
  <si>
    <t>Dispersión de material sobrante</t>
  </si>
  <si>
    <t>Instalación de tubería de 8" PVC RDE 21"  incluye sobre acarreo en vehículo, al hombro y en bestia desde Filadelfia</t>
  </si>
  <si>
    <t>Empalmes  de tubería de polietileno a tubería existente  incluye tornillería y empaques</t>
  </si>
  <si>
    <t xml:space="preserve">Empalmes de tubería PVC a tubería existente </t>
  </si>
  <si>
    <t>Anclajes de empalmes de tubería en a alambre galvanizado y tubería metálica de 2"</t>
  </si>
  <si>
    <t>Arreglo de daños en tubería de 8"  incluye transporte de elementos para su reparación  excavación y tapada</t>
  </si>
  <si>
    <t>Arreglo de daños en tubería de 6"  incluye transporte de elementos para su reparación  excavación y tapada</t>
  </si>
  <si>
    <t>Colgada de tubería de 8" en cable de acero y anclaje metálico, incluye cable de 1/2" y varilla de anclaje y demás elementos necesarios para la actividad</t>
  </si>
  <si>
    <t>Concreto para anclajes de cable y varilla de anclaje, incluye acarreo de materiales  en  vehículo, al hombro y en bestia</t>
  </si>
  <si>
    <t>Recorrido tubería después de puesta el agua  para verificar su funcionamiento</t>
  </si>
  <si>
    <t>gl</t>
  </si>
  <si>
    <t>Lavado de tanque desarenador</t>
  </si>
  <si>
    <t>Lavado de tanque de quiebre</t>
  </si>
  <si>
    <t xml:space="preserve">Trincho en guadua </t>
  </si>
  <si>
    <t>REPOSICION RED DE ALCANTARILLADO CALLE 4 ENTRE CARRERAS 9 Y 10 BARRIO EL BANQUEO EN EL MUNICIPIO DE RIOSUCIO, CALDAS</t>
  </si>
  <si>
    <t>REPOSICION RED DE ALCANTARILLADO BARRIO LOS AGUACATES CALLE 7 ENTRE CARRERAS 1 Y 2 DEL MUNICIPIO DE RIOSUCIO, CALDAS</t>
  </si>
  <si>
    <t>REPOSICION DE LA RED DE ALCANTARILLADO  UBICADA EN CARRERA 13 ENTRE CALLES 5 Y 6 DEL MUNICIPIO DE RIOSUCIO, CALDAS</t>
  </si>
  <si>
    <t>REPOSICION DE LA RED DE ALCANTARILLADO  UBICADA EN LA PLANTA DE TRATAMIENTO DEL  MUNICIPIO DE RIOSUCIO CALDAS</t>
  </si>
  <si>
    <t>REPOSICION DE LA RED DE ACUEDUCTO UBICADA EN CARRERA 6 ENTRE CALLES 10 Y 11 DEL MUNICIPIO DE RIOSUCIO, CALDAS</t>
  </si>
  <si>
    <t>15.1.</t>
  </si>
  <si>
    <t>15.2.</t>
  </si>
  <si>
    <t>15.3.</t>
  </si>
  <si>
    <t>15.4.</t>
  </si>
  <si>
    <t>15.5.</t>
  </si>
  <si>
    <t>15.6.</t>
  </si>
  <si>
    <t>16.1.</t>
  </si>
  <si>
    <t>16.2.</t>
  </si>
  <si>
    <t>16.3.</t>
  </si>
  <si>
    <t>16.4.</t>
  </si>
  <si>
    <t>VALVULAS DE SECTORIZACION</t>
  </si>
  <si>
    <t>17.1.</t>
  </si>
  <si>
    <t>REPOSICION DE LA RED DE ACUEDUCTO  UBICADA EN LA CALLE 6 ENTE CARRERAS 11 Y 12 MUNICIPIO DE RIOSUCIO CALDAS</t>
  </si>
  <si>
    <t xml:space="preserve"> CARRERA 11 ENTRE CALLES 6 Y 8</t>
  </si>
  <si>
    <t>13.7.</t>
  </si>
  <si>
    <t>REPOSICION DE LA RED DE ACUEDUCTO  UBICADA EN LA CALLE 11 ENTRE CARRERAS 7 Y 10 MUNICIPIO DE RIOSUCIO CALDAS</t>
  </si>
  <si>
    <t>REPOSICION DE LA RED DE ACUEDUCTO  UBICADA EN LA CARRERA 10 ENTRE CALLES 6 Y 10 MUNICIPIO DE RIOSUCIO CALDAS</t>
  </si>
  <si>
    <t>REPOSICION DE LA RED DE ACUEDUCTO  UBICADA EN LA CARRERA 9 ENTRE CALLES 11 Y 12 MUNICIPIO DE RIOSUCIO CALDAS</t>
  </si>
  <si>
    <t>REPOSICION DE LA RED DE RED DE ACUEDUCTO SECTOR TUMBABARRETO DEL  MUNICIPIO DE RIOSUCIO CALDAS</t>
  </si>
  <si>
    <t>REPOSICION DE LA RED DE ACUEDUCTO Y ALCANTARILLADO CALLE 10 ENTRE CARRERAS 9 Y 10 DEL MUNICIPIO DE RIOSUCIO CALDAS</t>
  </si>
  <si>
    <t>REPOSICION DE LA RED DE ACUEDUCTO Y ALCANTARILLADO CALLE 8 ENTRE CARRERAS 7 Y 9 DEL MUNICIPIO DE RIOSUCIO CALDAS</t>
  </si>
  <si>
    <t>REPOSICION DE LA RED DE ACUEDUCTO Y ALCANTARILLADO CARRERA 5 ENTRE CALLES 5 Y  7 DEL MUNICIPIO DE RIOSUCIO CALDAS</t>
  </si>
  <si>
    <t>REPOSICION DE LA RED DE ALCANTARILLADO  UBICADA EN BARRIO EL CARMEN CALLE 6, DESCOLE Y SECTOR CANCHA DE BALONCESTO  DEL MUNICIPIO DE RIOSUCIO CALDAS</t>
  </si>
  <si>
    <t>REPOSICION RED DE ALCANTARILLADO CALLE 6</t>
  </si>
  <si>
    <t>11.3.</t>
  </si>
  <si>
    <t>11.4.</t>
  </si>
  <si>
    <t>Pavimentos de Franjas en Asfalto</t>
  </si>
  <si>
    <t>VALOR OBRA CALLE 6</t>
  </si>
  <si>
    <t>REPOSICION RED DE ALCANTARILLADO BARRIO EL CARMEN</t>
  </si>
  <si>
    <t>1.6.</t>
  </si>
  <si>
    <t>2.2</t>
  </si>
  <si>
    <t>7.2</t>
  </si>
  <si>
    <t xml:space="preserve">REPOSICIÓN DE ALCANTARILLADO BARRIO ALFONSO LOPEZ CARRERA 1 BE CALLES 40 Y 39 A  LA DORADA </t>
  </si>
  <si>
    <t xml:space="preserve">REPOSICIÓN DE ALCANTARILLADO BARRIO ALFONSO LOPEZ CARRERA 1 E CALLES 40 Y 39 A  LA DORADA </t>
  </si>
  <si>
    <t xml:space="preserve">REPOSICIÓN DE ALCANTARILLADO BARRIO ALFONSO LOPEZ CARRERA 1 E CALLES 39 Y 39 A LA DORADA </t>
  </si>
  <si>
    <t xml:space="preserve"> REPOSICIÓN DE ALCANTARILLADO BARRIO ALFONSO LOPEZ CARRERA 1  CALLES 39 A 39 A   LA DORADA </t>
  </si>
  <si>
    <t xml:space="preserve">REPOSICIÓN DE ALCANTARILLADO BARRIO ALFONSO LOPEZ CARRERA 1 CALLES 40 Y 39 A   LA DORADA </t>
  </si>
  <si>
    <t xml:space="preserve">REPOSICIÓN DE ALCANTARILLADO BARRIO ALFONSO LOPEZ CARRERA 1 A CALLES 40 Y 41  LA DORADA </t>
  </si>
  <si>
    <t xml:space="preserve"> REPOSICIÓN DE ALCANTARILLADO BARRIO ALFONSO LOPEZ CARRERA 1 A CALLES 40 Y 39 LA DORADA </t>
  </si>
  <si>
    <t>Cerramiento en polisombra Yute verde de H=2m, parales en guadua y Cinta Plástica.</t>
  </si>
  <si>
    <t>Demoliciones varias muros en concretos, otros</t>
  </si>
  <si>
    <t>Excavaciones en Material Conglomerado</t>
  </si>
  <si>
    <t xml:space="preserve">Afirmado  </t>
  </si>
  <si>
    <t>Sub-base tipo INVIAS</t>
  </si>
  <si>
    <t>Tapa en concreto reforzado de 1.60 x1.60 x 0,18m</t>
  </si>
  <si>
    <t>Malla electro Soldada e= 5 mm ojos de 15 x 15 cms</t>
  </si>
  <si>
    <t xml:space="preserve">REPOSICION Y OPTIMIZACION DE ALCANTARILLADO  CARRERA 3A CALLES 3 a 4 BARRIO RENAN BARCO  MUNICIPIO LA DORADA </t>
  </si>
  <si>
    <t>REPOSICION Y OPTIMIZACION DE ALCANTARILLADO  CARRERA 4A TRANSVERSAL 2  ENTRE CALLES 3, 4   4C  BARRIO RENAN BARCO LA DORADA CALDAS.-</t>
  </si>
  <si>
    <t>Afirmado  andenes  compactos</t>
  </si>
  <si>
    <t xml:space="preserve">Pavimento Asfaltico mezcla caliente E= 0,10 m incluye imprimación </t>
  </si>
  <si>
    <t xml:space="preserve"> REPOSICION Y OPTIMIZACION DE ALCANTARILLADO DEL TRAMO DE LA CARRERA 4 CALLES 16 Y 17  LA DORADA </t>
  </si>
  <si>
    <t>Cerramiento en polisombra yute h=2m  Cinta Plástica y bombones Plásticos bien anclados</t>
  </si>
  <si>
    <t>Pavimento completo en concreto producido en obra de 4000 Psi, incluye (Acelerante + antisol)</t>
  </si>
  <si>
    <t xml:space="preserve"> REPOSICION Y OPTIMIZACION DE ALCANTARILLADO DEL TRAMO DE LA CARRERA 4 CALLES 17 Y 18 LA DORADA </t>
  </si>
  <si>
    <t>Cerramiento en polisombra o yute H= 2m Cinta Plástica y bombones Plásticos bien anclados</t>
  </si>
  <si>
    <t>Cajas de Inspección de 0,50 x 0,50 x 0,80 incluye tapa reforzada.</t>
  </si>
  <si>
    <t>6.4</t>
  </si>
  <si>
    <t>REPOSICIÓN DE ALCANTARILLADO CALLE 12  ENTRE CARRERAS 10 Y 11 EN EL MUNICIPIO DE CHINCHINA</t>
  </si>
  <si>
    <t>REPOSICIÓN DE ALCANTARILLADO CARRERA 10 CON CALLES 12 A LA 13 EN EL MUNICIPIO DE CHINCHINA</t>
  </si>
  <si>
    <t>REPOSICIÓN DE ALCANTARILLADO CALLE 19 ENTRE CARRERAS 10BIS A A LA 11 EN EL MUNICIPIO DE CHINCHINA</t>
  </si>
  <si>
    <t>REPOSICIÓN DE ALCANTARILLADO CALLE 8 CON CARRERA 11 BIS EN EL MUNICIPIO DE CHINCHINA</t>
  </si>
  <si>
    <t>REPOSICIÓN DE ALCANTARILLADO CALLE 7 ENTRE CARRERAS 7 A LA 8 EN EL MUNICIPIO DE CHINCHINA</t>
  </si>
  <si>
    <t>REPOSICIÓN DE ALCANTARILLADO CALLE 11 ENTE CARRERAS 10 A LA 11  EN EL MUNICIPIO DE CHINCHINA</t>
  </si>
  <si>
    <t>REPOSICIÓN DE ALCANTARILLADO CALLE 11 CARRERA 9BIS  A LA 10 ESCALAS EN EL MUNICIPIO DE CHINCHINÁ</t>
  </si>
  <si>
    <t>REPOSICIÓN DE ALCANTARILLADO CARRERA 12  # 12-41 EN EL MUNICIPIO DE CHINCHINA</t>
  </si>
  <si>
    <t>CAMBIO RED ACUEDUCTO CARRERA 10 ENTRE CALES 10 A LA 12 EN EL MUNICIPIO DE CHINCHINA</t>
  </si>
  <si>
    <t>CAMBIO RED ACUEDUCTO CALLE 13 BIS ENTRE CARRERAS 4 A LA 9 EN EL MUNICIPIO DE CHINCHINA</t>
  </si>
  <si>
    <t>CAMBIO RED ACUEDUCTO CALLE 7 ENTRE CARRERAS 7 Y 8 EN EL MUNICIPIO DE CHINCHINA</t>
  </si>
  <si>
    <t>CAMBIO RED ACUEDUCTO CALLE 11 ENTRE CARRERAS 10 Y 11 EN EL MUNICIPIO DE CHINCHINA</t>
  </si>
  <si>
    <t>CAMBIO RED ACUEDUCTO CALLE 11 ENTRE CARRERAS 9BIS A 10 EN EL MUNICIPIO DE CHINCHINA</t>
  </si>
  <si>
    <t>CAMBIO RED ACUEDUCTO MIRADOR CALLE 2 ENTRE CARRERAS 3 Y 4 EN EL MUNICIPIO DE CHINCHINA</t>
  </si>
  <si>
    <t>CAMBIO TUBERÍA CONDUCCIÓN DOÑA JUANA SECTORES EL RUBY JAIRO RODRÍGUEZ, SECTOR LA CULEBRA NEGRO JAIME Y SECTOR RENÁN BARCO EN EL MUNICIPIO DE VICTORIA</t>
  </si>
  <si>
    <t>SELLLAMIENTO DE FILTRACIONES TANQUE DE VICTORIA CALDAS</t>
  </si>
  <si>
    <t>REPOSICIÓN DE ALCANTARILLADO CALLE 5 CON CARRERA 6 Y 7 EN EL MUNICIPIO DE SALAMINA</t>
  </si>
  <si>
    <t>REPOSICIÓN DE ALCANTARILLADO CARRERA 7 ENTRE CALLES 4 Y 5 EN EL MUNICIPIO DE SALAMINA</t>
  </si>
  <si>
    <t>REPOSICIÓN DE ALCANTARILLADO CARRERA 6 CON CALLES 4 Y 5 EN EL MUNICIPIO DE SALAMINA</t>
  </si>
  <si>
    <t>REPOSICIÓN RED DE ACUEDUCTO CALLE 5 CON CARRERA 6 Y 7 EN EL MUNICIPIO DE SALAMINA</t>
  </si>
  <si>
    <t>REPOSICIÓN RED ACUEDUCTO CARRERA 7 ENTRE CALLES 4 Y 5 EN EL MUNICIPIO DE SALAMINA</t>
  </si>
  <si>
    <t>REPOSICIÓN RED ACUEDUCTO CARRERA 6 CON CALLES 4 Y 5 EN EL MUNICIPIO DE SALAMINA</t>
  </si>
  <si>
    <t xml:space="preserve">PUESTA EN MARCHA CONDUCCIÓN CHAMBERY
</t>
  </si>
  <si>
    <t>REPOSICION DE LA RED DE ALCANTARILLADO  UBICADA EN CARRERA 5 ENTRE CALLES 11 Y 12 DEL MUNICIPIO DE RIOSUCIO, CALDAS</t>
  </si>
  <si>
    <t xml:space="preserve">GRAN TOTAL </t>
  </si>
  <si>
    <t>REPOSICION Y OPTIMIZACION ALCANTARILLADO DEL TRAMO CARRERA 5 ENTRE  CALLE 45 A 46 BARRIO  LAS FERIAS, MUNICIPIO DE LA DORADA, CALDAS.-</t>
  </si>
  <si>
    <t>Cerramiento en polisombra o Yute h= 2m  Cinta Plástica y bombones Plásticos</t>
  </si>
  <si>
    <t>1.4</t>
  </si>
  <si>
    <t>Señalizaciones reglamentarias verticales</t>
  </si>
  <si>
    <t>1.5</t>
  </si>
  <si>
    <t>Excavaciones en zanja - material Común  y/o Conglomerado 0 a 2 m</t>
  </si>
  <si>
    <t>Material Sub-Base tipo INVIAS  e= 0,20 m</t>
  </si>
  <si>
    <t>Pavimento completo en concreto producido en obra de 4000 Psi, incluye (Acelerante + antisol+ Ensayos de Laboratorios)  E=0,18 m.</t>
  </si>
  <si>
    <t>Localización y replanteo (Incluye topografía y plano record)</t>
  </si>
  <si>
    <t>Suministro, Transporte e Instalación Techado provisional en plástico y guadua</t>
  </si>
  <si>
    <t>Suministro, Transporte e Instalación Señal preventiva y reglamentaria</t>
  </si>
  <si>
    <t>Excavación en zanja - Material Común - 0.0 a 2.0 Mts</t>
  </si>
  <si>
    <t>Excavación en zanja - Material Conglomerado - 0.0 a 2.0 Mts</t>
  </si>
  <si>
    <t>Excavación en zanja - Material Común - 2.01 a 4.0 Mts</t>
  </si>
  <si>
    <t>Excavación en zanja - Material Conglomerado - 2.01 a 4.0 Mts</t>
  </si>
  <si>
    <t>Evacuación de Escombros y Sobrantes en vehículo automotor (Incluye permiso de utilización de escombrera)</t>
  </si>
  <si>
    <t>Sustitución en Arena limpia para Tuberías</t>
  </si>
  <si>
    <t>Instalación Tubería PVC Corrugada 160mm (6") para Alcantarillado</t>
  </si>
  <si>
    <t>Instalación Tubería PVC Corrugada 315mm (12") para Alcantarillado</t>
  </si>
  <si>
    <t>Suministro, Transporte e Instalación de Cámara Circular de Inspección/Caída D=1,2m en Concreto 21Mpa</t>
  </si>
  <si>
    <t>Suministro, Transporte e Instalación de Base - Cañuela Cámara Circular de Inspección/Caída D=1,2m en Concreto 21Mpa</t>
  </si>
  <si>
    <t>Suministro, Transporte e Instalación Empalme a Cámara de Inspección Concreto Clase II</t>
  </si>
  <si>
    <t>Suministro, Transporte e Instalación Caja de Inspección Empalme domiciliario (0,50x0,50m) en Concreto 21Mpa</t>
  </si>
  <si>
    <t>Demolición Pavimentos en Concreto Hidráulico</t>
  </si>
  <si>
    <t>Demolición de Andenes y Sardineles en Concreto Hidráulico</t>
  </si>
  <si>
    <t>Suministro, Transporte e Instalación Subbase p/Pavimentos en Material Granular Seleccionado, compactado</t>
  </si>
  <si>
    <t>Corte mecanizado de Pavimento de Concreto Hidráulico (0,07m)</t>
  </si>
  <si>
    <t>Sellado de Juntas de Pavimentos de Concreto Hidráulico (0,05m)</t>
  </si>
  <si>
    <t>Suministro, Transporte e Instalación Acero de Refuerzo de 1/2" y 1 1/4" de 420 Mpa (4200Kg/cm²)</t>
  </si>
  <si>
    <t>Suministro, Transporte e Instalación Tapa HF D=0,60m p/Cámara de Inspección</t>
  </si>
  <si>
    <t>Suministro, Transporte e Instalación Aro Tapa HF D=0,68m p/Cámara de Inspección</t>
  </si>
  <si>
    <t>Rellenos Compactados con Material Común de Cantera de Préstamo</t>
  </si>
  <si>
    <t>Instalación Tubería PVC Corrugada 250mm (10") para Alcantarillado</t>
  </si>
  <si>
    <t>Instalación Empalme para PVC Corrugada de 250x160 (10"x6")</t>
  </si>
  <si>
    <t>Suministro, Transporte e Instalación de Sumidero Doble Reja tipo sifón en concreto Clase II - Tapa HF</t>
  </si>
  <si>
    <t>Corte mecanizado Anden/Sardinel de Concreto Hidráulico (0,05m)</t>
  </si>
  <si>
    <t>Suministro, Transporte e Instalación Aro y Tapa HF D=0,68m p/Cámara de Inspección</t>
  </si>
  <si>
    <t>Instalación Tubería PVC Corrugada 450mm (18") para Alcantarillado</t>
  </si>
  <si>
    <t>Rocería y Limpieza (Incluye retiro)</t>
  </si>
  <si>
    <t>Anclaje y empotramiento de Tuberías en Concreto 17,5Mpa</t>
  </si>
  <si>
    <t xml:space="preserve">Retiro de material sobrante en vehículo automotor </t>
  </si>
  <si>
    <t>Instalación de tubería PVC de 2"</t>
  </si>
  <si>
    <t>Caja para válvula de 0.8 por 0.8 por H  con tapa</t>
  </si>
  <si>
    <t>Instalación de tubería PVC de 8"</t>
  </si>
  <si>
    <t>Instalación de hidrante</t>
  </si>
  <si>
    <t>Concreto asfaltico</t>
  </si>
  <si>
    <t>Concreto para pavimento, anclajes de accesorios  y revestimiento de tubería 42 MR hecho en el sitio incluye formaleta y transporte de materiales al hombro y en vehículo</t>
  </si>
  <si>
    <t>REPOSICIÓN DE ALCANTARILLADO CARRERA 7 CON CALLES 15 EN EL MUNICIPIO DE AGUADAS</t>
  </si>
  <si>
    <t>Instalación e tubería PVC corrugada de 24"</t>
  </si>
  <si>
    <t xml:space="preserve">Instalación de silletas de 24"x6" </t>
  </si>
  <si>
    <t>CAMBIO TRAMOS DE LA CONDUCCIÓN TARCARA EN LOS SECTORES AUGUSTO PATIÑO, HORACIO PATIÑO, PAVAS, SANTA ROSA Y FALDA DEL MACHO EN EL MUNICIPIO DE AGUADAS</t>
  </si>
  <si>
    <t>Termo fusión  tubería de polietileno 10" incluye sobre acarreo en vehículo, al hombro y en bestia desde Filadelfia</t>
  </si>
  <si>
    <t>Termo fusión  tubería de polietileno 8" incluye sobre acarreo en vehículo, al hombro y en bestia desde Filadelfia</t>
  </si>
  <si>
    <t>Termo fusión de Portaflanche  diferentes diámetros</t>
  </si>
  <si>
    <t>Acero de refuerzo para concreto dados</t>
  </si>
  <si>
    <t>REPOSICION DE LA RED DE RED DE ACUEDUCTO DESDE LA PLANTA DE TRATAMIENTO DEL  MUNICIPIO DE VITERBO CALDAS</t>
  </si>
  <si>
    <t>REPOSICION DE LA RED DE ALCANTARILLADO  UBICADA EN EL DESCOLE DEL BARRIO 7 DE AGOSTO DEL MUNICIPIO DE VITERBO CALDAS</t>
  </si>
  <si>
    <t>REPOSICION DE LA RED DESCOLE DE SOBRANTES DE LA PLANTA Y ADECUACION DE PLACA DEL SISTEMA DE AIREACION DEL MUNICIPIO DE VITERBO, CALDAS</t>
  </si>
  <si>
    <t>4.2.</t>
  </si>
  <si>
    <t>Entibado Tipo II</t>
  </si>
  <si>
    <t>REPOSICION REDES DE ALCANTARILLADO CARRERAS 14, 15BIS Y 16 ENTRE CALLES 1BIS Y 2 EN EL MUNICIPIO DE VITERBO, CALDAS</t>
  </si>
  <si>
    <t>SUB-TOTAL</t>
  </si>
  <si>
    <t>CARRERA 15 BIS ENTRE CALLES 1BIS Y 2</t>
  </si>
  <si>
    <t>CARRERA 16 ENTRE CALLES 1BIS Y 2</t>
  </si>
  <si>
    <t xml:space="preserve">CONSTRUCCION Y SUMINISTRO DE REJAS PARA SUMIDEROS PARA SER COLOCADAS EN DIFERENTES SECTORES Y BARRIOS  MUNICIPIO LA DORADA </t>
  </si>
  <si>
    <t xml:space="preserve">REJAS PARA IMBORNALES </t>
  </si>
  <si>
    <t xml:space="preserve">REPOSICION DE ALCANTARILLADO CALLEJON DEL PERU, CARRERA 2A CALLES 6 A 8 MUNICIPIO DE LA   DORADA </t>
  </si>
  <si>
    <t>Unidad</t>
  </si>
  <si>
    <t>Valor</t>
  </si>
  <si>
    <t>Excavaciones varias en material común en seco</t>
  </si>
  <si>
    <t>Concreto clase D</t>
  </si>
  <si>
    <t>Acero de refuerzo fy: 420MPa</t>
  </si>
  <si>
    <t>Dren horizontal de longitud mayor a diez metros (10) metros</t>
  </si>
  <si>
    <t>m</t>
  </si>
  <si>
    <t>Anclajes pasivos con acero N° 6, mortero por gravedad, perforación D= 7.5cm en material común</t>
  </si>
  <si>
    <t xml:space="preserve">ADMINISTRACION </t>
  </si>
  <si>
    <t>Control y manejo de aguas en zanja red Principal</t>
  </si>
  <si>
    <t>Material Sub-Base tipo INVIAS Incluye densidades</t>
  </si>
  <si>
    <t>Instalación de sillas Yee de 18 x 6" incluye Aditivos</t>
  </si>
  <si>
    <t>Instalación de sillas Yee de 12 x 6" incluye Aditivos</t>
  </si>
  <si>
    <t>7.11</t>
  </si>
  <si>
    <t xml:space="preserve">Pavimento completo en concreto producido en obra de 4000 Psi, incluye (Acelerante + antisol), acolillado </t>
  </si>
  <si>
    <t xml:space="preserve">  CAMPO ALEGRE  SECTOR HORNO CREMATORIO  PANTALLA PASIVA H=6 M. EMERGENCIA CONDUCCIÓN CAMPO ALEGRE. SECTOR HORNO CREMATORIO MUNICIPIO DE CHINCHINA </t>
  </si>
  <si>
    <t xml:space="preserve">ADMINISTRACION  </t>
  </si>
  <si>
    <t>ADMINISTRACION</t>
  </si>
  <si>
    <t xml:space="preserve">caja de diámetro 1.20  h = promedio 1-50 con tapa en HF para ventosa </t>
  </si>
  <si>
    <t xml:space="preserve">Concreto de 210 Kg/cm2 para columnas y anclajes incluye transporte </t>
  </si>
  <si>
    <t xml:space="preserve">Suministro e instalación de cable de acero de 1/2" incluye los Guayos </t>
  </si>
  <si>
    <t xml:space="preserve">Acero de refuerzo </t>
  </si>
  <si>
    <t xml:space="preserve">CONSTRUCCION DE SUB ESTACION BOMBA DE LAGUNA BELALCAZAR </t>
  </si>
  <si>
    <t>Localización y replanteo de redes (Incl. Topografía y plano record)</t>
  </si>
  <si>
    <t>Demoliciones de pavimentos rígidos</t>
  </si>
  <si>
    <t>Demoliciones en concreto Hidráulico(Cilindro, base, Cañuela)</t>
  </si>
  <si>
    <t>Rellenos compactos con material común de cantera préstamo</t>
  </si>
  <si>
    <t>Sustitución en arena limpia para tuberías</t>
  </si>
  <si>
    <t>Base/ cañuela cámara D=1.20 m en concreto</t>
  </si>
  <si>
    <t>Suministro e Instalación Tapa D=0.60m en HD</t>
  </si>
  <si>
    <t>Cajas de Inspección de 0,50 x 0,50 x 0,80+ tapa reforzada</t>
  </si>
  <si>
    <t xml:space="preserve">Construcción de Sumidero tipo sifón, en concreto de 3000 Psi. Con rejas de 0,40 x 0,60 en Acero de 1" A.R. separadas cada 5 mcs entre ejes, tapa en HF D=0,60m elementos estructurales, según diseño Establecido y demás. Incluye transportes Internos de materiales a diferentes barrios o sectores del municipio de La Dorada. </t>
  </si>
  <si>
    <t>Corte mecanizado profundidad  0.07 m</t>
  </si>
  <si>
    <t>Malla electro soldada de 5 mm de 15 x 15 cm</t>
  </si>
  <si>
    <t>Cajas de Inspección de 0,50 x 0,50 x 0,80 Incluye  Tapa reforzada</t>
  </si>
  <si>
    <t>Sumidero doble reja tipo sifón en concreto 21 Mpa   Tapa en HD, separación hierro 5 cms a ejes, según diseño establecido.</t>
  </si>
  <si>
    <t>Instalación tubería corrugada PVC-S  de 12"</t>
  </si>
  <si>
    <t>Sumidero según diseño incluye dos rejas en acero de refuerzo 1" cada 5 cms de separación entre ejes. Tapa en HD en concreto de 4000PSI</t>
  </si>
  <si>
    <t>Instalación tubería corrugada PVC-S  de 6"</t>
  </si>
  <si>
    <t>Instalación de Silletas  12" a 6"</t>
  </si>
  <si>
    <t xml:space="preserve">Suministro e Instalación Tapa D=0.60m en HF </t>
  </si>
  <si>
    <t>Sumidero según diseño incluye dos rejas en acero de refuerzo 1" cada 5 cms de separación entre ejes. Tapa en HD DE 60 CMS</t>
  </si>
  <si>
    <t>Corte mecanizado profundidad  0.05 m</t>
  </si>
  <si>
    <t>Suministro e instalación de subestación aérea para nivel de tensión 2 con transformador trifásico mayor a 600 Kg, incluye montaje de puesta a tierra, sección D Ejes según modulo 253000 de Chec EPM</t>
  </si>
  <si>
    <t>Descapote y Nivelación para construcción de escalera, placa de piso en concreto, placa para tanque</t>
  </si>
  <si>
    <t>Retiro de material común para submuracion</t>
  </si>
  <si>
    <t>Lavada de muros con hidrolavadora y preparación de la superficie</t>
  </si>
  <si>
    <t>Demolición de Pavimento</t>
  </si>
  <si>
    <t>Excavación en material común para pilotes de placa e instalación de tubería de alcantarillado</t>
  </si>
  <si>
    <t>Lleno en material común seleccionado de la excavación</t>
  </si>
  <si>
    <t>Cajas de inspección para válvulas incluye instalación de mirillas, tapas en concreto y piso filtrante</t>
  </si>
  <si>
    <t>Malla electro soldada para escalera</t>
  </si>
  <si>
    <t>Piso en gravilla lavada área de los filtros</t>
  </si>
  <si>
    <t>Pintura en vinilo para muros exteriores</t>
  </si>
  <si>
    <t>Pintura en esmalte sobre estructura metálica incluye limpieza, preparación de la superficie y aplicación de anticorrosivo, tuberías, pasamanos y malla de cerramiento</t>
  </si>
  <si>
    <t>Suministro, Transporte e Instalación Aro con Tapa HF D=0,68m p/Cámara de Inspección</t>
  </si>
  <si>
    <t>Instalación Empalme para PVC Corrugada de  (8"x6")</t>
  </si>
  <si>
    <t>Instalación Empalme para PVC Corrugada de  (10"x6")</t>
  </si>
  <si>
    <t>Instalación Empalme para PVC Corrugada de (12"x6")</t>
  </si>
  <si>
    <t>Instalación Tubería PVC Corrugada 355mm (14") para Alcantarillado</t>
  </si>
  <si>
    <t>Instalación Empalme para PVC Corrugada de 14"x6")</t>
  </si>
  <si>
    <t>Instalación de tubería en polietileno diámetro 10" Incluye termo fusión, transporte y sobre acarreo al sitio</t>
  </si>
  <si>
    <t>Empalme a tubería existente Incluye tornillería, empaques y accesorios</t>
  </si>
  <si>
    <t>Demolición de Estructuras en Concreto Hidráulico Reforzado</t>
  </si>
  <si>
    <t>REPOSICION DESCOLE SECTOR EL LAGO EN EL MUNICIPIO DE CHINCHINA</t>
  </si>
  <si>
    <t>.</t>
  </si>
  <si>
    <t>Llenos con material de prestamo</t>
  </si>
  <si>
    <t>Instalación Empalme para PVC Corrugada de  (12"x6")</t>
  </si>
  <si>
    <t>Instalación Tubería PVC Corrugada  (12") para Alcantarillado</t>
  </si>
  <si>
    <t>Instalación Tubería PVC Corrugada  (6") para Alcantarillado</t>
  </si>
  <si>
    <t>Instalación Tubería PVC Corrugada  (16") para Alcantarillado</t>
  </si>
  <si>
    <t>Instalación Tubería PVC Corrugada (6") para Alcantarillado</t>
  </si>
  <si>
    <t>Instalación Tubería PVC Corrugada  (10") para Alcantarillado</t>
  </si>
  <si>
    <t>Instalación Tubería PVC Corrugada (12") para Alcantarillado</t>
  </si>
  <si>
    <t>Instalación Tubería PVC Corrugada (10") para Alcantarillado</t>
  </si>
  <si>
    <t xml:space="preserve">CANTIDAD </t>
  </si>
  <si>
    <t>VALOR UNITARIO</t>
  </si>
  <si>
    <t>Descripción</t>
  </si>
  <si>
    <t>Instalación Tubería PVC Presión RDE 21 200PSI de 2"</t>
  </si>
  <si>
    <t xml:space="preserve">Excavación en zanja - Material Roca </t>
  </si>
  <si>
    <t>Acero de refuerzo con malla electro solada</t>
  </si>
  <si>
    <t>Instalación tubería corrugada PVC-S  de  (6")</t>
  </si>
  <si>
    <t>Instalación tubería corrugada PVC-S  de  (18")</t>
  </si>
  <si>
    <t>Instalación tubería corrugada PVC-S  de  (12")</t>
  </si>
  <si>
    <t>Suministro e Instalación tubería corrugada PVC-S  de (10")</t>
  </si>
  <si>
    <t>Instalación tubería corrugada PVC-S  de  (16")</t>
  </si>
  <si>
    <t>Instalación tubería corrugada PVC-S  de  (10")</t>
  </si>
  <si>
    <t>Demolición en Concreto rígido para andenes</t>
  </si>
  <si>
    <t xml:space="preserve">Suministro e Instalación Tapa D=0.60m en HD </t>
  </si>
  <si>
    <t>Demolición en Concreto para andenes</t>
  </si>
  <si>
    <t>Demoliciones en Concreto para andenes</t>
  </si>
  <si>
    <t>Sumidero según diseño determinado incluye dos rejas en acero de refuerzo 1" separado cada 5 cms entre ejes. Tapa en HD DE Diámetro 0,60 m.</t>
  </si>
  <si>
    <t xml:space="preserve"> Instalación tubería corrugada PVC-S  de  (16")</t>
  </si>
  <si>
    <t>Cajas de Inspección de 0,50 x 0,50 x 0,80, Incluye tapa reforzada</t>
  </si>
  <si>
    <t>Instalación de silla yee de 16 x 6"</t>
  </si>
  <si>
    <t xml:space="preserve">Pavimento en rígido de 3000 Psi de espesor 0,18  en obra incluye Acelerante, Antisol </t>
  </si>
  <si>
    <t>Adecuación de Andenes y Rampas  e= 0,08 m Concreto de 3000 Psi.</t>
  </si>
  <si>
    <t xml:space="preserve">Demolición Pavimento flexible </t>
  </si>
  <si>
    <t>Instalación tubería corrugada PVC-S  de  (14")</t>
  </si>
  <si>
    <t>Cajas de Inspección de 0,40 x 0,40 x 0,80,Incluye tapa reforzada</t>
  </si>
  <si>
    <t>Instalación de sillas yee  14 x 6 incluye aditivo</t>
  </si>
  <si>
    <t xml:space="preserve">Cajas de Inspección de 0,50 x 0,50 x 0,80,Incluye tapa reforzada </t>
  </si>
  <si>
    <t>Instalación de sillas Yee de 16 x 6" incluye Aditivos</t>
  </si>
  <si>
    <t>Acero de 1" corrugada cada 5 cms entre varillas, refuerzo central en varilla No. 5 debidamente soldada; Angulo de 1/4" x 1 1/2", con varillas para anclar No.4, con anticorrosivo. Dimensión de 0,60 x 0,40 el hierro colocado en el sentido mas largo de la reja.  (  0 a 0,24 m2)</t>
  </si>
  <si>
    <t>Acero de 1" corrugada cada 5 cms entre varillas, refuerzo central en varilla No. 5 debidamente soldada;  ángulo de 1 1/2" x 1/4", con varillas para anclar No.4, con anticorrosivo. Dimensión entre 0,70 x 0,70  a  1.20 x 0,60 m  y el hierro colocado en el sentido mas largo de la reja.  (0.49 m2  a 0.72)</t>
  </si>
  <si>
    <t xml:space="preserve">Acero de 1" corrugada cada 5 cms entre varillas, refuerzo central en varilla No. 5 debidamente soldada;  ángulo de 1 1/2" x 1/4", con varillas para anclar No.4, con anticorrosivo. Dimensión entre   0,45 a  0,65 m y  0.65 x 0.70 y el hierro colocado en el sentido mas largo de la reja. (0.29 m2 a ,46 m2) </t>
  </si>
  <si>
    <t>Acero de 1" corrugada cada 5 cms entre varillas, refuerzo central en varilla No. 5 debidamente soldada;  ángulo de 1 1/2" x 1/4", con varillas para anclar No.4, con anticorrosivo. Dimensión entre 0,75 x 0,75  a  1.25 x 0,65 m  y el hierro colocado en el sentido mas largo de la reja.  (0.,56 m2  a 0.81)</t>
  </si>
  <si>
    <t>Acero de 1" corrugada cada 5 cms entre varillas, refuerzo central en varilla No. 5 debidamente soldada;  ángulo de 1 1/2" x 1/4", con varillas para anclar No.4, con anticorrosivo. Dimensión entre 0,80 x 0,85  a  1.10 x 0,9 m  y el hierro colocado en el sentido mas largo de la reja.  (0.68 m2  a 0,99)</t>
  </si>
  <si>
    <t>Instalación tubería corrugada PVC-S  de (18")</t>
  </si>
  <si>
    <t>Cajas de Inspección de 0,50 x 0,50 x 0,80</t>
  </si>
  <si>
    <t>Instalación de Sillas yee 18 x 6" incluye Aditivos</t>
  </si>
  <si>
    <t>Sumidero doble reja tipo sifón en concreto reforzado, 21 Mpa   Tapa en HF incluye acero de refuerzo, separación hierro 5 cms a ejes, según diseño establecido.</t>
  </si>
  <si>
    <t>Instalación de hidrante  de torre completo</t>
  </si>
  <si>
    <t>Localización y replanteo de redes ( incluye topografía y plano record)</t>
  </si>
  <si>
    <t xml:space="preserve">Instalación de tee termo fusionada 4 x 2 PN 12.6 </t>
  </si>
  <si>
    <t xml:space="preserve">Instalación de collarín de 4 x 1" en HD </t>
  </si>
  <si>
    <t xml:space="preserve">Transporte  hasta el sitio e instalación tubería de polietileno 110 mm PN 6 </t>
  </si>
  <si>
    <t xml:space="preserve">Suministro, transporte e  Instalación tubería de alcantarillado de 12"  S-8 </t>
  </si>
  <si>
    <t>Instalación Tubería PVC (6") para Alcantarillado</t>
  </si>
  <si>
    <t>Instalación Tubería PVC Corrugada  (8") para Alcantarillado</t>
  </si>
  <si>
    <t>Termo fusión  tubería de polietileno 6" incluye sobre acarreo en vehículo, al hombro y en bestia desde Filadelfia</t>
  </si>
  <si>
    <t xml:space="preserve">Demolición de cunetas </t>
  </si>
  <si>
    <t>Demolición de Pavimento Flexible</t>
  </si>
  <si>
    <t>Construcción de caja para válvula de 0,80x0,80 con tapa reforzada y porta válvula de 4"</t>
  </si>
  <si>
    <t>Instalación Tubería PVC Presión RDE 21 200PSI de 3"</t>
  </si>
  <si>
    <t>Instalación de acometida corta de 0,0 a 6,0 metros con medidor en piso de 1/2" de diámetro</t>
  </si>
  <si>
    <t>Instalación de Válvula HD de 3" JH o EL</t>
  </si>
  <si>
    <t>Instalación Tubería PVC Presión RDE 21 200PSI de 4"</t>
  </si>
  <si>
    <t>Concreto para anclajes de tubería 21Mpa producido en obra</t>
  </si>
  <si>
    <t>Instalación Tubería en Polietileno diamente 4" Incluye termo fusión, transporte y sobreacarrero al sitio</t>
  </si>
  <si>
    <t>Instalación de ventosa con collar de 1/2"</t>
  </si>
  <si>
    <t>Empalme a tubería existente Incluye tornillería y empaques</t>
  </si>
  <si>
    <t>Instalación de Válvula HD de 4" JH o EL</t>
  </si>
  <si>
    <t>Instalación Tubería PVC Corrugada(16") para Alcantarillado</t>
  </si>
  <si>
    <t>Instalación Empalme para PVC Corrugada de (16"x6")</t>
  </si>
  <si>
    <t>Concreto para construcción de dados de anclaje para tubería metálica, incluye acarreo en vehículo y al hombre</t>
  </si>
  <si>
    <t>Instalación Empalme para PVC Corrugada de (10"x6")</t>
  </si>
  <si>
    <t>INSTALACION DE TUBERIA EN EL DESCOLE BARRIO EL ESPINO DEL MUNICIPIO DE RIOSUCIO, CALDAS</t>
  </si>
  <si>
    <t xml:space="preserve">OBRA OPTIMIZACION TRAMOS  DE ALCANTARILLADO BARRIO LA EGIPCIACA </t>
  </si>
  <si>
    <t xml:space="preserve"> Localización y Replanteo de Redes (incluye topografía y plano récord)</t>
  </si>
  <si>
    <t xml:space="preserve">Excavación a máquina - conglomerado  - 0.0 a 4.0 mts </t>
  </si>
  <si>
    <t xml:space="preserve">Manejo-Movilización Escombros/Sobrantes Vehículo Automotor </t>
  </si>
  <si>
    <t>M3-Hm</t>
  </si>
  <si>
    <t xml:space="preserve">Rellenos Compactados con Material de Obra                </t>
  </si>
  <si>
    <t xml:space="preserve">Suministro e instalación arena gruesa </t>
  </si>
  <si>
    <t>Entibado Horizontal/Vertical Tipo 1</t>
  </si>
  <si>
    <t xml:space="preserve">Rellenos Compactados con Material Común de cantera de Préstamo </t>
  </si>
  <si>
    <t xml:space="preserve">Instalación Tubería Pvc Corrugada 160 m.m. (6") para Alcantarillado      </t>
  </si>
  <si>
    <t xml:space="preserve">Cámara Circular de Inspección/Caída D=1.60 m. en Concreto 21 Mpa        </t>
  </si>
  <si>
    <t xml:space="preserve">Base-Cañuela Cámara Circular Inspec D=1.60 m en Concreto 21 Mpa                      </t>
  </si>
  <si>
    <t xml:space="preserve">Tapa Hierro Ductil  D=0.60 m. p/Cámara de Inspección              </t>
  </si>
  <si>
    <t xml:space="preserve">Caja de Inspección Empalme domiciliario  (0,50x0,50 m) en Concreto 21 Mpa            </t>
  </si>
  <si>
    <t xml:space="preserve">Sumidero Doble Reja tipo sifón en Concreto 21 Mpa- Tapa HF </t>
  </si>
  <si>
    <t xml:space="preserve">Demolición pavimento en concreto hidráulico </t>
  </si>
  <si>
    <t xml:space="preserve">Demolición en concreto hidráulico ( Cilindro- Bases y Cañuelas) </t>
  </si>
  <si>
    <t xml:space="preserve">Demolición de andenes y Sardineles en concreto hidráulico </t>
  </si>
  <si>
    <t xml:space="preserve">Subbase para Pavimentos en material granular Seleccionado compactado </t>
  </si>
  <si>
    <t>Pavimentos completos en concreto producicod en obra Mr = 42 Kg/cm2</t>
  </si>
  <si>
    <t xml:space="preserve">Corte mecanizado de pavimentos de concreto hidráulico (0,07m.) </t>
  </si>
  <si>
    <t xml:space="preserve">Sellado de juntas de pavimentos de concreto hidráulico  (0.005m) </t>
  </si>
  <si>
    <t xml:space="preserve">Adecuación de andenes y rampas </t>
  </si>
  <si>
    <t xml:space="preserve">Concreto para recubrimiento de tubería 210 kg/cm2 y cabezote de entrega </t>
  </si>
  <si>
    <t>Acero refuerzo 1/2" y 1 1/4" de 420 Mpa (4200 Kg/cm2)</t>
  </si>
  <si>
    <t xml:space="preserve">Instalación tubería PVC Corrugada 625 m.m (24") para alcantarillado </t>
  </si>
  <si>
    <t xml:space="preserve">Instalación tubería PVC Corrugada 400 m.m (16") para alcantarillado </t>
  </si>
  <si>
    <t xml:space="preserve">Empalme para PVC Corrugada de 400 x 160 m.m </t>
  </si>
  <si>
    <t xml:space="preserve">Empalme para PVC Corrugada de 24" x 160 m.m </t>
  </si>
  <si>
    <t>CONSTRUCCION DE SUMIDEROS EN DIFERENTES BARRIOS Y SECTORES DEL MUNICIPIO DE LA DORADA  EN CONCRETO DE 3000 PSI Y ACERO DE REFUERZO DE 1" SEPARACION 5 CMS ENTRE EJES DE VARILLA,  ANGULO DE 1/4"x 1 1/2" PLATINA REFUERZO CENTRAL 3/16" TAPA EN LA CAJA SIFON DE HF D=0,60 M. SEGUN DISEÑO ESTABLECIDO.</t>
  </si>
  <si>
    <t>Señalizacion con bombones Plásticos en cada uno de los sitios de ejecutoria de Sumideros</t>
  </si>
  <si>
    <t>2.</t>
  </si>
  <si>
    <t xml:space="preserve">DEMOLICIONES   </t>
  </si>
  <si>
    <t xml:space="preserve">Demoliciones Varias en Concreto Rígido, losas etc. </t>
  </si>
  <si>
    <t>Demolicion de andenes, rampas etc.</t>
  </si>
  <si>
    <t>3.</t>
  </si>
  <si>
    <t xml:space="preserve">SOBRE ACARREOS </t>
  </si>
  <si>
    <t>Retiro de Material sobrantes de excavacion (Escombros y otros.}</t>
  </si>
  <si>
    <t>4.</t>
  </si>
  <si>
    <t xml:space="preserve">Excavaciones En Material Común </t>
  </si>
  <si>
    <t>5.</t>
  </si>
  <si>
    <t xml:space="preserve">RELLENOS COMPACTOS </t>
  </si>
  <si>
    <t>Rellenos con material seleccionado de Excavación</t>
  </si>
  <si>
    <t>Relleno con material de Cantera-Prestamo.-</t>
  </si>
  <si>
    <t>6.</t>
  </si>
  <si>
    <t>CONSTRUCCION DE SUMIDEROS SEGÚN DISEÑOS</t>
  </si>
  <si>
    <t xml:space="preserve">Construccion de Sumidero en concreto de 3000 Psi. Con rejas de 0,40 x 0,60 en Acero de 1" A.R. separadas cada 5 mcs entre ejes, tapa en HF D=0,60m elementos estructurales, según diseño Establecido y demas. Incluye transportes Internos de materiales a diferentes barrios o sectores del municipio de La Dorada. </t>
  </si>
  <si>
    <t xml:space="preserve">Construccion de Sumidero Transversales, en concreto de 3000 Psi. Con rejas de 0,40 x 0,60 en Acero de 1" A.R. separadas cada 5 mcs entre ejes, tapa en HF D=0,60m elementos estructurales, según diseño Establecido, total terminados y demas. Incluye transportes Internos de materiales a diferentes barrios o sectores del municipio de La Dorada. </t>
  </si>
  <si>
    <t>MATERIAL PARA BASES Y SUB-BASES</t>
  </si>
  <si>
    <t>Sub-base tipo Invias- incluye ensayos de laboratorio</t>
  </si>
  <si>
    <t xml:space="preserve">Arena gruesa para apoyos y atraques de tuberias </t>
  </si>
  <si>
    <t>Afirmado para andenes e=0.10 m</t>
  </si>
  <si>
    <t>8.</t>
  </si>
  <si>
    <t xml:space="preserve">CONCRETOS </t>
  </si>
  <si>
    <t xml:space="preserve">Concreto Para Pavimento Concreto 4000 psi. Incluye Antisol y Acelerante, ensayos flexion.  </t>
  </si>
  <si>
    <t xml:space="preserve">Concreto Asfaltico mezcla Caliente Incluye Imprimación, regado, Compactado. </t>
  </si>
  <si>
    <t>Concreto Andenes de 3000 Psi</t>
  </si>
  <si>
    <t>Corte mecanizado e=0.07 m sobre Pavimentos rigidos y Flexible.</t>
  </si>
  <si>
    <t>TUBERIA ONDULADA SANITARIAS</t>
  </si>
  <si>
    <t>Instalacion Tuberia Ondulada PVC-S de 16"</t>
  </si>
  <si>
    <t>Instalacion Tuberia Ondulada PVC-S de 12"</t>
  </si>
  <si>
    <t xml:space="preserve">Empalmes a cámaras y Cajas de Inspeccion  </t>
  </si>
  <si>
    <t>Instalación Tubería PVC Corrugada  (14") para Alcantarillado</t>
  </si>
  <si>
    <t xml:space="preserve">SUPIA </t>
  </si>
  <si>
    <t xml:space="preserve">VICTORIA </t>
  </si>
  <si>
    <t xml:space="preserve">LA DORADA </t>
  </si>
  <si>
    <t xml:space="preserve">RISARALDA </t>
  </si>
  <si>
    <t xml:space="preserve">FILADELFIA </t>
  </si>
  <si>
    <t xml:space="preserve">AGUADAS </t>
  </si>
  <si>
    <t xml:space="preserve">VITERBO </t>
  </si>
  <si>
    <t xml:space="preserve">BELALCAZAR </t>
  </si>
  <si>
    <t>Ítem</t>
  </si>
  <si>
    <t>V.unitario</t>
  </si>
  <si>
    <t>V. total</t>
  </si>
  <si>
    <t>Estudio geoelectrico</t>
  </si>
  <si>
    <t xml:space="preserve">Perforación exploratoria en 6", incluye el registro geoelectrico </t>
  </si>
  <si>
    <t>Ampliación de la perforación incluye suministro e instalación  de tubería de 6" PVC RDE 21, también incluye el suministro e instalación de los filtros, la gravilla y el lavado del pozo (esta fase solo se ejecutara en caso de encontrar un caudal minimo de 5 lps una vez ejecutado el item 1 y2)</t>
  </si>
  <si>
    <t>COSTO TOTAL OBRAS CIVILES</t>
  </si>
  <si>
    <t xml:space="preserve">IVA  SOBRE UTILIDADES </t>
  </si>
  <si>
    <t>REPOSICION DE LA RED DE ALCANTARILLADO UBICADO EN LA CARRERA 7C ENTRE CALLES 22 Y 23 EN EL MUNICIPIO DE SUPIA, CALDAS</t>
  </si>
  <si>
    <t xml:space="preserve">GRUPO I VICTORIA </t>
  </si>
  <si>
    <t xml:space="preserve">GRUPO III  NOR OCCIDENTE (SUPIA RISARALDA) </t>
  </si>
  <si>
    <t>GRAN TOTAL</t>
  </si>
  <si>
    <t xml:space="preserve">GRUPO IV   ORIENTE (VICTORIA Y DORADA) </t>
  </si>
  <si>
    <t>GRUPO V   LA DORADA  No. 1</t>
  </si>
  <si>
    <t>GRUPO VII  OCCIDENTE  (BELALCAZAR -SAN JOSE Y VITERBO )</t>
  </si>
  <si>
    <t xml:space="preserve">SAN JOSE </t>
  </si>
  <si>
    <t>GRUPO VIII  NORTE  (SALAMINA - FILADELFIA - AGUADAS)</t>
  </si>
  <si>
    <t xml:space="preserve">SALAMINA </t>
  </si>
  <si>
    <t>GRUPO IX RIOSUCIO   NO. 1</t>
  </si>
  <si>
    <t>GRUPO X RIOSUCIO  No. 2</t>
  </si>
  <si>
    <t>GRUPO VI   LA DORADA  No.2</t>
  </si>
  <si>
    <t>Construcción pozo profundo municipio de Victoria primera fase</t>
  </si>
  <si>
    <t>%</t>
  </si>
  <si>
    <t xml:space="preserve">  REPOSICIÓN DE ALCANTARILLADO BARRIO ALFONSO LOPEZ CALLE 39A  A PARTIR DE 39A - 01  EN LA DORADA</t>
  </si>
  <si>
    <t>Localizacion y replanteo de redes (Incl. Topografia y plano record)</t>
  </si>
  <si>
    <t>1.6</t>
  </si>
  <si>
    <t>Derribar árboles Incluye despiece y traslado fuera de la obra en volqueta</t>
  </si>
  <si>
    <t>Demoliciones de pavimentos rigidos</t>
  </si>
  <si>
    <t>2.3</t>
  </si>
  <si>
    <t>Rellenos compactos con material comun de cantera prestamo</t>
  </si>
  <si>
    <t>Sustitucion en arena limpia para tuberias</t>
  </si>
  <si>
    <t>Instalacion tuberia corrugada PVC-S  de 12"</t>
  </si>
  <si>
    <t>Base/ cañuela camara D=1.20 m en concreto</t>
  </si>
  <si>
    <t>Sumidero según diseño incluye dos rejas en acero de refuerzo 1" cada 5 cms de separacion entre ejes. Tapa en HD en concreto de 4000PSI</t>
  </si>
  <si>
    <t>Corte mecánizado profundidad  0.07 m</t>
  </si>
  <si>
    <t>Malla electrosoldada de 5 mm de 15 x 15 cm</t>
  </si>
  <si>
    <t>Instalacion tuberia corrugada PVC-S  de 6"</t>
  </si>
  <si>
    <t>Instalacion de Silletas  12" a 6"</t>
  </si>
  <si>
    <t xml:space="preserve">GRUPO XI  ANSERMA </t>
  </si>
  <si>
    <t>REPOSICION DE LA RED DE ALCANTARILLADO  UBICADA EN EL BARRIO IBIZA EN EL  MUNICIPIO DE ANSERMA CALDAS</t>
  </si>
  <si>
    <t>REPOSICION DE LA RED DE ALCANTARILLADO  UBICADA EN LOS BARRIOS POPULAR Y CAFETERO II DEL MUNICIPIO DE ANSERMA CALDAS</t>
  </si>
  <si>
    <t>Instalación Empalme para PVC Corrugada de(16"x6")</t>
  </si>
  <si>
    <t>REPOSICION DE LA RED DE ALCANTARILLADO  UBICADA EN CARRERA 1 ENTRE CALLES 9 Y 10B - CARRERA 1 ENTRE CALLES 11 Y 12 - CALLE 10 ENTRE CARRERA 1 Y 1E  EN EL BARRIO LOS NARANJOS DEL MUNICIPIO DE ANSERMA, CALDAS</t>
  </si>
  <si>
    <t>6.8.</t>
  </si>
  <si>
    <t>Instalación Tubería PVC Corrugada  (24") para Alcantarillado</t>
  </si>
  <si>
    <t>6.9.</t>
  </si>
  <si>
    <t>Instalación Tubería PVC Corrugada (27") para Alcantarillado</t>
  </si>
  <si>
    <t>7.6.</t>
  </si>
  <si>
    <t>Instalación Empalme para PVC Corrugada de (24"x6")</t>
  </si>
  <si>
    <t xml:space="preserve"> REPOSICION DE LA RED DE ALCANTARILLADO UBICADA SOBRE LA VIA QUE CONDUCE A LA VEREDA SAN PEDRO - SECTOR LOS TILOS DEL MUNICIPIO DE ANSERMA, CALDAS.</t>
  </si>
  <si>
    <t xml:space="preserve">VR TOTAL </t>
  </si>
  <si>
    <t>2.5.</t>
  </si>
  <si>
    <t>Excavación en zanja - Roca - Con explosivos - 00 a 20 Mts</t>
  </si>
  <si>
    <t>Suministro, Transporte e Instalación Tapa en concreto D=0,60m p/Cámara de Inspección</t>
  </si>
  <si>
    <t>Concreto de 21Mpa para anillos de cámaras y reparación de transversal</t>
  </si>
  <si>
    <t>14.1.</t>
  </si>
  <si>
    <t>Acero de refuerzo para anillos</t>
  </si>
  <si>
    <t>Kl</t>
  </si>
  <si>
    <t xml:space="preserve">VALOR OBRA </t>
  </si>
  <si>
    <t>REPOSICION RED DE ALCANTARILLADO CALLE 14 ENTRE CARRERAS 1E Y 1B BARRIO CAFETERO EN EL MUNICIPIO DE ANSERMA CALDAS</t>
  </si>
  <si>
    <t>REPOSICION DE LA RED DE ALCANTARILLADO CALLE 27 ENTRE CARRERAS 3 A LA 5 Y CALLEJON BARRIO LOS SAUCES MUNICIPIO DE ANSERMA</t>
  </si>
  <si>
    <t>Suministro, Transporte e Instalación de Sumidero Cuatro Rejas tipo sifón en concreto Clase II - Tapa HF</t>
  </si>
  <si>
    <t>Suministro, Transporte e Instalación Aro mas Tapa HF D=0,68m p/Cámara de Inspección</t>
  </si>
  <si>
    <t>REPOSICION DE LA RED DE ACUEDUCTO Y ALCANTARILLADO  UBICADA EN LA CALLE 22 ENTRE CARRERAS 3 Y 4  DEL MUNICIPIO DE ANSERMA CALDAS</t>
  </si>
  <si>
    <t>Instalación Tubería PVC Presión RDE 21 200PSI de 3" Incluye instalación de tee, codos y uniones</t>
  </si>
  <si>
    <t>Instalación de acometida de 0,0 a 6,0 metros Incluye empalme a medidor</t>
  </si>
  <si>
    <t>Empalme a tubería existente Incluye estructura de anclaje</t>
  </si>
  <si>
    <t>REPOSICION DE LA RED DE ACUEDUCTO Y ALCANTARILLADO BARRIO LA MARINA MUNICIPIO DE ANSERMA CALDAS</t>
  </si>
  <si>
    <t>Instalación Tubería PVC Presión RDE 21 200PSI de 2" Incluye instalación de tee, codos y uniones</t>
  </si>
  <si>
    <t>REPOSICION RED DE DESCOLE PREDIO DE FLORO MORALES EN EL MUNICIPIO DE ANSERMA, CALDAS</t>
  </si>
  <si>
    <t>Instalación Tubería PVC Corrugada (18") para Alcantarillado</t>
  </si>
  <si>
    <t>Suministro, Transporte e Instalación Tapa en Concreto p/Cámara de Inspección</t>
  </si>
  <si>
    <t>REPOSICION RED DE DESCOLE CARRERA 7 CALLE 2 EN EL MUNICIPIO DE ANSERMA, CALDAS  (FINCA NABOR DOMINGUEZ)</t>
  </si>
  <si>
    <t>OBRAS DE MANTENIMIENTO Y REPARACION DE PUNTOS CRITICOS CONDUCCION DEL ACUEDUCTO REGIONAL DE OCCIDENTE EN LOS MUNICIPIOS DE RIOSUCIO Y ANSERMA, CALDAS</t>
  </si>
  <si>
    <t>RECORRIDO RUBI A CAMBIA (PROTECCION DE TUBERIA EXPUESTA SOBRE LA FRANJA DEL RIO ORO) DOS PUNTOS CRITICOS CADA UNO DE 50 METROS</t>
  </si>
  <si>
    <t>3.4.</t>
  </si>
  <si>
    <t>3.5.</t>
  </si>
  <si>
    <r>
      <t>Manejo de aguas en zanja Incluye costales con barro cemento h≤</t>
    </r>
    <r>
      <rPr>
        <sz val="9"/>
        <color theme="1"/>
        <rFont val="Arial"/>
        <family val="2"/>
      </rPr>
      <t>1,0mts</t>
    </r>
  </si>
  <si>
    <t>Adecuación de base de tubería y recubrimiento con costales en suelo cemento Incluye recubrimiento de concreto con malla.</t>
  </si>
  <si>
    <t>RECORRIDO DE LA PALMA AL TANQUE DE QUIEBRE (REUBICACION DE TUBERIA EXPUESTA EN TALUD SE ENCUETRA TOTALMENTE CRISTALIZADA)</t>
  </si>
  <si>
    <t>Instalación Tubería PVC Presión RDE 32,5 200PSI de 18"</t>
  </si>
  <si>
    <t>ACCESORIOS</t>
  </si>
  <si>
    <t>7.7.</t>
  </si>
  <si>
    <t>Instalación Acople Universal HD 18" PARA PVC BARRIL 50CM</t>
  </si>
  <si>
    <t>REPOSICION DE LA RED DE ALCANTARILLADO  UBICADA EN EL BARRIO CENTRO EN LA CALLE 15 ENTRE CARRERAS 5 Y 7 DEL MUNICIPIO DE ANSERMA CALDAS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</si>
</sst>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[$$-240A]\ #,##0"/>
    <numFmt numFmtId="167" formatCode="_ [$$-240A]\ * #,##0_ ;_ [$$-240A]\ * \-#,##0_ ;_ [$$-240A]\ * &quot;-&quot;_ ;_ @_ "/>
    <numFmt numFmtId="168" formatCode="&quot;$&quot;\ 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965">
    <xf numFmtId="0" fontId="0" fillId="0" borderId="0" xfId="0"/>
    <xf numFmtId="0" fontId="2" fillId="2" borderId="2" xfId="0" applyNumberFormat="1" applyFont="1" applyFill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5" fillId="0" borderId="2" xfId="0" applyFont="1" applyBorder="1" applyAlignment="1">
      <alignment horizontal="left" wrapText="1"/>
    </xf>
    <xf numFmtId="164" fontId="5" fillId="0" borderId="2" xfId="2" applyNumberFormat="1" applyFont="1" applyBorder="1"/>
    <xf numFmtId="0" fontId="5" fillId="0" borderId="2" xfId="0" applyFont="1" applyBorder="1" applyAlignment="1">
      <alignment wrapText="1"/>
    </xf>
    <xf numFmtId="0" fontId="6" fillId="0" borderId="44" xfId="0" applyFont="1" applyFill="1" applyBorder="1" applyAlignment="1">
      <alignment wrapText="1"/>
    </xf>
    <xf numFmtId="0" fontId="5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2" fontId="5" fillId="0" borderId="23" xfId="0" applyNumberFormat="1" applyFont="1" applyFill="1" applyBorder="1"/>
    <xf numFmtId="0" fontId="5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2" fontId="5" fillId="0" borderId="5" xfId="0" applyNumberFormat="1" applyFont="1" applyFill="1" applyBorder="1"/>
    <xf numFmtId="0" fontId="5" fillId="0" borderId="3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2" fontId="5" fillId="0" borderId="18" xfId="0" applyNumberFormat="1" applyFont="1" applyFill="1" applyBorder="1"/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center"/>
    </xf>
    <xf numFmtId="2" fontId="6" fillId="0" borderId="35" xfId="0" applyNumberFormat="1" applyFont="1" applyFill="1" applyBorder="1"/>
    <xf numFmtId="0" fontId="5" fillId="0" borderId="25" xfId="0" applyFont="1" applyFill="1" applyBorder="1" applyAlignment="1">
      <alignment horizontal="justify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2" fontId="5" fillId="0" borderId="31" xfId="0" applyNumberFormat="1" applyFont="1" applyFill="1" applyBorder="1"/>
    <xf numFmtId="0" fontId="5" fillId="0" borderId="4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2" fontId="5" fillId="0" borderId="26" xfId="0" applyNumberFormat="1" applyFont="1" applyFill="1" applyBorder="1"/>
    <xf numFmtId="0" fontId="5" fillId="0" borderId="2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 wrapText="1"/>
    </xf>
    <xf numFmtId="0" fontId="5" fillId="0" borderId="42" xfId="0" applyFont="1" applyFill="1" applyBorder="1" applyAlignment="1">
      <alignment horizontal="center"/>
    </xf>
    <xf numFmtId="2" fontId="5" fillId="0" borderId="39" xfId="0" applyNumberFormat="1" applyFont="1" applyFill="1" applyBorder="1"/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2" fontId="6" fillId="0" borderId="13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49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54" xfId="0" applyFont="1" applyFill="1" applyBorder="1" applyAlignment="1"/>
    <xf numFmtId="0" fontId="5" fillId="0" borderId="20" xfId="0" applyFont="1" applyFill="1" applyBorder="1" applyAlignment="1"/>
    <xf numFmtId="3" fontId="5" fillId="0" borderId="25" xfId="0" applyNumberFormat="1" applyFont="1" applyFill="1" applyBorder="1" applyAlignment="1"/>
    <xf numFmtId="0" fontId="5" fillId="0" borderId="3" xfId="0" applyFont="1" applyFill="1" applyBorder="1" applyAlignment="1">
      <alignment wrapText="1"/>
    </xf>
    <xf numFmtId="3" fontId="7" fillId="0" borderId="3" xfId="0" applyNumberFormat="1" applyFont="1" applyFill="1" applyBorder="1" applyAlignment="1"/>
    <xf numFmtId="0" fontId="5" fillId="0" borderId="30" xfId="0" applyFont="1" applyFill="1" applyBorder="1" applyAlignment="1">
      <alignment wrapText="1"/>
    </xf>
    <xf numFmtId="3" fontId="7" fillId="0" borderId="30" xfId="0" applyNumberFormat="1" applyFont="1" applyFill="1" applyBorder="1" applyAlignment="1"/>
    <xf numFmtId="0" fontId="6" fillId="0" borderId="34" xfId="0" applyFont="1" applyFill="1" applyBorder="1" applyAlignment="1">
      <alignment wrapText="1"/>
    </xf>
    <xf numFmtId="2" fontId="6" fillId="0" borderId="34" xfId="0" applyNumberFormat="1" applyFont="1" applyFill="1" applyBorder="1" applyAlignment="1"/>
    <xf numFmtId="0" fontId="5" fillId="0" borderId="25" xfId="0" applyFont="1" applyFill="1" applyBorder="1" applyAlignment="1">
      <alignment wrapText="1"/>
    </xf>
    <xf numFmtId="3" fontId="7" fillId="0" borderId="25" xfId="0" applyNumberFormat="1" applyFont="1" applyFill="1" applyBorder="1" applyAlignment="1"/>
    <xf numFmtId="0" fontId="5" fillId="0" borderId="34" xfId="0" applyFont="1" applyFill="1" applyBorder="1" applyAlignment="1">
      <alignment vertical="center" wrapText="1"/>
    </xf>
    <xf numFmtId="3" fontId="7" fillId="0" borderId="34" xfId="0" applyNumberFormat="1" applyFont="1" applyFill="1" applyBorder="1" applyAlignment="1"/>
    <xf numFmtId="0" fontId="5" fillId="0" borderId="34" xfId="0" applyFont="1" applyFill="1" applyBorder="1" applyAlignment="1">
      <alignment wrapText="1"/>
    </xf>
    <xf numFmtId="0" fontId="6" fillId="0" borderId="34" xfId="0" applyFont="1" applyFill="1" applyBorder="1" applyAlignment="1"/>
    <xf numFmtId="0" fontId="6" fillId="0" borderId="20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5" fillId="0" borderId="2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/>
    <xf numFmtId="0" fontId="5" fillId="0" borderId="30" xfId="0" applyFont="1" applyFill="1" applyBorder="1" applyAlignment="1">
      <alignment vertical="center" wrapText="1"/>
    </xf>
    <xf numFmtId="3" fontId="5" fillId="0" borderId="30" xfId="0" applyNumberFormat="1" applyFont="1" applyFill="1" applyBorder="1" applyAlignment="1"/>
    <xf numFmtId="3" fontId="6" fillId="0" borderId="34" xfId="0" applyNumberFormat="1" applyFont="1" applyFill="1" applyBorder="1" applyAlignment="1"/>
    <xf numFmtId="3" fontId="5" fillId="0" borderId="34" xfId="0" applyNumberFormat="1" applyFont="1" applyFill="1" applyBorder="1" applyAlignment="1"/>
    <xf numFmtId="0" fontId="5" fillId="0" borderId="47" xfId="0" applyFont="1" applyFill="1" applyBorder="1" applyAlignment="1">
      <alignment vertical="center" wrapText="1"/>
    </xf>
    <xf numFmtId="3" fontId="5" fillId="0" borderId="47" xfId="0" applyNumberFormat="1" applyFont="1" applyFill="1" applyBorder="1" applyAlignment="1"/>
    <xf numFmtId="2" fontId="6" fillId="0" borderId="44" xfId="0" applyNumberFormat="1" applyFont="1" applyFill="1" applyBorder="1" applyAlignment="1">
      <alignment horizontal="right"/>
    </xf>
    <xf numFmtId="0" fontId="6" fillId="0" borderId="44" xfId="0" applyFont="1" applyFill="1" applyBorder="1" applyAlignment="1"/>
    <xf numFmtId="0" fontId="6" fillId="0" borderId="55" xfId="0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2" fontId="5" fillId="0" borderId="26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/>
    <xf numFmtId="0" fontId="6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/>
    <xf numFmtId="2" fontId="6" fillId="0" borderId="2" xfId="0" applyNumberFormat="1" applyFont="1" applyFill="1" applyBorder="1"/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/>
    <xf numFmtId="0" fontId="6" fillId="0" borderId="16" xfId="0" applyFont="1" applyFill="1" applyBorder="1" applyAlignment="1"/>
    <xf numFmtId="2" fontId="5" fillId="0" borderId="23" xfId="0" applyNumberFormat="1" applyFont="1" applyFill="1" applyBorder="1" applyAlignment="1"/>
    <xf numFmtId="2" fontId="5" fillId="0" borderId="5" xfId="0" applyNumberFormat="1" applyFont="1" applyFill="1" applyBorder="1" applyAlignment="1"/>
    <xf numFmtId="2" fontId="5" fillId="0" borderId="18" xfId="0" applyNumberFormat="1" applyFont="1" applyFill="1" applyBorder="1" applyAlignment="1"/>
    <xf numFmtId="2" fontId="6" fillId="0" borderId="35" xfId="0" applyNumberFormat="1" applyFont="1" applyFill="1" applyBorder="1" applyAlignment="1"/>
    <xf numFmtId="2" fontId="5" fillId="0" borderId="26" xfId="0" applyNumberFormat="1" applyFont="1" applyFill="1" applyBorder="1" applyAlignment="1"/>
    <xf numFmtId="2" fontId="5" fillId="0" borderId="39" xfId="0" applyNumberFormat="1" applyFont="1" applyFill="1" applyBorder="1" applyAlignment="1"/>
    <xf numFmtId="2" fontId="6" fillId="0" borderId="13" xfId="0" applyNumberFormat="1" applyFont="1" applyFill="1" applyBorder="1" applyAlignment="1"/>
    <xf numFmtId="3" fontId="6" fillId="0" borderId="14" xfId="0" applyNumberFormat="1" applyFont="1" applyFill="1" applyBorder="1" applyAlignment="1"/>
    <xf numFmtId="0" fontId="5" fillId="0" borderId="0" xfId="0" applyFont="1" applyFill="1" applyAlignment="1"/>
    <xf numFmtId="0" fontId="4" fillId="0" borderId="0" xfId="0" applyFont="1"/>
    <xf numFmtId="0" fontId="6" fillId="0" borderId="12" xfId="0" applyFont="1" applyFill="1" applyBorder="1" applyAlignment="1"/>
    <xf numFmtId="0" fontId="6" fillId="0" borderId="61" xfId="0" applyFont="1" applyFill="1" applyBorder="1" applyAlignment="1">
      <alignment horizontal="center"/>
    </xf>
    <xf numFmtId="0" fontId="6" fillId="0" borderId="60" xfId="0" applyFont="1" applyFill="1" applyBorder="1" applyAlignment="1">
      <alignment vertical="center"/>
    </xf>
    <xf numFmtId="3" fontId="5" fillId="0" borderId="2" xfId="0" applyNumberFormat="1" applyFont="1" applyFill="1" applyBorder="1"/>
    <xf numFmtId="3" fontId="7" fillId="0" borderId="3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/>
    <xf numFmtId="0" fontId="6" fillId="0" borderId="54" xfId="0" applyFont="1" applyFill="1" applyBorder="1" applyAlignment="1">
      <alignment wrapText="1"/>
    </xf>
    <xf numFmtId="3" fontId="5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2" fontId="6" fillId="0" borderId="2" xfId="0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2" fontId="6" fillId="0" borderId="61" xfId="0" applyNumberFormat="1" applyFont="1" applyFill="1" applyBorder="1"/>
    <xf numFmtId="0" fontId="5" fillId="0" borderId="30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2" fontId="5" fillId="0" borderId="65" xfId="0" applyNumberFormat="1" applyFont="1" applyFill="1" applyBorder="1"/>
    <xf numFmtId="0" fontId="5" fillId="0" borderId="61" xfId="0" applyFont="1" applyFill="1" applyBorder="1" applyAlignment="1">
      <alignment horizontal="center"/>
    </xf>
    <xf numFmtId="2" fontId="5" fillId="0" borderId="61" xfId="0" applyNumberFormat="1" applyFont="1" applyFill="1" applyBorder="1"/>
    <xf numFmtId="0" fontId="5" fillId="0" borderId="62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2" fontId="5" fillId="0" borderId="57" xfId="0" applyNumberFormat="1" applyFont="1" applyFill="1" applyBorder="1"/>
    <xf numFmtId="0" fontId="5" fillId="0" borderId="66" xfId="0" applyFont="1" applyFill="1" applyBorder="1" applyAlignment="1">
      <alignment horizontal="center"/>
    </xf>
    <xf numFmtId="2" fontId="5" fillId="0" borderId="66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2" fontId="5" fillId="3" borderId="2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wrapText="1"/>
    </xf>
    <xf numFmtId="3" fontId="5" fillId="3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/>
    </xf>
    <xf numFmtId="2" fontId="6" fillId="3" borderId="2" xfId="0" applyNumberFormat="1" applyFont="1" applyFill="1" applyBorder="1"/>
    <xf numFmtId="2" fontId="6" fillId="3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center"/>
    </xf>
    <xf numFmtId="3" fontId="10" fillId="0" borderId="0" xfId="0" applyNumberFormat="1" applyFont="1"/>
    <xf numFmtId="0" fontId="13" fillId="0" borderId="0" xfId="0" applyFont="1"/>
    <xf numFmtId="164" fontId="6" fillId="0" borderId="0" xfId="2" applyNumberFormat="1" applyFont="1"/>
    <xf numFmtId="164" fontId="11" fillId="0" borderId="0" xfId="0" applyNumberFormat="1" applyFont="1"/>
    <xf numFmtId="9" fontId="6" fillId="0" borderId="0" xfId="0" applyNumberFormat="1" applyFont="1"/>
    <xf numFmtId="0" fontId="6" fillId="0" borderId="12" xfId="0" applyFont="1" applyFill="1" applyBorder="1" applyAlignment="1">
      <alignment wrapText="1"/>
    </xf>
    <xf numFmtId="0" fontId="5" fillId="3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35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justify" wrapText="1"/>
    </xf>
    <xf numFmtId="0" fontId="5" fillId="0" borderId="16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wrapText="1"/>
    </xf>
    <xf numFmtId="0" fontId="5" fillId="0" borderId="63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3" fontId="5" fillId="0" borderId="29" xfId="0" applyNumberFormat="1" applyFont="1" applyFill="1" applyBorder="1" applyAlignment="1"/>
    <xf numFmtId="0" fontId="6" fillId="0" borderId="5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2" fontId="5" fillId="0" borderId="23" xfId="0" applyNumberFormat="1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wrapText="1"/>
    </xf>
    <xf numFmtId="3" fontId="7" fillId="0" borderId="30" xfId="0" applyNumberFormat="1" applyFont="1" applyFill="1" applyBorder="1" applyAlignment="1">
      <alignment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wrapText="1"/>
    </xf>
    <xf numFmtId="2" fontId="6" fillId="0" borderId="35" xfId="0" applyNumberFormat="1" applyFont="1" applyFill="1" applyBorder="1" applyAlignment="1">
      <alignment wrapText="1"/>
    </xf>
    <xf numFmtId="2" fontId="6" fillId="0" borderId="34" xfId="0" applyNumberFormat="1" applyFont="1" applyFill="1" applyBorder="1" applyAlignment="1">
      <alignment wrapText="1"/>
    </xf>
    <xf numFmtId="3" fontId="7" fillId="0" borderId="25" xfId="0" applyNumberFormat="1" applyFont="1" applyFill="1" applyBorder="1" applyAlignment="1">
      <alignment wrapText="1"/>
    </xf>
    <xf numFmtId="3" fontId="7" fillId="0" borderId="34" xfId="0" applyNumberFormat="1" applyFont="1" applyFill="1" applyBorder="1" applyAlignment="1">
      <alignment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wrapText="1"/>
    </xf>
    <xf numFmtId="2" fontId="5" fillId="0" borderId="26" xfId="0" applyNumberFormat="1" applyFont="1" applyFill="1" applyBorder="1" applyAlignment="1">
      <alignment wrapText="1"/>
    </xf>
    <xf numFmtId="3" fontId="5" fillId="0" borderId="3" xfId="0" applyNumberFormat="1" applyFont="1" applyFill="1" applyBorder="1" applyAlignment="1">
      <alignment wrapText="1"/>
    </xf>
    <xf numFmtId="3" fontId="5" fillId="0" borderId="30" xfId="0" applyNumberFormat="1" applyFont="1" applyFill="1" applyBorder="1" applyAlignment="1">
      <alignment wrapText="1"/>
    </xf>
    <xf numFmtId="3" fontId="6" fillId="0" borderId="34" xfId="0" applyNumberFormat="1" applyFont="1" applyFill="1" applyBorder="1" applyAlignment="1">
      <alignment wrapText="1"/>
    </xf>
    <xf numFmtId="3" fontId="5" fillId="0" borderId="47" xfId="0" applyNumberFormat="1" applyFont="1" applyFill="1" applyBorder="1" applyAlignment="1">
      <alignment wrapText="1"/>
    </xf>
    <xf numFmtId="0" fontId="6" fillId="0" borderId="43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wrapText="1"/>
    </xf>
    <xf numFmtId="2" fontId="6" fillId="0" borderId="44" xfId="0" applyNumberFormat="1" applyFont="1" applyFill="1" applyBorder="1" applyAlignment="1">
      <alignment horizontal="right" wrapText="1"/>
    </xf>
    <xf numFmtId="0" fontId="6" fillId="0" borderId="3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/>
    </xf>
    <xf numFmtId="2" fontId="6" fillId="0" borderId="34" xfId="0" applyNumberFormat="1" applyFont="1" applyFill="1" applyBorder="1" applyAlignment="1">
      <alignment horizontal="right"/>
    </xf>
    <xf numFmtId="3" fontId="7" fillId="0" borderId="38" xfId="0" applyNumberFormat="1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5" fillId="0" borderId="34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center"/>
    </xf>
    <xf numFmtId="2" fontId="5" fillId="0" borderId="35" xfId="0" applyNumberFormat="1" applyFont="1" applyFill="1" applyBorder="1"/>
    <xf numFmtId="3" fontId="7" fillId="0" borderId="34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/>
    <xf numFmtId="0" fontId="5" fillId="0" borderId="22" xfId="0" applyFont="1" applyFill="1" applyBorder="1" applyAlignment="1">
      <alignment wrapText="1"/>
    </xf>
    <xf numFmtId="3" fontId="0" fillId="0" borderId="0" xfId="0" applyNumberFormat="1"/>
    <xf numFmtId="3" fontId="2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horizontal="right"/>
    </xf>
    <xf numFmtId="0" fontId="2" fillId="2" borderId="2" xfId="0" applyNumberFormat="1" applyFont="1" applyFill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2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8" fillId="2" borderId="2" xfId="0" applyNumberFormat="1" applyFont="1" applyFill="1" applyBorder="1" applyAlignment="1"/>
    <xf numFmtId="0" fontId="14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vertical="center"/>
    </xf>
    <xf numFmtId="0" fontId="5" fillId="0" borderId="2" xfId="0" applyFont="1" applyBorder="1" applyAlignment="1"/>
    <xf numFmtId="0" fontId="6" fillId="0" borderId="2" xfId="0" applyFont="1" applyBorder="1" applyAlignment="1"/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7" fillId="0" borderId="29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2" fontId="5" fillId="0" borderId="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2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13" fillId="0" borderId="0" xfId="0" applyFont="1" applyFill="1" applyAlignment="1"/>
    <xf numFmtId="0" fontId="6" fillId="0" borderId="0" xfId="0" applyFont="1" applyFill="1" applyBorder="1" applyAlignment="1"/>
    <xf numFmtId="3" fontId="5" fillId="0" borderId="24" xfId="0" applyNumberFormat="1" applyFont="1" applyFill="1" applyBorder="1" applyAlignment="1"/>
    <xf numFmtId="0" fontId="5" fillId="0" borderId="3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3" fontId="6" fillId="0" borderId="0" xfId="0" applyNumberFormat="1" applyFont="1"/>
    <xf numFmtId="164" fontId="6" fillId="0" borderId="0" xfId="0" applyNumberFormat="1" applyFont="1"/>
    <xf numFmtId="3" fontId="5" fillId="0" borderId="24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/>
    <xf numFmtId="3" fontId="7" fillId="0" borderId="37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/>
    </xf>
    <xf numFmtId="44" fontId="6" fillId="0" borderId="2" xfId="3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57" xfId="0" applyFont="1" applyBorder="1" applyAlignment="1">
      <alignment horizontal="center"/>
    </xf>
    <xf numFmtId="0" fontId="5" fillId="0" borderId="57" xfId="0" applyFont="1" applyFill="1" applyBorder="1" applyAlignment="1">
      <alignment vertical="center" wrapText="1"/>
    </xf>
    <xf numFmtId="44" fontId="0" fillId="0" borderId="0" xfId="0" applyNumberFormat="1"/>
    <xf numFmtId="0" fontId="16" fillId="0" borderId="54" xfId="0" applyFont="1" applyFill="1" applyBorder="1" applyAlignment="1"/>
    <xf numFmtId="0" fontId="6" fillId="0" borderId="77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/>
    </xf>
    <xf numFmtId="0" fontId="5" fillId="0" borderId="78" xfId="0" applyFont="1" applyFill="1" applyBorder="1" applyAlignment="1"/>
    <xf numFmtId="0" fontId="12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2" fontId="12" fillId="0" borderId="23" xfId="0" applyNumberFormat="1" applyFont="1" applyFill="1" applyBorder="1" applyAlignment="1"/>
    <xf numFmtId="3" fontId="12" fillId="0" borderId="25" xfId="0" applyNumberFormat="1" applyFont="1" applyFill="1" applyBorder="1" applyAlignment="1"/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/>
    </xf>
    <xf numFmtId="2" fontId="12" fillId="0" borderId="5" xfId="0" applyNumberFormat="1" applyFont="1" applyFill="1" applyBorder="1" applyAlignment="1"/>
    <xf numFmtId="3" fontId="15" fillId="0" borderId="3" xfId="0" applyNumberFormat="1" applyFont="1" applyFill="1" applyBorder="1" applyAlignment="1"/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2" fontId="12" fillId="0" borderId="18" xfId="0" applyNumberFormat="1" applyFont="1" applyFill="1" applyBorder="1" applyAlignment="1"/>
    <xf numFmtId="3" fontId="15" fillId="0" borderId="30" xfId="0" applyNumberFormat="1" applyFont="1" applyFill="1" applyBorder="1" applyAlignment="1"/>
    <xf numFmtId="0" fontId="16" fillId="0" borderId="3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/>
    </xf>
    <xf numFmtId="2" fontId="16" fillId="0" borderId="35" xfId="0" applyNumberFormat="1" applyFont="1" applyFill="1" applyBorder="1" applyAlignment="1"/>
    <xf numFmtId="2" fontId="16" fillId="0" borderId="34" xfId="0" applyNumberFormat="1" applyFont="1" applyFill="1" applyBorder="1" applyAlignment="1"/>
    <xf numFmtId="3" fontId="15" fillId="0" borderId="25" xfId="0" applyNumberFormat="1" applyFont="1" applyFill="1" applyBorder="1" applyAlignment="1"/>
    <xf numFmtId="3" fontId="15" fillId="0" borderId="34" xfId="0" applyNumberFormat="1" applyFont="1" applyFill="1" applyBorder="1" applyAlignment="1"/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/>
    </xf>
    <xf numFmtId="2" fontId="12" fillId="0" borderId="35" xfId="0" applyNumberFormat="1" applyFont="1" applyFill="1" applyBorder="1" applyAlignment="1"/>
    <xf numFmtId="0" fontId="16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2" fontId="16" fillId="0" borderId="18" xfId="0" applyNumberFormat="1" applyFont="1" applyFill="1" applyBorder="1" applyAlignment="1"/>
    <xf numFmtId="0" fontId="12" fillId="0" borderId="4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2" fontId="12" fillId="0" borderId="26" xfId="0" applyNumberFormat="1" applyFont="1" applyFill="1" applyBorder="1" applyAlignment="1"/>
    <xf numFmtId="3" fontId="12" fillId="0" borderId="3" xfId="0" applyNumberFormat="1" applyFont="1" applyFill="1" applyBorder="1" applyAlignment="1"/>
    <xf numFmtId="3" fontId="12" fillId="0" borderId="30" xfId="0" applyNumberFormat="1" applyFont="1" applyFill="1" applyBorder="1" applyAlignment="1"/>
    <xf numFmtId="3" fontId="16" fillId="0" borderId="34" xfId="0" applyNumberFormat="1" applyFont="1" applyFill="1" applyBorder="1" applyAlignment="1"/>
    <xf numFmtId="3" fontId="12" fillId="0" borderId="34" xfId="0" applyNumberFormat="1" applyFont="1" applyFill="1" applyBorder="1" applyAlignment="1"/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/>
    </xf>
    <xf numFmtId="2" fontId="12" fillId="0" borderId="39" xfId="0" applyNumberFormat="1" applyFont="1" applyFill="1" applyBorder="1" applyAlignment="1"/>
    <xf numFmtId="3" fontId="12" fillId="0" borderId="47" xfId="0" applyNumberFormat="1" applyFont="1" applyFill="1" applyBorder="1" applyAlignment="1"/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/>
    <xf numFmtId="0" fontId="16" fillId="0" borderId="14" xfId="0" applyFont="1" applyFill="1" applyBorder="1" applyAlignment="1">
      <alignment horizontal="center"/>
    </xf>
    <xf numFmtId="2" fontId="16" fillId="0" borderId="13" xfId="0" applyNumberFormat="1" applyFont="1" applyFill="1" applyBorder="1" applyAlignment="1"/>
    <xf numFmtId="2" fontId="16" fillId="0" borderId="44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12" fillId="0" borderId="25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30" xfId="0" applyFont="1" applyFill="1" applyBorder="1" applyAlignment="1">
      <alignment wrapText="1"/>
    </xf>
    <xf numFmtId="0" fontId="16" fillId="0" borderId="34" xfId="0" applyFont="1" applyFill="1" applyBorder="1" applyAlignment="1">
      <alignment wrapText="1"/>
    </xf>
    <xf numFmtId="0" fontId="12" fillId="0" borderId="34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wrapText="1"/>
    </xf>
    <xf numFmtId="0" fontId="12" fillId="0" borderId="25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wrapText="1"/>
    </xf>
    <xf numFmtId="165" fontId="6" fillId="0" borderId="2" xfId="3" applyNumberFormat="1" applyFont="1" applyBorder="1" applyAlignment="1">
      <alignment horizontal="right"/>
    </xf>
    <xf numFmtId="165" fontId="5" fillId="0" borderId="2" xfId="3" applyNumberFormat="1" applyFont="1" applyBorder="1" applyAlignment="1">
      <alignment vertical="center"/>
    </xf>
    <xf numFmtId="165" fontId="5" fillId="0" borderId="2" xfId="3" applyNumberFormat="1" applyFont="1" applyBorder="1" applyAlignment="1">
      <alignment horizontal="center" vertical="center"/>
    </xf>
    <xf numFmtId="165" fontId="6" fillId="0" borderId="2" xfId="3" applyNumberFormat="1" applyFont="1" applyBorder="1"/>
    <xf numFmtId="165" fontId="5" fillId="0" borderId="2" xfId="0" applyNumberFormat="1" applyFont="1" applyFill="1" applyBorder="1" applyAlignment="1">
      <alignment vertical="center"/>
    </xf>
    <xf numFmtId="165" fontId="5" fillId="0" borderId="2" xfId="3" applyNumberFormat="1" applyFont="1" applyBorder="1" applyAlignment="1"/>
    <xf numFmtId="165" fontId="5" fillId="0" borderId="57" xfId="3" applyNumberFormat="1" applyFont="1" applyBorder="1" applyAlignment="1"/>
    <xf numFmtId="165" fontId="6" fillId="0" borderId="2" xfId="0" applyNumberFormat="1" applyFont="1" applyBorder="1" applyAlignment="1"/>
    <xf numFmtId="165" fontId="5" fillId="0" borderId="2" xfId="3" applyNumberFormat="1" applyFont="1" applyBorder="1" applyAlignment="1">
      <alignment horizontal="right"/>
    </xf>
    <xf numFmtId="165" fontId="5" fillId="0" borderId="2" xfId="0" applyNumberFormat="1" applyFont="1" applyBorder="1" applyAlignment="1"/>
    <xf numFmtId="164" fontId="10" fillId="0" borderId="0" xfId="0" applyNumberFormat="1" applyFont="1"/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1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54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center"/>
    </xf>
    <xf numFmtId="3" fontId="5" fillId="0" borderId="36" xfId="0" applyNumberFormat="1" applyFont="1" applyFill="1" applyBorder="1" applyAlignment="1"/>
    <xf numFmtId="2" fontId="6" fillId="0" borderId="44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justify" vertical="center"/>
    </xf>
    <xf numFmtId="0" fontId="5" fillId="0" borderId="22" xfId="0" applyFont="1" applyFill="1" applyBorder="1" applyAlignment="1">
      <alignment horizontal="justify" vertical="center"/>
    </xf>
    <xf numFmtId="0" fontId="6" fillId="0" borderId="34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5" fillId="0" borderId="63" xfId="0" applyFont="1" applyFill="1" applyBorder="1" applyAlignment="1">
      <alignment horizontal="left" wrapText="1"/>
    </xf>
    <xf numFmtId="0" fontId="6" fillId="0" borderId="44" xfId="0" applyFont="1" applyFill="1" applyBorder="1" applyAlignment="1">
      <alignment horizontal="left" wrapText="1"/>
    </xf>
    <xf numFmtId="2" fontId="6" fillId="0" borderId="16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/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/>
    </xf>
    <xf numFmtId="2" fontId="5" fillId="0" borderId="59" xfId="0" applyNumberFormat="1" applyFont="1" applyFill="1" applyBorder="1"/>
    <xf numFmtId="3" fontId="7" fillId="0" borderId="48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justify"/>
    </xf>
    <xf numFmtId="0" fontId="5" fillId="0" borderId="34" xfId="0" applyFont="1" applyFill="1" applyBorder="1" applyAlignment="1">
      <alignment horizontal="left" wrapText="1"/>
    </xf>
    <xf numFmtId="0" fontId="5" fillId="0" borderId="48" xfId="0" applyFont="1" applyFill="1" applyBorder="1" applyAlignment="1">
      <alignment horizontal="left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wrapText="1"/>
    </xf>
    <xf numFmtId="2" fontId="5" fillId="0" borderId="35" xfId="0" applyNumberFormat="1" applyFont="1" applyFill="1" applyBorder="1" applyAlignment="1">
      <alignment wrapText="1"/>
    </xf>
    <xf numFmtId="3" fontId="7" fillId="0" borderId="34" xfId="0" applyNumberFormat="1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center" wrapText="1"/>
    </xf>
    <xf numFmtId="2" fontId="6" fillId="0" borderId="18" xfId="0" applyNumberFormat="1" applyFont="1" applyFill="1" applyBorder="1" applyAlignment="1">
      <alignment wrapText="1"/>
    </xf>
    <xf numFmtId="2" fontId="6" fillId="0" borderId="16" xfId="0" applyNumberFormat="1" applyFont="1" applyFill="1" applyBorder="1" applyAlignment="1">
      <alignment horizontal="right" wrapText="1"/>
    </xf>
    <xf numFmtId="3" fontId="7" fillId="0" borderId="25" xfId="0" applyNumberFormat="1" applyFont="1" applyFill="1" applyBorder="1" applyAlignment="1">
      <alignment horizontal="right" wrapText="1"/>
    </xf>
    <xf numFmtId="2" fontId="6" fillId="0" borderId="34" xfId="0" applyNumberFormat="1" applyFont="1" applyFill="1" applyBorder="1" applyAlignment="1">
      <alignment horizontal="right" wrapText="1"/>
    </xf>
    <xf numFmtId="3" fontId="5" fillId="0" borderId="25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3" fontId="6" fillId="0" borderId="34" xfId="0" applyNumberFormat="1" applyFont="1" applyFill="1" applyBorder="1" applyAlignment="1">
      <alignment horizontal="center" wrapText="1"/>
    </xf>
    <xf numFmtId="3" fontId="5" fillId="0" borderId="37" xfId="0" applyNumberFormat="1" applyFont="1" applyFill="1" applyBorder="1" applyAlignment="1">
      <alignment horizontal="right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wrapText="1"/>
    </xf>
    <xf numFmtId="2" fontId="5" fillId="0" borderId="39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0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63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67" xfId="0" applyFont="1" applyBorder="1" applyAlignment="1">
      <alignment horizontal="left"/>
    </xf>
    <xf numFmtId="0" fontId="6" fillId="0" borderId="6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3" fontId="7" fillId="0" borderId="37" xfId="0" applyNumberFormat="1" applyFont="1" applyFill="1" applyBorder="1" applyAlignment="1"/>
    <xf numFmtId="3" fontId="5" fillId="0" borderId="30" xfId="0" applyNumberFormat="1" applyFont="1" applyFill="1" applyBorder="1" applyAlignment="1">
      <alignment horizontal="right"/>
    </xf>
    <xf numFmtId="3" fontId="5" fillId="0" borderId="47" xfId="0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left"/>
    </xf>
    <xf numFmtId="3" fontId="5" fillId="0" borderId="65" xfId="0" applyNumberFormat="1" applyFont="1" applyFill="1" applyBorder="1" applyAlignment="1">
      <alignment horizontal="right"/>
    </xf>
    <xf numFmtId="0" fontId="6" fillId="0" borderId="61" xfId="0" applyFont="1" applyFill="1" applyBorder="1" applyAlignment="1">
      <alignment horizontal="left"/>
    </xf>
    <xf numFmtId="3" fontId="5" fillId="0" borderId="6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horizontal="justify" vertical="center" wrapText="1"/>
    </xf>
    <xf numFmtId="0" fontId="6" fillId="0" borderId="28" xfId="0" applyFont="1" applyFill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/>
    </xf>
    <xf numFmtId="3" fontId="5" fillId="0" borderId="66" xfId="0" applyNumberFormat="1" applyFont="1" applyFill="1" applyBorder="1" applyAlignment="1">
      <alignment horizontal="right"/>
    </xf>
    <xf numFmtId="0" fontId="6" fillId="0" borderId="49" xfId="0" applyFont="1" applyFill="1" applyBorder="1" applyAlignment="1">
      <alignment vertical="center" wrapText="1"/>
    </xf>
    <xf numFmtId="0" fontId="6" fillId="0" borderId="60" xfId="0" applyFont="1" applyFill="1" applyBorder="1" applyAlignment="1">
      <alignment vertical="center" wrapText="1"/>
    </xf>
    <xf numFmtId="0" fontId="16" fillId="0" borderId="16" xfId="0" applyFont="1" applyFill="1" applyBorder="1" applyAlignment="1"/>
    <xf numFmtId="0" fontId="16" fillId="0" borderId="34" xfId="0" applyFont="1" applyFill="1" applyBorder="1" applyAlignment="1"/>
    <xf numFmtId="3" fontId="12" fillId="0" borderId="36" xfId="0" applyNumberFormat="1" applyFont="1" applyFill="1" applyBorder="1" applyAlignment="1"/>
    <xf numFmtId="3" fontId="12" fillId="0" borderId="20" xfId="0" applyNumberFormat="1" applyFont="1" applyFill="1" applyBorder="1" applyAlignment="1"/>
    <xf numFmtId="3" fontId="16" fillId="0" borderId="36" xfId="0" applyNumberFormat="1" applyFont="1" applyFill="1" applyBorder="1" applyAlignment="1"/>
    <xf numFmtId="0" fontId="12" fillId="0" borderId="4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/>
    </xf>
    <xf numFmtId="2" fontId="12" fillId="0" borderId="31" xfId="0" applyNumberFormat="1" applyFont="1" applyFill="1" applyBorder="1" applyAlignment="1"/>
    <xf numFmtId="2" fontId="12" fillId="0" borderId="40" xfId="0" applyNumberFormat="1" applyFont="1" applyFill="1" applyBorder="1" applyAlignment="1"/>
    <xf numFmtId="3" fontId="16" fillId="0" borderId="14" xfId="0" applyNumberFormat="1" applyFont="1" applyFill="1" applyBorder="1" applyAlignment="1"/>
    <xf numFmtId="0" fontId="12" fillId="0" borderId="52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/>
    </xf>
    <xf numFmtId="2" fontId="12" fillId="0" borderId="53" xfId="0" applyNumberFormat="1" applyFont="1" applyFill="1" applyBorder="1" applyAlignment="1"/>
    <xf numFmtId="3" fontId="15" fillId="0" borderId="48" xfId="0" applyNumberFormat="1" applyFont="1" applyFill="1" applyBorder="1" applyAlignment="1"/>
    <xf numFmtId="2" fontId="16" fillId="0" borderId="54" xfId="0" applyNumberFormat="1" applyFont="1" applyFill="1" applyBorder="1" applyAlignment="1"/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/>
    </xf>
    <xf numFmtId="2" fontId="12" fillId="0" borderId="59" xfId="0" applyNumberFormat="1" applyFont="1" applyFill="1" applyBorder="1" applyAlignment="1"/>
    <xf numFmtId="0" fontId="16" fillId="0" borderId="45" xfId="0" applyFont="1" applyFill="1" applyBorder="1" applyAlignment="1"/>
    <xf numFmtId="0" fontId="16" fillId="0" borderId="51" xfId="0" applyFont="1" applyFill="1" applyBorder="1" applyAlignment="1"/>
    <xf numFmtId="0" fontId="16" fillId="0" borderId="54" xfId="0" applyFont="1" applyFill="1" applyBorder="1" applyAlignment="1">
      <alignment wrapText="1"/>
    </xf>
    <xf numFmtId="0" fontId="16" fillId="0" borderId="54" xfId="0" applyFont="1" applyFill="1" applyBorder="1" applyAlignment="1">
      <alignment vertical="center"/>
    </xf>
    <xf numFmtId="3" fontId="15" fillId="0" borderId="37" xfId="0" applyNumberFormat="1" applyFont="1" applyFill="1" applyBorder="1" applyAlignment="1"/>
    <xf numFmtId="0" fontId="12" fillId="0" borderId="22" xfId="0" applyFont="1" applyFill="1" applyBorder="1" applyAlignment="1">
      <alignment horizontal="justify" vertical="center" wrapText="1"/>
    </xf>
    <xf numFmtId="2" fontId="12" fillId="0" borderId="23" xfId="0" applyNumberFormat="1" applyFont="1" applyFill="1" applyBorder="1"/>
    <xf numFmtId="3" fontId="15" fillId="0" borderId="38" xfId="0" applyNumberFormat="1" applyFont="1" applyFill="1" applyBorder="1" applyAlignment="1">
      <alignment horizontal="right"/>
    </xf>
    <xf numFmtId="0" fontId="16" fillId="0" borderId="34" xfId="0" applyFont="1" applyFill="1" applyBorder="1" applyAlignment="1">
      <alignment horizontal="justify" vertical="center" wrapText="1"/>
    </xf>
    <xf numFmtId="2" fontId="16" fillId="0" borderId="35" xfId="0" applyNumberFormat="1" applyFont="1" applyFill="1" applyBorder="1"/>
    <xf numFmtId="2" fontId="16" fillId="0" borderId="34" xfId="0" applyNumberFormat="1" applyFont="1" applyFill="1" applyBorder="1" applyAlignment="1">
      <alignment horizontal="right"/>
    </xf>
    <xf numFmtId="0" fontId="12" fillId="0" borderId="25" xfId="0" applyFont="1" applyFill="1" applyBorder="1" applyAlignment="1">
      <alignment horizontal="justify" vertical="center" wrapText="1"/>
    </xf>
    <xf numFmtId="2" fontId="12" fillId="0" borderId="26" xfId="0" applyNumberFormat="1" applyFont="1" applyFill="1" applyBorder="1"/>
    <xf numFmtId="3" fontId="12" fillId="0" borderId="25" xfId="0" applyNumberFormat="1" applyFont="1" applyFill="1" applyBorder="1" applyAlignment="1">
      <alignment horizontal="right"/>
    </xf>
    <xf numFmtId="2" fontId="12" fillId="0" borderId="5" xfId="0" applyNumberFormat="1" applyFont="1" applyFill="1" applyBorder="1"/>
    <xf numFmtId="3" fontId="12" fillId="0" borderId="3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justify" vertical="center" wrapText="1"/>
    </xf>
    <xf numFmtId="3" fontId="16" fillId="0" borderId="34" xfId="0" applyNumberFormat="1" applyFont="1" applyFill="1" applyBorder="1" applyAlignment="1">
      <alignment horizontal="center"/>
    </xf>
    <xf numFmtId="0" fontId="12" fillId="0" borderId="63" xfId="0" applyFont="1" applyFill="1" applyBorder="1" applyAlignment="1">
      <alignment horizontal="justify" vertical="center" wrapText="1"/>
    </xf>
    <xf numFmtId="2" fontId="12" fillId="0" borderId="39" xfId="0" applyNumberFormat="1" applyFont="1" applyFill="1" applyBorder="1"/>
    <xf numFmtId="3" fontId="12" fillId="0" borderId="37" xfId="0" applyNumberFormat="1" applyFont="1" applyFill="1" applyBorder="1" applyAlignment="1">
      <alignment horizontal="right"/>
    </xf>
    <xf numFmtId="0" fontId="16" fillId="0" borderId="44" xfId="0" applyFont="1" applyFill="1" applyBorder="1" applyAlignment="1">
      <alignment horizontal="justify" vertical="center" wrapText="1"/>
    </xf>
    <xf numFmtId="2" fontId="16" fillId="0" borderId="13" xfId="0" applyNumberFormat="1" applyFont="1" applyFill="1" applyBorder="1"/>
    <xf numFmtId="2" fontId="6" fillId="0" borderId="37" xfId="0" applyNumberFormat="1" applyFont="1" applyFill="1" applyBorder="1" applyAlignment="1">
      <alignment horizontal="right"/>
    </xf>
    <xf numFmtId="0" fontId="5" fillId="0" borderId="65" xfId="0" applyFont="1" applyFill="1" applyBorder="1" applyAlignment="1">
      <alignment horizontal="left" wrapText="1"/>
    </xf>
    <xf numFmtId="0" fontId="6" fillId="0" borderId="6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57" xfId="0" applyFont="1" applyFill="1" applyBorder="1" applyAlignment="1">
      <alignment horizontal="left" wrapText="1"/>
    </xf>
    <xf numFmtId="0" fontId="6" fillId="0" borderId="79" xfId="0" applyFont="1" applyFill="1" applyBorder="1" applyAlignment="1">
      <alignment horizontal="left" wrapText="1"/>
    </xf>
    <xf numFmtId="0" fontId="5" fillId="0" borderId="66" xfId="0" applyFont="1" applyFill="1" applyBorder="1" applyAlignment="1">
      <alignment horizontal="left" wrapText="1"/>
    </xf>
    <xf numFmtId="0" fontId="16" fillId="0" borderId="44" xfId="0" applyFont="1" applyFill="1" applyBorder="1" applyAlignment="1">
      <alignment wrapText="1"/>
    </xf>
    <xf numFmtId="0" fontId="12" fillId="0" borderId="48" xfId="0" applyFont="1" applyFill="1" applyBorder="1" applyAlignment="1">
      <alignment wrapText="1"/>
    </xf>
    <xf numFmtId="0" fontId="16" fillId="0" borderId="12" xfId="0" applyFont="1" applyFill="1" applyBorder="1" applyAlignment="1">
      <alignment wrapText="1"/>
    </xf>
    <xf numFmtId="0" fontId="16" fillId="0" borderId="34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Fill="1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Alignment="1"/>
    <xf numFmtId="2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0" fontId="6" fillId="0" borderId="0" xfId="0" applyFont="1" applyFill="1"/>
    <xf numFmtId="0" fontId="5" fillId="0" borderId="6" xfId="0" applyFont="1" applyFill="1" applyBorder="1"/>
    <xf numFmtId="0" fontId="6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16" fontId="5" fillId="0" borderId="2" xfId="0" quotePrefix="1" applyNumberFormat="1" applyFont="1" applyFill="1" applyBorder="1" applyAlignment="1">
      <alignment horizontal="center"/>
    </xf>
    <xf numFmtId="16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75" xfId="0" applyFont="1" applyFill="1" applyBorder="1"/>
    <xf numFmtId="0" fontId="5" fillId="0" borderId="4" xfId="0" applyFont="1" applyFill="1" applyBorder="1"/>
    <xf numFmtId="0" fontId="5" fillId="0" borderId="75" xfId="0" applyFont="1" applyFill="1" applyBorder="1" applyAlignment="1">
      <alignment horizontal="center"/>
    </xf>
    <xf numFmtId="3" fontId="5" fillId="0" borderId="72" xfId="0" applyNumberFormat="1" applyFont="1" applyFill="1" applyBorder="1" applyAlignment="1">
      <alignment horizontal="center"/>
    </xf>
    <xf numFmtId="0" fontId="5" fillId="0" borderId="39" xfId="0" applyFont="1" applyFill="1" applyBorder="1"/>
    <xf numFmtId="3" fontId="5" fillId="0" borderId="39" xfId="0" applyNumberFormat="1" applyFont="1" applyFill="1" applyBorder="1" applyAlignment="1">
      <alignment horizontal="center"/>
    </xf>
    <xf numFmtId="164" fontId="11" fillId="0" borderId="2" xfId="2" applyNumberFormat="1" applyFont="1" applyFill="1" applyBorder="1"/>
    <xf numFmtId="0" fontId="6" fillId="0" borderId="75" xfId="0" applyFont="1" applyFill="1" applyBorder="1"/>
    <xf numFmtId="3" fontId="5" fillId="0" borderId="7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0" fillId="0" borderId="0" xfId="0" applyNumberFormat="1" applyFill="1"/>
    <xf numFmtId="0" fontId="12" fillId="0" borderId="2" xfId="0" applyFont="1" applyBorder="1" applyAlignment="1">
      <alignment horizontal="center"/>
    </xf>
    <xf numFmtId="0" fontId="16" fillId="0" borderId="2" xfId="0" applyFont="1" applyBorder="1"/>
    <xf numFmtId="2" fontId="12" fillId="0" borderId="2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16" fillId="0" borderId="2" xfId="0" applyFont="1" applyBorder="1" applyAlignment="1">
      <alignment wrapText="1"/>
    </xf>
    <xf numFmtId="3" fontId="12" fillId="3" borderId="2" xfId="0" applyNumberFormat="1" applyFont="1" applyFill="1" applyBorder="1" applyAlignment="1">
      <alignment horizontal="center"/>
    </xf>
    <xf numFmtId="0" fontId="4" fillId="0" borderId="0" xfId="0" applyFont="1" applyBorder="1"/>
    <xf numFmtId="0" fontId="12" fillId="0" borderId="2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4" fillId="0" borderId="39" xfId="0" applyFont="1" applyBorder="1"/>
    <xf numFmtId="3" fontId="12" fillId="0" borderId="73" xfId="0" applyNumberFormat="1" applyFont="1" applyBorder="1" applyAlignment="1">
      <alignment horizontal="center"/>
    </xf>
    <xf numFmtId="0" fontId="16" fillId="0" borderId="2" xfId="0" applyFont="1" applyBorder="1" applyAlignment="1"/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/>
    <xf numFmtId="16" fontId="12" fillId="0" borderId="2" xfId="0" quotePrefix="1" applyNumberFormat="1" applyFont="1" applyBorder="1" applyAlignment="1">
      <alignment horizontal="center"/>
    </xf>
    <xf numFmtId="16" fontId="12" fillId="0" borderId="2" xfId="0" applyNumberFormat="1" applyFont="1" applyBorder="1" applyAlignment="1">
      <alignment horizontal="center"/>
    </xf>
    <xf numFmtId="3" fontId="12" fillId="0" borderId="2" xfId="0" applyNumberFormat="1" applyFont="1" applyBorder="1" applyAlignment="1"/>
    <xf numFmtId="0" fontId="4" fillId="0" borderId="2" xfId="0" applyFont="1" applyBorder="1" applyAlignment="1"/>
    <xf numFmtId="0" fontId="6" fillId="0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75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6" fillId="0" borderId="74" xfId="0" applyFont="1" applyFill="1" applyBorder="1" applyAlignment="1"/>
    <xf numFmtId="0" fontId="6" fillId="0" borderId="80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5" fillId="0" borderId="2" xfId="2" applyNumberFormat="1" applyFont="1" applyBorder="1" applyAlignment="1">
      <alignment vertical="center"/>
    </xf>
    <xf numFmtId="164" fontId="0" fillId="0" borderId="0" xfId="0" applyNumberFormat="1"/>
    <xf numFmtId="1" fontId="5" fillId="3" borderId="2" xfId="0" applyNumberFormat="1" applyFont="1" applyFill="1" applyBorder="1"/>
    <xf numFmtId="0" fontId="5" fillId="0" borderId="6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80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79" xfId="0" applyFont="1" applyFill="1" applyBorder="1" applyAlignment="1">
      <alignment horizontal="left"/>
    </xf>
    <xf numFmtId="0" fontId="6" fillId="0" borderId="10" xfId="0" applyFont="1" applyFill="1" applyBorder="1" applyAlignment="1"/>
    <xf numFmtId="0" fontId="5" fillId="0" borderId="16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5" fillId="0" borderId="37" xfId="0" applyFont="1" applyFill="1" applyBorder="1" applyAlignment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/>
    <xf numFmtId="0" fontId="12" fillId="0" borderId="57" xfId="0" applyFont="1" applyBorder="1" applyAlignment="1">
      <alignment horizontal="center"/>
    </xf>
    <xf numFmtId="3" fontId="12" fillId="0" borderId="57" xfId="0" applyNumberFormat="1" applyFont="1" applyBorder="1" applyAlignment="1">
      <alignment horizontal="center"/>
    </xf>
    <xf numFmtId="3" fontId="11" fillId="0" borderId="0" xfId="2" applyNumberFormat="1" applyFont="1" applyFill="1" applyBorder="1"/>
    <xf numFmtId="0" fontId="12" fillId="0" borderId="57" xfId="0" applyFont="1" applyBorder="1" applyAlignment="1">
      <alignment wrapText="1"/>
    </xf>
    <xf numFmtId="2" fontId="12" fillId="0" borderId="57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9" fillId="2" borderId="0" xfId="6" applyFont="1" applyFill="1" applyBorder="1" applyAlignment="1">
      <alignment vertical="center"/>
    </xf>
    <xf numFmtId="0" fontId="7" fillId="0" borderId="81" xfId="6" applyFill="1" applyBorder="1" applyAlignment="1">
      <alignment vertical="center"/>
    </xf>
    <xf numFmtId="0" fontId="7" fillId="0" borderId="2" xfId="6" applyFont="1" applyFill="1" applyBorder="1" applyAlignment="1">
      <alignment vertical="center" wrapText="1"/>
    </xf>
    <xf numFmtId="0" fontId="7" fillId="0" borderId="2" xfId="6" applyFont="1" applyFill="1" applyBorder="1" applyAlignment="1">
      <alignment horizontal="center" vertical="center"/>
    </xf>
    <xf numFmtId="168" fontId="7" fillId="0" borderId="2" xfId="6" applyNumberFormat="1" applyFill="1" applyBorder="1" applyAlignment="1">
      <alignment vertical="center"/>
    </xf>
    <xf numFmtId="2" fontId="7" fillId="0" borderId="2" xfId="6" applyNumberFormat="1" applyFont="1" applyFill="1" applyBorder="1" applyAlignment="1">
      <alignment horizontal="center" vertical="center" wrapText="1"/>
    </xf>
    <xf numFmtId="0" fontId="7" fillId="0" borderId="2" xfId="6" applyFill="1" applyBorder="1" applyAlignment="1">
      <alignment vertical="center" wrapText="1"/>
    </xf>
    <xf numFmtId="0" fontId="7" fillId="0" borderId="2" xfId="6" applyFill="1" applyBorder="1" applyAlignment="1">
      <alignment vertical="center"/>
    </xf>
    <xf numFmtId="0" fontId="7" fillId="0" borderId="0" xfId="6" applyFill="1" applyBorder="1" applyAlignment="1">
      <alignment vertical="center"/>
    </xf>
    <xf numFmtId="168" fontId="9" fillId="0" borderId="0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0" fillId="0" borderId="0" xfId="0" applyBorder="1"/>
    <xf numFmtId="0" fontId="7" fillId="0" borderId="0" xfId="6" applyFont="1" applyFill="1" applyBorder="1" applyAlignment="1">
      <alignment vertical="center"/>
    </xf>
    <xf numFmtId="0" fontId="7" fillId="0" borderId="2" xfId="6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" fontId="9" fillId="0" borderId="2" xfId="6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vertical="center"/>
    </xf>
    <xf numFmtId="0" fontId="12" fillId="0" borderId="2" xfId="0" applyNumberFormat="1" applyFont="1" applyBorder="1" applyAlignment="1">
      <alignment horizontal="left" wrapText="1"/>
    </xf>
    <xf numFmtId="3" fontId="16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2" fontId="5" fillId="0" borderId="2" xfId="0" applyNumberFormat="1" applyFont="1" applyFill="1" applyBorder="1" applyAlignment="1">
      <alignment horizontal="right"/>
    </xf>
    <xf numFmtId="3" fontId="9" fillId="0" borderId="2" xfId="6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horizontal="left" vertical="center"/>
    </xf>
    <xf numFmtId="0" fontId="6" fillId="0" borderId="6" xfId="0" applyFont="1" applyBorder="1"/>
    <xf numFmtId="0" fontId="10" fillId="0" borderId="0" xfId="0" applyFont="1" applyFill="1" applyAlignme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164" fontId="4" fillId="0" borderId="2" xfId="2" applyNumberFormat="1" applyFont="1" applyFill="1" applyBorder="1" applyAlignment="1"/>
    <xf numFmtId="164" fontId="4" fillId="0" borderId="2" xfId="0" applyNumberFormat="1" applyFont="1" applyFill="1" applyBorder="1" applyAlignment="1"/>
    <xf numFmtId="0" fontId="10" fillId="0" borderId="2" xfId="0" applyFont="1" applyFill="1" applyBorder="1" applyAlignment="1"/>
    <xf numFmtId="164" fontId="10" fillId="0" borderId="2" xfId="0" applyNumberFormat="1" applyFont="1" applyFill="1" applyBorder="1" applyAlignment="1"/>
    <xf numFmtId="0" fontId="6" fillId="0" borderId="2" xfId="0" applyFont="1" applyBorder="1" applyAlignment="1">
      <alignment horizontal="center" vertical="center"/>
    </xf>
    <xf numFmtId="168" fontId="7" fillId="0" borderId="0" xfId="6" applyNumberFormat="1" applyFill="1" applyBorder="1" applyAlignment="1">
      <alignment vertical="center"/>
    </xf>
    <xf numFmtId="168" fontId="7" fillId="0" borderId="0" xfId="6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/>
    </xf>
    <xf numFmtId="2" fontId="7" fillId="0" borderId="57" xfId="6" applyNumberFormat="1" applyFont="1" applyFill="1" applyBorder="1" applyAlignment="1">
      <alignment horizontal="center" vertical="center" wrapText="1"/>
    </xf>
    <xf numFmtId="168" fontId="7" fillId="0" borderId="57" xfId="6" applyNumberFormat="1" applyFont="1" applyFill="1" applyBorder="1" applyAlignment="1">
      <alignment vertical="center"/>
    </xf>
    <xf numFmtId="0" fontId="18" fillId="0" borderId="81" xfId="6" applyFont="1" applyFill="1" applyBorder="1" applyAlignment="1">
      <alignment horizontal="left" vertical="center"/>
    </xf>
    <xf numFmtId="0" fontId="18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center" vertical="center"/>
    </xf>
    <xf numFmtId="1" fontId="7" fillId="0" borderId="6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1" fontId="7" fillId="0" borderId="5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3" xfId="0" applyFont="1" applyFill="1" applyBorder="1" applyAlignment="1">
      <alignment vertical="center"/>
    </xf>
    <xf numFmtId="0" fontId="9" fillId="0" borderId="80" xfId="0" applyFont="1" applyFill="1" applyBorder="1" applyAlignment="1">
      <alignment vertical="center"/>
    </xf>
    <xf numFmtId="0" fontId="9" fillId="0" borderId="84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1" fillId="0" borderId="2" xfId="0" applyFont="1" applyFill="1" applyBorder="1"/>
    <xf numFmtId="167" fontId="11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167" fontId="0" fillId="0" borderId="0" xfId="0" applyNumberFormat="1" applyFill="1"/>
    <xf numFmtId="0" fontId="6" fillId="0" borderId="3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21" fillId="0" borderId="0" xfId="0" applyFont="1"/>
    <xf numFmtId="0" fontId="24" fillId="0" borderId="0" xfId="0" applyFont="1"/>
    <xf numFmtId="3" fontId="24" fillId="0" borderId="0" xfId="0" applyNumberFormat="1" applyFont="1"/>
    <xf numFmtId="3" fontId="7" fillId="0" borderId="57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5" fillId="0" borderId="63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5" fillId="0" borderId="75" xfId="0" applyFont="1" applyBorder="1"/>
    <xf numFmtId="0" fontId="5" fillId="0" borderId="4" xfId="0" applyFont="1" applyBorder="1"/>
    <xf numFmtId="0" fontId="5" fillId="0" borderId="75" xfId="0" applyFont="1" applyBorder="1" applyAlignment="1">
      <alignment horizontal="center"/>
    </xf>
    <xf numFmtId="3" fontId="5" fillId="0" borderId="72" xfId="0" applyNumberFormat="1" applyFont="1" applyBorder="1" applyAlignment="1">
      <alignment horizontal="center"/>
    </xf>
    <xf numFmtId="0" fontId="5" fillId="0" borderId="39" xfId="0" applyFont="1" applyBorder="1"/>
    <xf numFmtId="3" fontId="5" fillId="0" borderId="3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left" wrapText="1"/>
    </xf>
    <xf numFmtId="0" fontId="6" fillId="0" borderId="60" xfId="0" applyFont="1" applyFill="1" applyBorder="1" applyAlignment="1">
      <alignment horizontal="center" wrapText="1"/>
    </xf>
    <xf numFmtId="2" fontId="6" fillId="0" borderId="86" xfId="0" applyNumberFormat="1" applyFont="1" applyFill="1" applyBorder="1" applyAlignment="1">
      <alignment wrapText="1"/>
    </xf>
    <xf numFmtId="2" fontId="6" fillId="0" borderId="50" xfId="0" applyNumberFormat="1" applyFont="1" applyFill="1" applyBorder="1" applyAlignment="1">
      <alignment horizontal="right" wrapText="1"/>
    </xf>
    <xf numFmtId="3" fontId="6" fillId="0" borderId="60" xfId="0" applyNumberFormat="1" applyFont="1" applyFill="1" applyBorder="1" applyAlignment="1"/>
    <xf numFmtId="0" fontId="13" fillId="0" borderId="2" xfId="0" applyFont="1" applyBorder="1"/>
    <xf numFmtId="164" fontId="6" fillId="0" borderId="2" xfId="2" applyNumberFormat="1" applyFont="1" applyBorder="1"/>
    <xf numFmtId="0" fontId="9" fillId="0" borderId="2" xfId="0" applyFont="1" applyFill="1" applyBorder="1" applyAlignment="1"/>
    <xf numFmtId="9" fontId="6" fillId="0" borderId="2" xfId="0" applyNumberFormat="1" applyFont="1" applyBorder="1"/>
    <xf numFmtId="164" fontId="6" fillId="0" borderId="2" xfId="0" applyNumberFormat="1" applyFont="1" applyBorder="1"/>
    <xf numFmtId="0" fontId="0" fillId="0" borderId="2" xfId="0" applyBorder="1"/>
    <xf numFmtId="3" fontId="11" fillId="0" borderId="2" xfId="0" applyNumberFormat="1" applyFont="1" applyBorder="1"/>
    <xf numFmtId="0" fontId="4" fillId="0" borderId="2" xfId="0" applyFont="1" applyBorder="1"/>
    <xf numFmtId="3" fontId="10" fillId="0" borderId="2" xfId="0" applyNumberFormat="1" applyFont="1" applyBorder="1"/>
    <xf numFmtId="164" fontId="11" fillId="0" borderId="2" xfId="0" applyNumberFormat="1" applyFont="1" applyBorder="1"/>
    <xf numFmtId="9" fontId="6" fillId="0" borderId="3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2" borderId="0" xfId="0" applyNumberFormat="1" applyFont="1" applyFill="1" applyAlignment="1">
      <alignment horizont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3" fillId="0" borderId="82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8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80" xfId="0" applyFont="1" applyBorder="1" applyAlignment="1">
      <alignment horizontal="center" vertical="center" wrapText="1"/>
    </xf>
    <xf numFmtId="43" fontId="5" fillId="0" borderId="0" xfId="2" applyFont="1"/>
    <xf numFmtId="0" fontId="6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164" fontId="5" fillId="0" borderId="25" xfId="2" applyNumberFormat="1" applyFont="1" applyFill="1" applyBorder="1" applyAlignment="1">
      <alignment wrapText="1"/>
    </xf>
    <xf numFmtId="164" fontId="7" fillId="0" borderId="3" xfId="2" applyNumberFormat="1" applyFont="1" applyFill="1" applyBorder="1" applyAlignment="1">
      <alignment wrapText="1"/>
    </xf>
    <xf numFmtId="164" fontId="7" fillId="0" borderId="30" xfId="2" applyNumberFormat="1" applyFont="1" applyFill="1" applyBorder="1" applyAlignment="1">
      <alignment wrapText="1"/>
    </xf>
    <xf numFmtId="164" fontId="6" fillId="0" borderId="34" xfId="2" applyNumberFormat="1" applyFont="1" applyFill="1" applyBorder="1" applyAlignment="1">
      <alignment wrapText="1"/>
    </xf>
    <xf numFmtId="164" fontId="7" fillId="0" borderId="25" xfId="2" applyNumberFormat="1" applyFont="1" applyFill="1" applyBorder="1" applyAlignment="1">
      <alignment wrapText="1"/>
    </xf>
    <xf numFmtId="164" fontId="7" fillId="0" borderId="34" xfId="2" applyNumberFormat="1" applyFont="1" applyFill="1" applyBorder="1" applyAlignment="1">
      <alignment wrapText="1"/>
    </xf>
    <xf numFmtId="164" fontId="6" fillId="0" borderId="37" xfId="2" applyNumberFormat="1" applyFont="1" applyFill="1" applyBorder="1" applyAlignment="1">
      <alignment wrapText="1"/>
    </xf>
    <xf numFmtId="164" fontId="7" fillId="0" borderId="2" xfId="2" applyNumberFormat="1" applyFont="1" applyFill="1" applyBorder="1" applyAlignment="1">
      <alignment wrapText="1"/>
    </xf>
    <xf numFmtId="164" fontId="7" fillId="0" borderId="16" xfId="2" applyNumberFormat="1" applyFont="1" applyFill="1" applyBorder="1" applyAlignment="1">
      <alignment wrapText="1"/>
    </xf>
    <xf numFmtId="164" fontId="7" fillId="0" borderId="37" xfId="2" applyNumberFormat="1" applyFont="1" applyFill="1" applyBorder="1" applyAlignment="1">
      <alignment wrapText="1"/>
    </xf>
    <xf numFmtId="164" fontId="7" fillId="0" borderId="38" xfId="2" applyNumberFormat="1" applyFont="1" applyFill="1" applyBorder="1" applyAlignment="1">
      <alignment wrapText="1"/>
    </xf>
    <xf numFmtId="164" fontId="5" fillId="0" borderId="3" xfId="2" applyNumberFormat="1" applyFont="1" applyFill="1" applyBorder="1" applyAlignment="1">
      <alignment wrapText="1"/>
    </xf>
    <xf numFmtId="164" fontId="5" fillId="0" borderId="30" xfId="2" applyNumberFormat="1" applyFont="1" applyFill="1" applyBorder="1" applyAlignment="1">
      <alignment wrapText="1"/>
    </xf>
    <xf numFmtId="164" fontId="5" fillId="0" borderId="34" xfId="2" applyNumberFormat="1" applyFont="1" applyFill="1" applyBorder="1" applyAlignment="1">
      <alignment wrapText="1"/>
    </xf>
    <xf numFmtId="164" fontId="5" fillId="0" borderId="47" xfId="2" applyNumberFormat="1" applyFont="1" applyFill="1" applyBorder="1" applyAlignment="1">
      <alignment wrapText="1"/>
    </xf>
    <xf numFmtId="164" fontId="6" fillId="0" borderId="44" xfId="2" applyNumberFormat="1" applyFont="1" applyFill="1" applyBorder="1" applyAlignment="1">
      <alignment horizontal="right" wrapText="1"/>
    </xf>
    <xf numFmtId="0" fontId="6" fillId="0" borderId="88" xfId="0" applyFont="1" applyFill="1" applyBorder="1" applyAlignment="1">
      <alignment vertical="center"/>
    </xf>
    <xf numFmtId="0" fontId="6" fillId="0" borderId="8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 vertical="center"/>
    </xf>
    <xf numFmtId="0" fontId="5" fillId="0" borderId="25" xfId="0" applyFont="1" applyFill="1" applyBorder="1" applyAlignment="1"/>
    <xf numFmtId="0" fontId="5" fillId="0" borderId="0" xfId="0" applyFont="1" applyAlignment="1">
      <alignment wrapText="1"/>
    </xf>
    <xf numFmtId="0" fontId="6" fillId="0" borderId="5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88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wrapText="1"/>
    </xf>
    <xf numFmtId="3" fontId="7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wrapText="1"/>
    </xf>
    <xf numFmtId="3" fontId="6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164" fontId="5" fillId="0" borderId="2" xfId="2" applyNumberFormat="1" applyFont="1" applyBorder="1" applyAlignment="1">
      <alignment wrapText="1"/>
    </xf>
    <xf numFmtId="3" fontId="5" fillId="0" borderId="34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164" fontId="6" fillId="0" borderId="2" xfId="2" applyNumberFormat="1" applyFont="1" applyFill="1" applyBorder="1" applyAlignment="1">
      <alignment wrapText="1"/>
    </xf>
    <xf numFmtId="0" fontId="6" fillId="0" borderId="8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vertical="center" wrapText="1"/>
    </xf>
    <xf numFmtId="3" fontId="7" fillId="0" borderId="30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vertical="center" wrapText="1"/>
    </xf>
    <xf numFmtId="1" fontId="5" fillId="0" borderId="25" xfId="0" applyNumberFormat="1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vertical="center" wrapText="1"/>
    </xf>
    <xf numFmtId="1" fontId="5" fillId="0" borderId="34" xfId="0" applyNumberFormat="1" applyFont="1" applyFill="1" applyBorder="1" applyAlignment="1">
      <alignment vertical="center" wrapText="1"/>
    </xf>
    <xf numFmtId="1" fontId="9" fillId="0" borderId="34" xfId="0" applyNumberFormat="1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2" fontId="5" fillId="0" borderId="53" xfId="0" applyNumberFormat="1" applyFont="1" applyFill="1" applyBorder="1" applyAlignment="1">
      <alignment vertical="center" wrapText="1"/>
    </xf>
    <xf numFmtId="3" fontId="7" fillId="0" borderId="47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vertical="center" wrapText="1"/>
    </xf>
    <xf numFmtId="1" fontId="5" fillId="0" borderId="54" xfId="0" applyNumberFormat="1" applyFont="1" applyFill="1" applyBorder="1" applyAlignment="1">
      <alignment vertical="center" wrapText="1"/>
    </xf>
    <xf numFmtId="3" fontId="7" fillId="0" borderId="25" xfId="0" applyNumberFormat="1" applyFont="1" applyFill="1" applyBorder="1" applyAlignment="1">
      <alignment vertical="center" wrapText="1"/>
    </xf>
    <xf numFmtId="1" fontId="5" fillId="0" borderId="30" xfId="0" applyNumberFormat="1" applyFont="1" applyFill="1" applyBorder="1" applyAlignment="1">
      <alignment vertical="center" wrapText="1"/>
    </xf>
    <xf numFmtId="2" fontId="5" fillId="0" borderId="25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6" fillId="0" borderId="34" xfId="0" applyNumberFormat="1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wrapText="1"/>
    </xf>
    <xf numFmtId="2" fontId="5" fillId="0" borderId="39" xfId="0" applyNumberFormat="1" applyFont="1" applyFill="1" applyBorder="1" applyAlignment="1">
      <alignment vertical="center" wrapText="1"/>
    </xf>
    <xf numFmtId="3" fontId="5" fillId="0" borderId="37" xfId="0" applyNumberFormat="1" applyFont="1" applyFill="1" applyBorder="1" applyAlignment="1">
      <alignment vertical="center" wrapText="1"/>
    </xf>
    <xf numFmtId="164" fontId="5" fillId="0" borderId="57" xfId="2" applyNumberFormat="1" applyFont="1" applyBorder="1" applyAlignment="1">
      <alignment wrapText="1"/>
    </xf>
    <xf numFmtId="0" fontId="5" fillId="0" borderId="39" xfId="0" applyFont="1" applyFill="1" applyBorder="1" applyAlignment="1">
      <alignment horizontal="center" vertical="center" wrapText="1"/>
    </xf>
    <xf numFmtId="164" fontId="6" fillId="0" borderId="2" xfId="2" applyNumberFormat="1" applyFont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5" fillId="0" borderId="20" xfId="0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wrapText="1"/>
    </xf>
    <xf numFmtId="0" fontId="6" fillId="0" borderId="61" xfId="0" applyFont="1" applyFill="1" applyBorder="1" applyAlignment="1">
      <alignment horizontal="center" wrapText="1"/>
    </xf>
    <xf numFmtId="2" fontId="6" fillId="0" borderId="61" xfId="0" applyNumberFormat="1" applyFont="1" applyFill="1" applyBorder="1" applyAlignment="1">
      <alignment wrapText="1"/>
    </xf>
    <xf numFmtId="3" fontId="6" fillId="0" borderId="14" xfId="0" applyNumberFormat="1" applyFont="1" applyFill="1" applyBorder="1" applyAlignment="1">
      <alignment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wrapText="1"/>
    </xf>
    <xf numFmtId="2" fontId="5" fillId="0" borderId="90" xfId="0" applyNumberFormat="1" applyFont="1" applyFill="1" applyBorder="1" applyAlignment="1">
      <alignment wrapText="1"/>
    </xf>
    <xf numFmtId="0" fontId="6" fillId="0" borderId="44" xfId="0" applyFont="1" applyFill="1" applyBorder="1" applyAlignment="1">
      <alignment horizontal="center" wrapText="1"/>
    </xf>
    <xf numFmtId="2" fontId="6" fillId="0" borderId="91" xfId="0" applyNumberFormat="1" applyFont="1" applyFill="1" applyBorder="1" applyAlignment="1">
      <alignment wrapText="1"/>
    </xf>
    <xf numFmtId="0" fontId="5" fillId="0" borderId="65" xfId="0" applyFont="1" applyFill="1" applyBorder="1" applyAlignment="1">
      <alignment horizontal="center" wrapText="1"/>
    </xf>
    <xf numFmtId="2" fontId="5" fillId="0" borderId="65" xfId="0" applyNumberFormat="1" applyFont="1" applyFill="1" applyBorder="1" applyAlignment="1">
      <alignment wrapText="1"/>
    </xf>
    <xf numFmtId="0" fontId="5" fillId="0" borderId="61" xfId="0" applyFont="1" applyFill="1" applyBorder="1" applyAlignment="1">
      <alignment horizontal="center" wrapText="1"/>
    </xf>
    <xf numFmtId="2" fontId="5" fillId="0" borderId="61" xfId="0" applyNumberFormat="1" applyFont="1" applyFill="1" applyBorder="1" applyAlignment="1">
      <alignment wrapText="1"/>
    </xf>
    <xf numFmtId="0" fontId="5" fillId="0" borderId="64" xfId="0" applyFont="1" applyFill="1" applyBorder="1" applyAlignment="1">
      <alignment horizontal="center" wrapText="1"/>
    </xf>
    <xf numFmtId="2" fontId="5" fillId="0" borderId="64" xfId="0" applyNumberFormat="1" applyFont="1" applyFill="1" applyBorder="1" applyAlignment="1">
      <alignment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wrapText="1"/>
    </xf>
    <xf numFmtId="2" fontId="5" fillId="0" borderId="57" xfId="0" applyNumberFormat="1" applyFont="1" applyFill="1" applyBorder="1" applyAlignment="1">
      <alignment wrapText="1"/>
    </xf>
    <xf numFmtId="0" fontId="5" fillId="0" borderId="66" xfId="0" applyFont="1" applyFill="1" applyBorder="1" applyAlignment="1">
      <alignment horizontal="center" wrapText="1"/>
    </xf>
    <xf numFmtId="2" fontId="5" fillId="0" borderId="66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wrapText="1"/>
    </xf>
    <xf numFmtId="0" fontId="6" fillId="0" borderId="16" xfId="0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 wrapText="1"/>
    </xf>
    <xf numFmtId="3" fontId="7" fillId="0" borderId="30" xfId="0" applyNumberFormat="1" applyFont="1" applyFill="1" applyBorder="1" applyAlignment="1">
      <alignment horizontal="right" wrapText="1"/>
    </xf>
    <xf numFmtId="3" fontId="7" fillId="0" borderId="37" xfId="0" applyNumberFormat="1" applyFont="1" applyFill="1" applyBorder="1" applyAlignment="1">
      <alignment horizontal="right" wrapText="1"/>
    </xf>
    <xf numFmtId="3" fontId="7" fillId="0" borderId="38" xfId="0" applyNumberFormat="1" applyFont="1" applyFill="1" applyBorder="1" applyAlignment="1">
      <alignment horizontal="right" wrapText="1"/>
    </xf>
    <xf numFmtId="0" fontId="5" fillId="0" borderId="34" xfId="0" applyFont="1" applyFill="1" applyBorder="1" applyAlignment="1">
      <alignment horizontal="left" vertical="center" wrapText="1"/>
    </xf>
    <xf numFmtId="3" fontId="10" fillId="0" borderId="2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6" fillId="0" borderId="0" xfId="2" applyNumberFormat="1" applyFont="1" applyAlignment="1">
      <alignment wrapText="1"/>
    </xf>
    <xf numFmtId="0" fontId="9" fillId="0" borderId="0" xfId="0" applyFont="1" applyFill="1" applyBorder="1" applyAlignment="1">
      <alignment wrapText="1"/>
    </xf>
    <xf numFmtId="9" fontId="6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</cellXfs>
  <cellStyles count="7">
    <cellStyle name="Millares" xfId="2" builtinId="3"/>
    <cellStyle name="Moneda" xfId="3" builtinId="4"/>
    <cellStyle name="Normal" xfId="0" builtinId="0"/>
    <cellStyle name="Normal 10" xfId="5"/>
    <cellStyle name="Normal 11 2" xfId="4"/>
    <cellStyle name="Normal 2" xfId="6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"/>
  <sheetViews>
    <sheetView topLeftCell="C1" workbookViewId="0">
      <selection activeCell="A2" sqref="A2:F16"/>
    </sheetView>
  </sheetViews>
  <sheetFormatPr baseColWidth="10" defaultColWidth="50.85546875" defaultRowHeight="15"/>
  <cols>
    <col min="1" max="1" width="13" customWidth="1"/>
    <col min="2" max="2" width="59.5703125" customWidth="1"/>
    <col min="3" max="3" width="10.85546875" customWidth="1"/>
    <col min="4" max="4" width="14.140625" customWidth="1"/>
    <col min="5" max="5" width="13.5703125" customWidth="1"/>
    <col min="6" max="6" width="17.7109375" customWidth="1"/>
  </cols>
  <sheetData>
    <row r="2" spans="1:6" ht="23.25">
      <c r="B2" s="2" t="s">
        <v>790</v>
      </c>
    </row>
    <row r="5" spans="1:6" ht="15" customHeight="1">
      <c r="A5" s="711" t="s">
        <v>39</v>
      </c>
      <c r="B5" s="752" t="s">
        <v>802</v>
      </c>
      <c r="C5" s="753"/>
      <c r="D5" s="753"/>
      <c r="E5" s="753"/>
      <c r="F5" s="754"/>
    </row>
    <row r="6" spans="1:6">
      <c r="A6" s="10" t="s">
        <v>781</v>
      </c>
      <c r="B6" s="10" t="s">
        <v>649</v>
      </c>
      <c r="C6" s="155" t="s">
        <v>0</v>
      </c>
      <c r="D6" s="10" t="s">
        <v>213</v>
      </c>
      <c r="E6" s="10" t="s">
        <v>782</v>
      </c>
      <c r="F6" s="10" t="s">
        <v>783</v>
      </c>
    </row>
    <row r="7" spans="1:6">
      <c r="A7" s="159">
        <v>1</v>
      </c>
      <c r="B7" s="7" t="s">
        <v>784</v>
      </c>
      <c r="C7" s="159" t="s">
        <v>0</v>
      </c>
      <c r="D7" s="7">
        <v>1</v>
      </c>
      <c r="E7" s="12" t="s">
        <v>39</v>
      </c>
      <c r="F7" s="12" t="s">
        <v>39</v>
      </c>
    </row>
    <row r="8" spans="1:6">
      <c r="A8" s="159">
        <v>2</v>
      </c>
      <c r="B8" s="13" t="s">
        <v>785</v>
      </c>
      <c r="C8" s="159" t="s">
        <v>12</v>
      </c>
      <c r="D8" s="7">
        <v>100</v>
      </c>
      <c r="E8" s="12" t="s">
        <v>39</v>
      </c>
      <c r="F8" s="12" t="s">
        <v>39</v>
      </c>
    </row>
    <row r="9" spans="1:6" ht="63.75">
      <c r="A9" s="159">
        <v>3</v>
      </c>
      <c r="B9" s="5" t="s">
        <v>786</v>
      </c>
      <c r="C9" s="159" t="s">
        <v>12</v>
      </c>
      <c r="D9" s="7">
        <v>100</v>
      </c>
      <c r="E9" s="12" t="s">
        <v>39</v>
      </c>
      <c r="F9" s="12" t="s">
        <v>39</v>
      </c>
    </row>
    <row r="10" spans="1:6">
      <c r="A10" s="713"/>
      <c r="B10" s="755" t="s">
        <v>787</v>
      </c>
      <c r="C10" s="756"/>
      <c r="D10" s="756"/>
      <c r="E10" s="757"/>
      <c r="F10" s="136"/>
    </row>
    <row r="11" spans="1:6">
      <c r="A11" s="713"/>
      <c r="B11" s="755" t="s">
        <v>38</v>
      </c>
      <c r="C11" s="756"/>
      <c r="D11" s="756"/>
      <c r="E11" s="757"/>
      <c r="F11" s="136"/>
    </row>
    <row r="12" spans="1:6">
      <c r="A12" s="713"/>
      <c r="B12" s="717" t="s">
        <v>580</v>
      </c>
      <c r="C12" s="749" t="s">
        <v>803</v>
      </c>
      <c r="D12" s="750"/>
      <c r="E12" s="751"/>
      <c r="F12" s="136"/>
    </row>
    <row r="13" spans="1:6">
      <c r="A13" s="713"/>
      <c r="B13" s="717" t="s">
        <v>40</v>
      </c>
      <c r="C13" s="749" t="s">
        <v>803</v>
      </c>
      <c r="D13" s="750"/>
      <c r="E13" s="751"/>
      <c r="F13" s="136"/>
    </row>
    <row r="14" spans="1:6">
      <c r="A14" s="713"/>
      <c r="B14" s="717" t="s">
        <v>41</v>
      </c>
      <c r="C14" s="749" t="s">
        <v>803</v>
      </c>
      <c r="D14" s="750"/>
      <c r="E14" s="751"/>
      <c r="F14" s="136"/>
    </row>
    <row r="15" spans="1:6">
      <c r="A15" s="713"/>
      <c r="B15" s="717" t="s">
        <v>788</v>
      </c>
      <c r="C15" s="749">
        <v>0.16</v>
      </c>
      <c r="D15" s="750"/>
      <c r="E15" s="751"/>
      <c r="F15" s="136"/>
    </row>
    <row r="16" spans="1:6">
      <c r="A16" s="713"/>
      <c r="B16" s="303" t="s">
        <v>147</v>
      </c>
      <c r="C16" s="749"/>
      <c r="D16" s="750"/>
      <c r="E16" s="751"/>
      <c r="F16" s="136"/>
    </row>
  </sheetData>
  <mergeCells count="8">
    <mergeCell ref="C15:E15"/>
    <mergeCell ref="C16:E16"/>
    <mergeCell ref="B5:F5"/>
    <mergeCell ref="B10:E10"/>
    <mergeCell ref="B11:E11"/>
    <mergeCell ref="C12:E12"/>
    <mergeCell ref="C13:E13"/>
    <mergeCell ref="C14:E14"/>
  </mergeCells>
  <pageMargins left="0.9055118110236221" right="0.9055118110236221" top="0.94488188976377963" bottom="0.9448818897637796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245"/>
  <sheetViews>
    <sheetView topLeftCell="A231" workbookViewId="0">
      <selection activeCell="D247" sqref="D247"/>
    </sheetView>
  </sheetViews>
  <sheetFormatPr baseColWidth="10" defaultColWidth="50.85546875" defaultRowHeight="15"/>
  <cols>
    <col min="1" max="1" width="13" customWidth="1"/>
    <col min="2" max="2" width="50.7109375" customWidth="1"/>
    <col min="3" max="3" width="10.85546875" customWidth="1"/>
    <col min="4" max="4" width="14.140625" customWidth="1"/>
    <col min="5" max="5" width="13.5703125" customWidth="1"/>
    <col min="6" max="6" width="17.7109375" customWidth="1"/>
  </cols>
  <sheetData>
    <row r="2" spans="1:6" ht="23.25">
      <c r="B2" s="2" t="s">
        <v>800</v>
      </c>
    </row>
    <row r="7" spans="1:6" ht="45" customHeight="1">
      <c r="B7" s="777" t="s">
        <v>443</v>
      </c>
      <c r="C7" s="777"/>
      <c r="D7" s="777"/>
      <c r="E7" s="777"/>
      <c r="F7" s="777"/>
    </row>
    <row r="8" spans="1:6" ht="15.75" thickBot="1"/>
    <row r="9" spans="1:6" ht="15.75" thickBot="1">
      <c r="A9" s="477" t="s">
        <v>3</v>
      </c>
      <c r="B9" s="203" t="s">
        <v>43</v>
      </c>
      <c r="C9" s="478" t="s">
        <v>44</v>
      </c>
      <c r="D9" s="204" t="s">
        <v>2</v>
      </c>
      <c r="E9" s="180" t="s">
        <v>45</v>
      </c>
      <c r="F9" s="205" t="s">
        <v>46</v>
      </c>
    </row>
    <row r="10" spans="1:6" ht="15.75" thickBot="1">
      <c r="A10" s="18">
        <v>1</v>
      </c>
      <c r="B10" s="19" t="s">
        <v>47</v>
      </c>
      <c r="C10" s="20"/>
      <c r="D10" s="21"/>
      <c r="E10" s="237"/>
      <c r="F10" s="63"/>
    </row>
    <row r="11" spans="1:6" ht="15.75" thickTop="1">
      <c r="A11" s="22" t="s">
        <v>48</v>
      </c>
      <c r="B11" s="196" t="s">
        <v>513</v>
      </c>
      <c r="C11" s="24" t="s">
        <v>12</v>
      </c>
      <c r="D11" s="25">
        <v>160</v>
      </c>
      <c r="E11" s="238"/>
      <c r="F11" s="135"/>
    </row>
    <row r="12" spans="1:6" ht="26.25">
      <c r="A12" s="26" t="s">
        <v>81</v>
      </c>
      <c r="B12" s="30" t="s">
        <v>514</v>
      </c>
      <c r="C12" s="28" t="s">
        <v>30</v>
      </c>
      <c r="D12" s="29">
        <v>640</v>
      </c>
      <c r="E12" s="129"/>
      <c r="F12" s="135"/>
    </row>
    <row r="13" spans="1:6" ht="26.25">
      <c r="A13" s="26" t="s">
        <v>49</v>
      </c>
      <c r="B13" s="30" t="s">
        <v>50</v>
      </c>
      <c r="C13" s="28" t="s">
        <v>12</v>
      </c>
      <c r="D13" s="29">
        <v>320</v>
      </c>
      <c r="E13" s="129"/>
      <c r="F13" s="135"/>
    </row>
    <row r="14" spans="1:6" ht="26.25">
      <c r="A14" s="26" t="s">
        <v>51</v>
      </c>
      <c r="B14" s="30" t="s">
        <v>515</v>
      </c>
      <c r="C14" s="28" t="s">
        <v>52</v>
      </c>
      <c r="D14" s="29">
        <v>2</v>
      </c>
      <c r="E14" s="129"/>
      <c r="F14" s="135"/>
    </row>
    <row r="15" spans="1:6" ht="15.75" thickBot="1">
      <c r="A15" s="31" t="s">
        <v>53</v>
      </c>
      <c r="B15" s="194" t="s">
        <v>122</v>
      </c>
      <c r="C15" s="33" t="s">
        <v>52</v>
      </c>
      <c r="D15" s="34">
        <v>1</v>
      </c>
      <c r="E15" s="239"/>
      <c r="F15" s="135"/>
    </row>
    <row r="16" spans="1:6" ht="16.5" thickTop="1" thickBot="1">
      <c r="A16" s="35">
        <v>2</v>
      </c>
      <c r="B16" s="404" t="s">
        <v>54</v>
      </c>
      <c r="C16" s="37"/>
      <c r="D16" s="38"/>
      <c r="E16" s="240"/>
      <c r="F16" s="135"/>
    </row>
    <row r="17" spans="1:6" ht="15.75" thickTop="1">
      <c r="A17" s="22" t="s">
        <v>55</v>
      </c>
      <c r="B17" s="196" t="s">
        <v>516</v>
      </c>
      <c r="C17" s="24" t="s">
        <v>80</v>
      </c>
      <c r="D17" s="25">
        <v>350.22</v>
      </c>
      <c r="E17" s="313"/>
      <c r="F17" s="135"/>
    </row>
    <row r="18" spans="1:6" ht="27" thickBot="1">
      <c r="A18" s="26" t="s">
        <v>82</v>
      </c>
      <c r="B18" s="196" t="s">
        <v>517</v>
      </c>
      <c r="C18" s="28" t="s">
        <v>80</v>
      </c>
      <c r="D18" s="29">
        <v>174.44</v>
      </c>
      <c r="E18" s="129"/>
      <c r="F18" s="135"/>
    </row>
    <row r="19" spans="1:6" ht="16.5" thickTop="1" thickBot="1">
      <c r="A19" s="35">
        <v>3</v>
      </c>
      <c r="B19" s="404" t="s">
        <v>56</v>
      </c>
      <c r="C19" s="37"/>
      <c r="D19" s="38"/>
      <c r="E19" s="240"/>
      <c r="F19" s="135"/>
    </row>
    <row r="20" spans="1:6" ht="27" thickTop="1" thickBot="1">
      <c r="A20" s="26" t="s">
        <v>57</v>
      </c>
      <c r="B20" s="39" t="s">
        <v>520</v>
      </c>
      <c r="C20" s="28" t="s">
        <v>80</v>
      </c>
      <c r="D20" s="29">
        <v>218.77</v>
      </c>
      <c r="E20" s="129"/>
      <c r="F20" s="135"/>
    </row>
    <row r="21" spans="1:6" ht="16.5" thickTop="1" thickBot="1">
      <c r="A21" s="35">
        <v>4</v>
      </c>
      <c r="B21" s="404" t="s">
        <v>58</v>
      </c>
      <c r="C21" s="37"/>
      <c r="D21" s="38"/>
      <c r="E21" s="240"/>
      <c r="F21" s="135"/>
    </row>
    <row r="22" spans="1:6" ht="16.5" thickTop="1" thickBot="1">
      <c r="A22" s="22" t="s">
        <v>59</v>
      </c>
      <c r="B22" s="196" t="s">
        <v>60</v>
      </c>
      <c r="C22" s="24" t="s">
        <v>12</v>
      </c>
      <c r="D22" s="25">
        <v>30</v>
      </c>
      <c r="E22" s="313"/>
      <c r="F22" s="135"/>
    </row>
    <row r="23" spans="1:6" ht="16.5" thickTop="1" thickBot="1">
      <c r="A23" s="35">
        <v>5</v>
      </c>
      <c r="B23" s="404" t="s">
        <v>61</v>
      </c>
      <c r="C23" s="37"/>
      <c r="D23" s="38"/>
      <c r="E23" s="240"/>
      <c r="F23" s="135"/>
    </row>
    <row r="24" spans="1:6" ht="15.75" thickTop="1">
      <c r="A24" s="22" t="s">
        <v>62</v>
      </c>
      <c r="B24" s="196" t="s">
        <v>63</v>
      </c>
      <c r="C24" s="24" t="s">
        <v>80</v>
      </c>
      <c r="D24" s="25">
        <v>300</v>
      </c>
      <c r="E24" s="313"/>
      <c r="F24" s="135"/>
    </row>
    <row r="25" spans="1:6" ht="26.25">
      <c r="A25" s="26" t="s">
        <v>101</v>
      </c>
      <c r="B25" s="196" t="s">
        <v>536</v>
      </c>
      <c r="C25" s="28" t="s">
        <v>80</v>
      </c>
      <c r="D25" s="29">
        <v>69.430000000000007</v>
      </c>
      <c r="E25" s="129"/>
      <c r="F25" s="135"/>
    </row>
    <row r="26" spans="1:6" ht="15.75" thickBot="1">
      <c r="A26" s="22" t="s">
        <v>64</v>
      </c>
      <c r="B26" s="196" t="s">
        <v>521</v>
      </c>
      <c r="C26" s="24" t="s">
        <v>80</v>
      </c>
      <c r="D26" s="25">
        <v>70.650000000000006</v>
      </c>
      <c r="E26" s="241"/>
      <c r="F26" s="135"/>
    </row>
    <row r="27" spans="1:6" ht="16.5" thickTop="1" thickBot="1">
      <c r="A27" s="35">
        <v>6</v>
      </c>
      <c r="B27" s="404" t="s">
        <v>65</v>
      </c>
      <c r="C27" s="37"/>
      <c r="D27" s="38"/>
      <c r="E27" s="240"/>
      <c r="F27" s="135"/>
    </row>
    <row r="28" spans="1:6" ht="15.75" thickTop="1">
      <c r="A28" s="22" t="s">
        <v>85</v>
      </c>
      <c r="B28" s="196" t="s">
        <v>641</v>
      </c>
      <c r="C28" s="24" t="s">
        <v>12</v>
      </c>
      <c r="D28" s="25">
        <v>129</v>
      </c>
      <c r="E28" s="313"/>
      <c r="F28" s="135"/>
    </row>
    <row r="29" spans="1:6" ht="27" thickBot="1">
      <c r="A29" s="22" t="s">
        <v>66</v>
      </c>
      <c r="B29" s="196" t="s">
        <v>645</v>
      </c>
      <c r="C29" s="28" t="s">
        <v>12</v>
      </c>
      <c r="D29" s="25">
        <v>160</v>
      </c>
      <c r="E29" s="241"/>
      <c r="F29" s="135"/>
    </row>
    <row r="30" spans="1:6" ht="16.5" thickTop="1" thickBot="1">
      <c r="A30" s="35">
        <v>7</v>
      </c>
      <c r="B30" s="404" t="s">
        <v>87</v>
      </c>
      <c r="C30" s="37"/>
      <c r="D30" s="38"/>
      <c r="E30" s="240"/>
      <c r="F30" s="135"/>
    </row>
    <row r="31" spans="1:6" ht="16.5" thickTop="1" thickBot="1">
      <c r="A31" s="26" t="s">
        <v>88</v>
      </c>
      <c r="B31" s="196" t="s">
        <v>639</v>
      </c>
      <c r="C31" s="28" t="s">
        <v>70</v>
      </c>
      <c r="D31" s="29">
        <v>43</v>
      </c>
      <c r="E31" s="129"/>
      <c r="F31" s="135"/>
    </row>
    <row r="32" spans="1:6" ht="27.75" thickTop="1" thickBot="1">
      <c r="A32" s="35">
        <v>6</v>
      </c>
      <c r="B32" s="522" t="s">
        <v>117</v>
      </c>
      <c r="C32" s="126"/>
      <c r="D32" s="142"/>
      <c r="E32" s="464"/>
      <c r="F32" s="135"/>
    </row>
    <row r="33" spans="1:6" ht="15.75" thickTop="1">
      <c r="A33" s="26" t="s">
        <v>102</v>
      </c>
      <c r="B33" s="187" t="s">
        <v>699</v>
      </c>
      <c r="C33" s="107" t="s">
        <v>12</v>
      </c>
      <c r="D33" s="108">
        <v>160</v>
      </c>
      <c r="E33" s="186"/>
      <c r="F33" s="135"/>
    </row>
    <row r="34" spans="1:6" ht="25.5">
      <c r="A34" s="26" t="s">
        <v>102</v>
      </c>
      <c r="B34" s="48" t="s">
        <v>697</v>
      </c>
      <c r="C34" s="107" t="s">
        <v>52</v>
      </c>
      <c r="D34" s="108">
        <v>43</v>
      </c>
      <c r="E34" s="186"/>
      <c r="F34" s="135"/>
    </row>
    <row r="35" spans="1:6" ht="15.75" thickBot="1">
      <c r="A35" s="26" t="s">
        <v>102</v>
      </c>
      <c r="B35" s="187" t="s">
        <v>384</v>
      </c>
      <c r="C35" s="107" t="s">
        <v>70</v>
      </c>
      <c r="D35" s="108">
        <v>2</v>
      </c>
      <c r="E35" s="186"/>
      <c r="F35" s="135"/>
    </row>
    <row r="36" spans="1:6" ht="27.75" thickTop="1" thickBot="1">
      <c r="A36" s="35">
        <v>9</v>
      </c>
      <c r="B36" s="404" t="s">
        <v>67</v>
      </c>
      <c r="C36" s="37"/>
      <c r="D36" s="38"/>
      <c r="E36" s="240"/>
      <c r="F36" s="135"/>
    </row>
    <row r="37" spans="1:6" ht="26.25" thickTop="1">
      <c r="A37" s="44" t="s">
        <v>68</v>
      </c>
      <c r="B37" s="39" t="s">
        <v>524</v>
      </c>
      <c r="C37" s="45" t="s">
        <v>12</v>
      </c>
      <c r="D37" s="46">
        <v>6</v>
      </c>
      <c r="E37" s="238"/>
      <c r="F37" s="135"/>
    </row>
    <row r="38" spans="1:6" ht="38.25">
      <c r="A38" s="26" t="s">
        <v>69</v>
      </c>
      <c r="B38" s="47" t="s">
        <v>525</v>
      </c>
      <c r="C38" s="28" t="s">
        <v>70</v>
      </c>
      <c r="D38" s="29">
        <v>2</v>
      </c>
      <c r="E38" s="247"/>
      <c r="F38" s="135"/>
    </row>
    <row r="39" spans="1:6" ht="25.5">
      <c r="A39" s="26" t="s">
        <v>71</v>
      </c>
      <c r="B39" s="48" t="s">
        <v>534</v>
      </c>
      <c r="C39" s="28" t="s">
        <v>70</v>
      </c>
      <c r="D39" s="29">
        <v>2</v>
      </c>
      <c r="E39" s="247"/>
      <c r="F39" s="135"/>
    </row>
    <row r="40" spans="1:6" ht="25.5">
      <c r="A40" s="26" t="s">
        <v>72</v>
      </c>
      <c r="B40" s="48" t="s">
        <v>535</v>
      </c>
      <c r="C40" s="28" t="s">
        <v>70</v>
      </c>
      <c r="D40" s="29">
        <v>2</v>
      </c>
      <c r="E40" s="247"/>
      <c r="F40" s="135"/>
    </row>
    <row r="41" spans="1:6" ht="26.25" thickBot="1">
      <c r="A41" s="26" t="s">
        <v>73</v>
      </c>
      <c r="B41" s="48" t="s">
        <v>526</v>
      </c>
      <c r="C41" s="28" t="s">
        <v>70</v>
      </c>
      <c r="D41" s="29">
        <v>2</v>
      </c>
      <c r="E41" s="247"/>
      <c r="F41" s="135"/>
    </row>
    <row r="42" spans="1:6" ht="27.75" thickTop="1" thickBot="1">
      <c r="A42" s="35">
        <v>10</v>
      </c>
      <c r="B42" s="404" t="s">
        <v>90</v>
      </c>
      <c r="C42" s="37"/>
      <c r="D42" s="38"/>
      <c r="E42" s="248"/>
      <c r="F42" s="135"/>
    </row>
    <row r="43" spans="1:6" ht="27" thickTop="1" thickBot="1">
      <c r="A43" s="22" t="s">
        <v>91</v>
      </c>
      <c r="B43" s="39" t="s">
        <v>527</v>
      </c>
      <c r="C43" s="24" t="s">
        <v>70</v>
      </c>
      <c r="D43" s="25">
        <v>43</v>
      </c>
      <c r="E43" s="249"/>
      <c r="F43" s="135"/>
    </row>
    <row r="44" spans="1:6" ht="16.5" thickTop="1" thickBot="1">
      <c r="A44" s="35">
        <v>11</v>
      </c>
      <c r="B44" s="404" t="s">
        <v>92</v>
      </c>
      <c r="C44" s="37"/>
      <c r="D44" s="38"/>
      <c r="E44" s="240"/>
      <c r="F44" s="135"/>
    </row>
    <row r="45" spans="1:6" ht="15.75" thickTop="1">
      <c r="A45" s="44" t="s">
        <v>93</v>
      </c>
      <c r="B45" s="39" t="s">
        <v>528</v>
      </c>
      <c r="C45" s="28" t="s">
        <v>80</v>
      </c>
      <c r="D45" s="46">
        <v>60</v>
      </c>
      <c r="E45" s="238"/>
      <c r="F45" s="135"/>
    </row>
    <row r="46" spans="1:6" ht="26.25" thickBot="1">
      <c r="A46" s="26" t="s">
        <v>94</v>
      </c>
      <c r="B46" s="47" t="s">
        <v>529</v>
      </c>
      <c r="C46" s="28" t="s">
        <v>80</v>
      </c>
      <c r="D46" s="29">
        <v>4.5599999999999996</v>
      </c>
      <c r="E46" s="247"/>
      <c r="F46" s="135"/>
    </row>
    <row r="47" spans="1:6" ht="16.5" thickTop="1" thickBot="1">
      <c r="A47" s="35">
        <v>12</v>
      </c>
      <c r="B47" s="404" t="s">
        <v>95</v>
      </c>
      <c r="C47" s="37"/>
      <c r="D47" s="38"/>
      <c r="E47" s="240"/>
      <c r="F47" s="135"/>
    </row>
    <row r="48" spans="1:6" ht="39.75" thickTop="1" thickBot="1">
      <c r="A48" s="44" t="s">
        <v>96</v>
      </c>
      <c r="B48" s="39" t="s">
        <v>530</v>
      </c>
      <c r="C48" s="28" t="s">
        <v>80</v>
      </c>
      <c r="D48" s="46">
        <v>70.599999999999994</v>
      </c>
      <c r="E48" s="238"/>
      <c r="F48" s="135"/>
    </row>
    <row r="49" spans="1:6" ht="16.5" thickTop="1" thickBot="1">
      <c r="A49" s="35">
        <v>13</v>
      </c>
      <c r="B49" s="404" t="s">
        <v>74</v>
      </c>
      <c r="C49" s="37"/>
      <c r="D49" s="38"/>
      <c r="E49" s="248"/>
      <c r="F49" s="135"/>
    </row>
    <row r="50" spans="1:6" ht="26.25" thickTop="1">
      <c r="A50" s="44" t="s">
        <v>75</v>
      </c>
      <c r="B50" s="39" t="s">
        <v>76</v>
      </c>
      <c r="C50" s="28" t="s">
        <v>80</v>
      </c>
      <c r="D50" s="46">
        <v>57.75</v>
      </c>
      <c r="E50" s="238"/>
      <c r="F50" s="135"/>
    </row>
    <row r="51" spans="1:6" ht="25.5">
      <c r="A51" s="26" t="s">
        <v>97</v>
      </c>
      <c r="B51" s="47" t="s">
        <v>98</v>
      </c>
      <c r="C51" s="28" t="s">
        <v>80</v>
      </c>
      <c r="D51" s="29">
        <v>5</v>
      </c>
      <c r="E51" s="247"/>
      <c r="F51" s="135"/>
    </row>
    <row r="52" spans="1:6" ht="25.5">
      <c r="A52" s="26" t="s">
        <v>99</v>
      </c>
      <c r="B52" s="48" t="s">
        <v>531</v>
      </c>
      <c r="C52" s="28" t="s">
        <v>12</v>
      </c>
      <c r="D52" s="29">
        <v>996</v>
      </c>
      <c r="E52" s="247"/>
      <c r="F52" s="135"/>
    </row>
    <row r="53" spans="1:6" ht="26.25" thickBot="1">
      <c r="A53" s="26" t="s">
        <v>100</v>
      </c>
      <c r="B53" s="48" t="s">
        <v>532</v>
      </c>
      <c r="C53" s="28" t="s">
        <v>12</v>
      </c>
      <c r="D53" s="29">
        <f>+D52</f>
        <v>996</v>
      </c>
      <c r="E53" s="247"/>
      <c r="F53" s="135"/>
    </row>
    <row r="54" spans="1:6" ht="16.5" thickTop="1" thickBot="1">
      <c r="A54" s="35">
        <v>14</v>
      </c>
      <c r="B54" s="404" t="s">
        <v>77</v>
      </c>
      <c r="C54" s="37"/>
      <c r="D54" s="38"/>
      <c r="E54" s="248"/>
      <c r="F54" s="135"/>
    </row>
    <row r="55" spans="1:6" ht="27" thickTop="1" thickBot="1">
      <c r="A55" s="49" t="s">
        <v>78</v>
      </c>
      <c r="B55" s="50" t="s">
        <v>533</v>
      </c>
      <c r="C55" s="51" t="s">
        <v>35</v>
      </c>
      <c r="D55" s="52">
        <v>100</v>
      </c>
      <c r="E55" s="249"/>
      <c r="F55" s="135"/>
    </row>
    <row r="56" spans="1:6" ht="15.75" thickBot="1">
      <c r="A56" s="49">
        <v>2</v>
      </c>
      <c r="B56" s="135" t="s">
        <v>210</v>
      </c>
      <c r="C56" s="185" t="s">
        <v>211</v>
      </c>
      <c r="D56" s="650">
        <v>1.25</v>
      </c>
      <c r="E56" s="186"/>
      <c r="F56" s="186"/>
    </row>
    <row r="57" spans="1:6" ht="15.75" thickBot="1">
      <c r="A57" s="53"/>
      <c r="B57" s="407" t="s">
        <v>79</v>
      </c>
      <c r="C57" s="55"/>
      <c r="D57" s="56"/>
      <c r="E57" s="88"/>
      <c r="F57" s="136"/>
    </row>
    <row r="60" spans="1:6" ht="45" customHeight="1">
      <c r="B60" s="777" t="s">
        <v>444</v>
      </c>
      <c r="C60" s="777"/>
      <c r="D60" s="777"/>
      <c r="E60" s="777"/>
      <c r="F60" s="777"/>
    </row>
    <row r="61" spans="1:6" ht="15.75" thickBot="1"/>
    <row r="62" spans="1:6" ht="15.75" thickBot="1">
      <c r="A62" s="112" t="s">
        <v>3</v>
      </c>
      <c r="B62" s="112" t="s">
        <v>43</v>
      </c>
      <c r="C62" s="112" t="s">
        <v>44</v>
      </c>
      <c r="D62" s="111" t="s">
        <v>2</v>
      </c>
      <c r="E62" s="204" t="s">
        <v>45</v>
      </c>
      <c r="F62" s="205" t="s">
        <v>46</v>
      </c>
    </row>
    <row r="63" spans="1:6" ht="15.75" thickBot="1">
      <c r="A63" s="18">
        <v>1</v>
      </c>
      <c r="B63" s="19" t="s">
        <v>47</v>
      </c>
      <c r="C63" s="20"/>
      <c r="D63" s="21"/>
      <c r="E63" s="237"/>
      <c r="F63" s="63"/>
    </row>
    <row r="64" spans="1:6" ht="15.75" thickTop="1">
      <c r="A64" s="22" t="s">
        <v>48</v>
      </c>
      <c r="B64" s="196" t="s">
        <v>513</v>
      </c>
      <c r="C64" s="24" t="s">
        <v>12</v>
      </c>
      <c r="D64" s="25">
        <v>190</v>
      </c>
      <c r="E64" s="238"/>
      <c r="F64" s="135"/>
    </row>
    <row r="65" spans="1:6" ht="26.25">
      <c r="A65" s="26" t="s">
        <v>81</v>
      </c>
      <c r="B65" s="30" t="s">
        <v>514</v>
      </c>
      <c r="C65" s="28" t="s">
        <v>30</v>
      </c>
      <c r="D65" s="29">
        <v>480</v>
      </c>
      <c r="E65" s="129"/>
      <c r="F65" s="135"/>
    </row>
    <row r="66" spans="1:6" ht="26.25">
      <c r="A66" s="26" t="s">
        <v>49</v>
      </c>
      <c r="B66" s="30" t="s">
        <v>50</v>
      </c>
      <c r="C66" s="28" t="s">
        <v>12</v>
      </c>
      <c r="D66" s="29">
        <v>380</v>
      </c>
      <c r="E66" s="129"/>
      <c r="F66" s="135"/>
    </row>
    <row r="67" spans="1:6" ht="26.25">
      <c r="A67" s="26" t="s">
        <v>51</v>
      </c>
      <c r="B67" s="30" t="s">
        <v>515</v>
      </c>
      <c r="C67" s="28" t="s">
        <v>52</v>
      </c>
      <c r="D67" s="29">
        <v>2</v>
      </c>
      <c r="E67" s="129"/>
      <c r="F67" s="135"/>
    </row>
    <row r="68" spans="1:6" ht="15.75" thickBot="1">
      <c r="A68" s="31" t="s">
        <v>53</v>
      </c>
      <c r="B68" s="194" t="s">
        <v>122</v>
      </c>
      <c r="C68" s="33" t="s">
        <v>52</v>
      </c>
      <c r="D68" s="34">
        <v>1</v>
      </c>
      <c r="E68" s="239"/>
      <c r="F68" s="135"/>
    </row>
    <row r="69" spans="1:6" ht="16.5" thickTop="1" thickBot="1">
      <c r="A69" s="35">
        <v>2</v>
      </c>
      <c r="B69" s="404" t="s">
        <v>54</v>
      </c>
      <c r="C69" s="37"/>
      <c r="D69" s="38"/>
      <c r="E69" s="240"/>
      <c r="F69" s="135"/>
    </row>
    <row r="70" spans="1:6" ht="15.75" thickTop="1">
      <c r="A70" s="22" t="s">
        <v>55</v>
      </c>
      <c r="B70" s="196" t="s">
        <v>516</v>
      </c>
      <c r="C70" s="24" t="s">
        <v>80</v>
      </c>
      <c r="D70" s="25">
        <v>453.18</v>
      </c>
      <c r="E70" s="313"/>
      <c r="F70" s="135"/>
    </row>
    <row r="71" spans="1:6" ht="27" thickBot="1">
      <c r="A71" s="26" t="s">
        <v>82</v>
      </c>
      <c r="B71" s="196" t="s">
        <v>517</v>
      </c>
      <c r="C71" s="28" t="s">
        <v>80</v>
      </c>
      <c r="D71" s="29">
        <v>224.36</v>
      </c>
      <c r="E71" s="129"/>
      <c r="F71" s="135"/>
    </row>
    <row r="72" spans="1:6" ht="16.5" thickTop="1" thickBot="1">
      <c r="A72" s="35">
        <v>3</v>
      </c>
      <c r="B72" s="404" t="s">
        <v>56</v>
      </c>
      <c r="C72" s="37"/>
      <c r="D72" s="38"/>
      <c r="E72" s="240"/>
      <c r="F72" s="135"/>
    </row>
    <row r="73" spans="1:6" ht="27" thickTop="1" thickBot="1">
      <c r="A73" s="26" t="s">
        <v>57</v>
      </c>
      <c r="B73" s="39" t="s">
        <v>520</v>
      </c>
      <c r="C73" s="28" t="s">
        <v>80</v>
      </c>
      <c r="D73" s="29">
        <v>285.13</v>
      </c>
      <c r="E73" s="129"/>
      <c r="F73" s="135"/>
    </row>
    <row r="74" spans="1:6" ht="16.5" thickTop="1" thickBot="1">
      <c r="A74" s="35">
        <v>4</v>
      </c>
      <c r="B74" s="404" t="s">
        <v>58</v>
      </c>
      <c r="C74" s="37"/>
      <c r="D74" s="38"/>
      <c r="E74" s="240"/>
      <c r="F74" s="135"/>
    </row>
    <row r="75" spans="1:6" ht="16.5" thickTop="1" thickBot="1">
      <c r="A75" s="22" t="s">
        <v>59</v>
      </c>
      <c r="B75" s="196" t="s">
        <v>60</v>
      </c>
      <c r="C75" s="24" t="s">
        <v>12</v>
      </c>
      <c r="D75" s="25">
        <v>100</v>
      </c>
      <c r="E75" s="313"/>
      <c r="F75" s="135"/>
    </row>
    <row r="76" spans="1:6" ht="16.5" thickTop="1" thickBot="1">
      <c r="A76" s="35">
        <v>5</v>
      </c>
      <c r="B76" s="404" t="s">
        <v>61</v>
      </c>
      <c r="C76" s="37"/>
      <c r="D76" s="38"/>
      <c r="E76" s="240"/>
      <c r="F76" s="135"/>
    </row>
    <row r="77" spans="1:6" ht="15.75" thickTop="1">
      <c r="A77" s="22" t="s">
        <v>62</v>
      </c>
      <c r="B77" s="196" t="s">
        <v>63</v>
      </c>
      <c r="C77" s="24" t="s">
        <v>80</v>
      </c>
      <c r="D77" s="25">
        <v>300</v>
      </c>
      <c r="E77" s="313"/>
      <c r="F77" s="135"/>
    </row>
    <row r="78" spans="1:6" ht="26.25">
      <c r="A78" s="26" t="s">
        <v>101</v>
      </c>
      <c r="B78" s="196" t="s">
        <v>536</v>
      </c>
      <c r="C78" s="28" t="s">
        <v>80</v>
      </c>
      <c r="D78" s="29">
        <v>176.47</v>
      </c>
      <c r="E78" s="129"/>
      <c r="F78" s="135"/>
    </row>
    <row r="79" spans="1:6" ht="15.75" thickBot="1">
      <c r="A79" s="22" t="s">
        <v>64</v>
      </c>
      <c r="B79" s="196" t="s">
        <v>521</v>
      </c>
      <c r="C79" s="24" t="s">
        <v>80</v>
      </c>
      <c r="D79" s="25">
        <v>88.2</v>
      </c>
      <c r="E79" s="241"/>
      <c r="F79" s="135"/>
    </row>
    <row r="80" spans="1:6" ht="16.5" thickTop="1" thickBot="1">
      <c r="A80" s="35">
        <v>6</v>
      </c>
      <c r="B80" s="404" t="s">
        <v>65</v>
      </c>
      <c r="C80" s="37"/>
      <c r="D80" s="38"/>
      <c r="E80" s="240"/>
      <c r="F80" s="135"/>
    </row>
    <row r="81" spans="1:6" ht="15.75" thickTop="1">
      <c r="A81" s="22" t="s">
        <v>85</v>
      </c>
      <c r="B81" s="196" t="s">
        <v>643</v>
      </c>
      <c r="C81" s="24" t="s">
        <v>12</v>
      </c>
      <c r="D81" s="25">
        <v>201</v>
      </c>
      <c r="E81" s="313"/>
      <c r="F81" s="135"/>
    </row>
    <row r="82" spans="1:6" ht="27" thickBot="1">
      <c r="A82" s="22" t="s">
        <v>66</v>
      </c>
      <c r="B82" s="196" t="s">
        <v>640</v>
      </c>
      <c r="C82" s="28" t="s">
        <v>12</v>
      </c>
      <c r="D82" s="25">
        <v>190</v>
      </c>
      <c r="E82" s="241"/>
      <c r="F82" s="135"/>
    </row>
    <row r="83" spans="1:6" ht="16.5" thickTop="1" thickBot="1">
      <c r="A83" s="35">
        <v>7</v>
      </c>
      <c r="B83" s="404" t="s">
        <v>87</v>
      </c>
      <c r="C83" s="37"/>
      <c r="D83" s="38"/>
      <c r="E83" s="240"/>
      <c r="F83" s="135"/>
    </row>
    <row r="84" spans="1:6" ht="16.5" thickTop="1" thickBot="1">
      <c r="A84" s="26" t="s">
        <v>88</v>
      </c>
      <c r="B84" s="196" t="s">
        <v>630</v>
      </c>
      <c r="C84" s="28" t="s">
        <v>70</v>
      </c>
      <c r="D84" s="29">
        <v>67</v>
      </c>
      <c r="E84" s="129"/>
      <c r="F84" s="135"/>
    </row>
    <row r="85" spans="1:6" ht="27.75" thickTop="1" thickBot="1">
      <c r="A85" s="35">
        <v>6</v>
      </c>
      <c r="B85" s="522" t="s">
        <v>117</v>
      </c>
      <c r="C85" s="126"/>
      <c r="D85" s="142"/>
      <c r="E85" s="464"/>
      <c r="F85" s="135"/>
    </row>
    <row r="86" spans="1:6" ht="15.75" thickTop="1">
      <c r="A86" s="26" t="s">
        <v>191</v>
      </c>
      <c r="B86" s="187" t="s">
        <v>696</v>
      </c>
      <c r="C86" s="107" t="s">
        <v>12</v>
      </c>
      <c r="D86" s="108">
        <v>190</v>
      </c>
      <c r="E86" s="186"/>
      <c r="F86" s="135"/>
    </row>
    <row r="87" spans="1:6" ht="25.5">
      <c r="A87" s="26" t="s">
        <v>102</v>
      </c>
      <c r="B87" s="48" t="s">
        <v>697</v>
      </c>
      <c r="C87" s="107" t="s">
        <v>52</v>
      </c>
      <c r="D87" s="108">
        <v>67</v>
      </c>
      <c r="E87" s="186"/>
      <c r="F87" s="135"/>
    </row>
    <row r="88" spans="1:6" ht="15.75" thickBot="1">
      <c r="A88" s="26" t="s">
        <v>231</v>
      </c>
      <c r="B88" s="187" t="s">
        <v>384</v>
      </c>
      <c r="C88" s="107" t="s">
        <v>70</v>
      </c>
      <c r="D88" s="108">
        <v>2</v>
      </c>
      <c r="E88" s="186"/>
      <c r="F88" s="135"/>
    </row>
    <row r="89" spans="1:6" ht="27.75" thickTop="1" thickBot="1">
      <c r="A89" s="35">
        <v>9</v>
      </c>
      <c r="B89" s="404" t="s">
        <v>67</v>
      </c>
      <c r="C89" s="37"/>
      <c r="D89" s="38"/>
      <c r="E89" s="240"/>
      <c r="F89" s="135"/>
    </row>
    <row r="90" spans="1:6" ht="26.25" thickTop="1">
      <c r="A90" s="44" t="s">
        <v>68</v>
      </c>
      <c r="B90" s="39" t="s">
        <v>524</v>
      </c>
      <c r="C90" s="45" t="s">
        <v>12</v>
      </c>
      <c r="D90" s="46">
        <v>6</v>
      </c>
      <c r="E90" s="238"/>
      <c r="F90" s="135"/>
    </row>
    <row r="91" spans="1:6" ht="38.25">
      <c r="A91" s="26" t="s">
        <v>69</v>
      </c>
      <c r="B91" s="47" t="s">
        <v>525</v>
      </c>
      <c r="C91" s="28" t="s">
        <v>70</v>
      </c>
      <c r="D91" s="29">
        <v>2</v>
      </c>
      <c r="E91" s="247"/>
      <c r="F91" s="135"/>
    </row>
    <row r="92" spans="1:6" ht="25.5">
      <c r="A92" s="26" t="s">
        <v>71</v>
      </c>
      <c r="B92" s="48" t="s">
        <v>534</v>
      </c>
      <c r="C92" s="28" t="s">
        <v>70</v>
      </c>
      <c r="D92" s="29">
        <v>2</v>
      </c>
      <c r="E92" s="247"/>
      <c r="F92" s="135"/>
    </row>
    <row r="93" spans="1:6" ht="25.5">
      <c r="A93" s="26" t="s">
        <v>72</v>
      </c>
      <c r="B93" s="48" t="s">
        <v>535</v>
      </c>
      <c r="C93" s="28" t="s">
        <v>70</v>
      </c>
      <c r="D93" s="29">
        <v>2</v>
      </c>
      <c r="E93" s="247"/>
      <c r="F93" s="135"/>
    </row>
    <row r="94" spans="1:6" ht="26.25" thickBot="1">
      <c r="A94" s="26" t="s">
        <v>73</v>
      </c>
      <c r="B94" s="48" t="s">
        <v>526</v>
      </c>
      <c r="C94" s="28" t="s">
        <v>70</v>
      </c>
      <c r="D94" s="29">
        <v>2</v>
      </c>
      <c r="E94" s="247"/>
      <c r="F94" s="135"/>
    </row>
    <row r="95" spans="1:6" ht="27.75" thickTop="1" thickBot="1">
      <c r="A95" s="35">
        <v>10</v>
      </c>
      <c r="B95" s="404" t="s">
        <v>90</v>
      </c>
      <c r="C95" s="37"/>
      <c r="D95" s="38"/>
      <c r="E95" s="248"/>
      <c r="F95" s="135"/>
    </row>
    <row r="96" spans="1:6" ht="27" thickTop="1" thickBot="1">
      <c r="A96" s="22" t="s">
        <v>91</v>
      </c>
      <c r="B96" s="39" t="s">
        <v>527</v>
      </c>
      <c r="C96" s="24" t="s">
        <v>70</v>
      </c>
      <c r="D96" s="25">
        <v>67</v>
      </c>
      <c r="E96" s="249"/>
      <c r="F96" s="135"/>
    </row>
    <row r="97" spans="1:6" ht="16.5" thickTop="1" thickBot="1">
      <c r="A97" s="35">
        <v>11</v>
      </c>
      <c r="B97" s="404" t="s">
        <v>92</v>
      </c>
      <c r="C97" s="37"/>
      <c r="D97" s="38"/>
      <c r="E97" s="240"/>
      <c r="F97" s="135"/>
    </row>
    <row r="98" spans="1:6" ht="15.75" thickTop="1">
      <c r="A98" s="44" t="s">
        <v>93</v>
      </c>
      <c r="B98" s="39" t="s">
        <v>528</v>
      </c>
      <c r="C98" s="28" t="s">
        <v>80</v>
      </c>
      <c r="D98" s="46">
        <v>80</v>
      </c>
      <c r="E98" s="238"/>
      <c r="F98" s="135"/>
    </row>
    <row r="99" spans="1:6" ht="26.25" thickBot="1">
      <c r="A99" s="26" t="s">
        <v>94</v>
      </c>
      <c r="B99" s="47" t="s">
        <v>529</v>
      </c>
      <c r="C99" s="28" t="s">
        <v>80</v>
      </c>
      <c r="D99" s="29">
        <v>5.08</v>
      </c>
      <c r="E99" s="247"/>
      <c r="F99" s="135"/>
    </row>
    <row r="100" spans="1:6" ht="16.5" thickTop="1" thickBot="1">
      <c r="A100" s="35">
        <v>12</v>
      </c>
      <c r="B100" s="404" t="s">
        <v>95</v>
      </c>
      <c r="C100" s="37"/>
      <c r="D100" s="38"/>
      <c r="E100" s="240"/>
      <c r="F100" s="135"/>
    </row>
    <row r="101" spans="1:6" ht="39.75" thickTop="1" thickBot="1">
      <c r="A101" s="44" t="s">
        <v>96</v>
      </c>
      <c r="B101" s="39" t="s">
        <v>530</v>
      </c>
      <c r="C101" s="28" t="s">
        <v>80</v>
      </c>
      <c r="D101" s="46">
        <v>93.4</v>
      </c>
      <c r="E101" s="238"/>
      <c r="F101" s="135"/>
    </row>
    <row r="102" spans="1:6" ht="16.5" thickTop="1" thickBot="1">
      <c r="A102" s="35">
        <v>13</v>
      </c>
      <c r="B102" s="404" t="s">
        <v>74</v>
      </c>
      <c r="C102" s="37"/>
      <c r="D102" s="38"/>
      <c r="E102" s="248"/>
      <c r="F102" s="135"/>
    </row>
    <row r="103" spans="1:6" ht="26.25" thickTop="1">
      <c r="A103" s="44" t="s">
        <v>75</v>
      </c>
      <c r="B103" s="39" t="s">
        <v>76</v>
      </c>
      <c r="C103" s="28" t="s">
        <v>80</v>
      </c>
      <c r="D103" s="46">
        <v>75.75</v>
      </c>
      <c r="E103" s="238"/>
      <c r="F103" s="135"/>
    </row>
    <row r="104" spans="1:6" ht="25.5">
      <c r="A104" s="26" t="s">
        <v>97</v>
      </c>
      <c r="B104" s="47" t="s">
        <v>98</v>
      </c>
      <c r="C104" s="28" t="s">
        <v>80</v>
      </c>
      <c r="D104" s="29">
        <v>5</v>
      </c>
      <c r="E104" s="247"/>
      <c r="F104" s="135"/>
    </row>
    <row r="105" spans="1:6" ht="25.5">
      <c r="A105" s="26" t="s">
        <v>99</v>
      </c>
      <c r="B105" s="48" t="s">
        <v>531</v>
      </c>
      <c r="C105" s="28" t="s">
        <v>12</v>
      </c>
      <c r="D105" s="29">
        <v>1374</v>
      </c>
      <c r="E105" s="247"/>
      <c r="F105" s="135"/>
    </row>
    <row r="106" spans="1:6" ht="26.25" thickBot="1">
      <c r="A106" s="26" t="s">
        <v>100</v>
      </c>
      <c r="B106" s="48" t="s">
        <v>532</v>
      </c>
      <c r="C106" s="28" t="s">
        <v>12</v>
      </c>
      <c r="D106" s="29">
        <v>1374</v>
      </c>
      <c r="E106" s="247"/>
      <c r="F106" s="135"/>
    </row>
    <row r="107" spans="1:6" ht="16.5" thickTop="1" thickBot="1">
      <c r="A107" s="35">
        <v>14</v>
      </c>
      <c r="B107" s="404" t="s">
        <v>77</v>
      </c>
      <c r="C107" s="37"/>
      <c r="D107" s="38"/>
      <c r="E107" s="248"/>
      <c r="F107" s="135"/>
    </row>
    <row r="108" spans="1:6" ht="27" thickTop="1" thickBot="1">
      <c r="A108" s="49" t="s">
        <v>78</v>
      </c>
      <c r="B108" s="50" t="s">
        <v>533</v>
      </c>
      <c r="C108" s="51" t="s">
        <v>35</v>
      </c>
      <c r="D108" s="52">
        <v>100</v>
      </c>
      <c r="E108" s="249"/>
      <c r="F108" s="135"/>
    </row>
    <row r="109" spans="1:6" ht="15.75" thickBot="1">
      <c r="A109" s="49">
        <v>15</v>
      </c>
      <c r="B109" s="135" t="s">
        <v>210</v>
      </c>
      <c r="C109" s="185" t="s">
        <v>211</v>
      </c>
      <c r="D109" s="650">
        <v>1.25</v>
      </c>
      <c r="E109" s="186"/>
      <c r="F109" s="186"/>
    </row>
    <row r="110" spans="1:6" ht="15.75" thickBot="1">
      <c r="A110" s="53"/>
      <c r="B110" s="407" t="s">
        <v>79</v>
      </c>
      <c r="C110" s="55"/>
      <c r="D110" s="56"/>
      <c r="E110" s="88"/>
      <c r="F110" s="136"/>
    </row>
    <row r="111" spans="1:6">
      <c r="A111" s="57"/>
      <c r="B111" s="58"/>
      <c r="C111" s="57"/>
      <c r="D111" s="57"/>
      <c r="E111" s="57"/>
      <c r="F111" s="57"/>
    </row>
    <row r="113" spans="1:6" ht="60" customHeight="1">
      <c r="B113" s="777" t="s">
        <v>445</v>
      </c>
      <c r="C113" s="777"/>
      <c r="D113" s="777"/>
      <c r="E113" s="777"/>
      <c r="F113" s="777"/>
    </row>
    <row r="115" spans="1:6" ht="15.75" thickBot="1"/>
    <row r="116" spans="1:6" ht="15.75" thickBot="1">
      <c r="A116" s="112" t="s">
        <v>3</v>
      </c>
      <c r="B116" s="112" t="s">
        <v>43</v>
      </c>
      <c r="C116" s="112" t="s">
        <v>44</v>
      </c>
      <c r="D116" s="102" t="s">
        <v>2</v>
      </c>
      <c r="E116" s="125" t="s">
        <v>45</v>
      </c>
      <c r="F116" s="55" t="s">
        <v>46</v>
      </c>
    </row>
    <row r="117" spans="1:6" ht="15.75" thickBot="1">
      <c r="A117" s="18"/>
      <c r="B117" s="479" t="s">
        <v>446</v>
      </c>
      <c r="C117" s="20"/>
      <c r="D117" s="324"/>
      <c r="E117" s="62"/>
      <c r="F117" s="325"/>
    </row>
    <row r="118" spans="1:6" ht="16.5" thickTop="1" thickBot="1">
      <c r="A118" s="90">
        <v>1</v>
      </c>
      <c r="B118" s="480" t="s">
        <v>47</v>
      </c>
      <c r="C118" s="323"/>
      <c r="D118" s="324"/>
      <c r="E118" s="76"/>
      <c r="F118" s="325"/>
    </row>
    <row r="119" spans="1:6" ht="15.75" thickTop="1">
      <c r="A119" s="326" t="s">
        <v>48</v>
      </c>
      <c r="B119" s="367" t="s">
        <v>513</v>
      </c>
      <c r="C119" s="327" t="s">
        <v>12</v>
      </c>
      <c r="D119" s="328">
        <v>230</v>
      </c>
      <c r="E119" s="329"/>
      <c r="F119" s="135"/>
    </row>
    <row r="120" spans="1:6" ht="24.75">
      <c r="A120" s="330" t="s">
        <v>49</v>
      </c>
      <c r="B120" s="368" t="s">
        <v>50</v>
      </c>
      <c r="C120" s="331" t="s">
        <v>12</v>
      </c>
      <c r="D120" s="332">
        <v>550</v>
      </c>
      <c r="E120" s="333"/>
      <c r="F120" s="135"/>
    </row>
    <row r="121" spans="1:6" ht="24.75">
      <c r="A121" s="330" t="s">
        <v>51</v>
      </c>
      <c r="B121" s="368" t="s">
        <v>515</v>
      </c>
      <c r="C121" s="331" t="s">
        <v>52</v>
      </c>
      <c r="D121" s="332">
        <v>4</v>
      </c>
      <c r="E121" s="333"/>
      <c r="F121" s="135"/>
    </row>
    <row r="122" spans="1:6" ht="15.75" thickBot="1">
      <c r="A122" s="334" t="s">
        <v>53</v>
      </c>
      <c r="B122" s="369" t="s">
        <v>122</v>
      </c>
      <c r="C122" s="335" t="s">
        <v>52</v>
      </c>
      <c r="D122" s="336">
        <v>1</v>
      </c>
      <c r="E122" s="337"/>
      <c r="F122" s="135"/>
    </row>
    <row r="123" spans="1:6" ht="16.5" thickTop="1" thickBot="1">
      <c r="A123" s="338">
        <v>2</v>
      </c>
      <c r="B123" s="370" t="s">
        <v>54</v>
      </c>
      <c r="C123" s="339"/>
      <c r="D123" s="340"/>
      <c r="E123" s="341"/>
      <c r="F123" s="135"/>
    </row>
    <row r="124" spans="1:6" ht="15.75" thickTop="1">
      <c r="A124" s="326" t="s">
        <v>55</v>
      </c>
      <c r="B124" s="367" t="s">
        <v>516</v>
      </c>
      <c r="C124" s="327" t="s">
        <v>80</v>
      </c>
      <c r="D124" s="328">
        <v>734</v>
      </c>
      <c r="E124" s="342"/>
      <c r="F124" s="135"/>
    </row>
    <row r="125" spans="1:6" ht="15.75" thickBot="1">
      <c r="A125" s="330" t="s">
        <v>82</v>
      </c>
      <c r="B125" s="369" t="s">
        <v>517</v>
      </c>
      <c r="C125" s="331" t="s">
        <v>80</v>
      </c>
      <c r="D125" s="328">
        <v>157.5</v>
      </c>
      <c r="E125" s="337"/>
      <c r="F125" s="135"/>
    </row>
    <row r="126" spans="1:6" ht="16.5" thickTop="1" thickBot="1">
      <c r="A126" s="338">
        <v>3</v>
      </c>
      <c r="B126" s="370" t="s">
        <v>56</v>
      </c>
      <c r="C126" s="339"/>
      <c r="D126" s="340"/>
      <c r="E126" s="341"/>
      <c r="F126" s="135"/>
    </row>
    <row r="127" spans="1:6" ht="25.5" thickTop="1" thickBot="1">
      <c r="A127" s="330" t="s">
        <v>57</v>
      </c>
      <c r="B127" s="371" t="s">
        <v>520</v>
      </c>
      <c r="C127" s="331" t="s">
        <v>80</v>
      </c>
      <c r="D127" s="332">
        <v>208.1</v>
      </c>
      <c r="E127" s="343"/>
      <c r="F127" s="135"/>
    </row>
    <row r="128" spans="1:6" ht="16.5" thickTop="1" thickBot="1">
      <c r="A128" s="338">
        <v>4</v>
      </c>
      <c r="B128" s="370" t="s">
        <v>58</v>
      </c>
      <c r="C128" s="339"/>
      <c r="D128" s="340"/>
      <c r="E128" s="341"/>
      <c r="F128" s="135"/>
    </row>
    <row r="129" spans="1:6" ht="16.5" thickTop="1" thickBot="1">
      <c r="A129" s="326" t="s">
        <v>59</v>
      </c>
      <c r="B129" s="372" t="s">
        <v>60</v>
      </c>
      <c r="C129" s="327" t="s">
        <v>12</v>
      </c>
      <c r="D129" s="328">
        <v>230</v>
      </c>
      <c r="E129" s="343"/>
      <c r="F129" s="135"/>
    </row>
    <row r="130" spans="1:6" ht="16.5" thickTop="1" thickBot="1">
      <c r="A130" s="338">
        <v>5</v>
      </c>
      <c r="B130" s="370" t="s">
        <v>61</v>
      </c>
      <c r="C130" s="339"/>
      <c r="D130" s="340"/>
      <c r="E130" s="341"/>
      <c r="F130" s="135"/>
    </row>
    <row r="131" spans="1:6" ht="15.75" thickTop="1">
      <c r="A131" s="326" t="s">
        <v>62</v>
      </c>
      <c r="B131" s="367" t="s">
        <v>63</v>
      </c>
      <c r="C131" s="327" t="s">
        <v>80</v>
      </c>
      <c r="D131" s="328">
        <v>505.5</v>
      </c>
      <c r="E131" s="342"/>
      <c r="F131" s="135"/>
    </row>
    <row r="132" spans="1:6" ht="24.75">
      <c r="A132" s="330" t="s">
        <v>101</v>
      </c>
      <c r="B132" s="368" t="s">
        <v>536</v>
      </c>
      <c r="C132" s="331" t="s">
        <v>80</v>
      </c>
      <c r="D132" s="328">
        <v>136.80000000000001</v>
      </c>
      <c r="E132" s="333"/>
      <c r="F132" s="135"/>
    </row>
    <row r="133" spans="1:6" ht="15.75" thickBot="1">
      <c r="A133" s="326" t="s">
        <v>64</v>
      </c>
      <c r="B133" s="369" t="s">
        <v>521</v>
      </c>
      <c r="C133" s="327" t="s">
        <v>80</v>
      </c>
      <c r="D133" s="328">
        <v>126.45</v>
      </c>
      <c r="E133" s="337"/>
      <c r="F133" s="135"/>
    </row>
    <row r="134" spans="1:6" ht="16.5" thickTop="1" thickBot="1">
      <c r="A134" s="338">
        <v>6</v>
      </c>
      <c r="B134" s="370" t="s">
        <v>65</v>
      </c>
      <c r="C134" s="339"/>
      <c r="D134" s="340"/>
      <c r="E134" s="341"/>
      <c r="F134" s="135"/>
    </row>
    <row r="135" spans="1:6" ht="15.75" thickTop="1">
      <c r="A135" s="350" t="s">
        <v>85</v>
      </c>
      <c r="B135" s="367" t="s">
        <v>641</v>
      </c>
      <c r="C135" s="351" t="s">
        <v>12</v>
      </c>
      <c r="D135" s="352">
        <v>300</v>
      </c>
      <c r="E135" s="342"/>
      <c r="F135" s="135"/>
    </row>
    <row r="136" spans="1:6" ht="15.75" thickBot="1">
      <c r="A136" s="326" t="s">
        <v>66</v>
      </c>
      <c r="B136" s="369" t="s">
        <v>640</v>
      </c>
      <c r="C136" s="327" t="s">
        <v>12</v>
      </c>
      <c r="D136" s="328">
        <v>230</v>
      </c>
      <c r="E136" s="337"/>
      <c r="F136" s="135"/>
    </row>
    <row r="137" spans="1:6" ht="16.5" thickTop="1" thickBot="1">
      <c r="A137" s="338">
        <v>7</v>
      </c>
      <c r="B137" s="370" t="s">
        <v>87</v>
      </c>
      <c r="C137" s="339"/>
      <c r="D137" s="340"/>
      <c r="E137" s="341"/>
      <c r="F137" s="135"/>
    </row>
    <row r="138" spans="1:6" ht="16.5" thickTop="1" thickBot="1">
      <c r="A138" s="344" t="s">
        <v>88</v>
      </c>
      <c r="B138" s="372" t="s">
        <v>639</v>
      </c>
      <c r="C138" s="345" t="s">
        <v>70</v>
      </c>
      <c r="D138" s="346">
        <v>50</v>
      </c>
      <c r="E138" s="343"/>
      <c r="F138" s="135"/>
    </row>
    <row r="139" spans="1:6" ht="16.5" thickTop="1" thickBot="1">
      <c r="A139" s="347">
        <v>8</v>
      </c>
      <c r="B139" s="370" t="s">
        <v>104</v>
      </c>
      <c r="C139" s="348"/>
      <c r="D139" s="349"/>
      <c r="E139" s="341"/>
      <c r="F139" s="135"/>
    </row>
    <row r="140" spans="1:6" ht="26.25" thickTop="1" thickBot="1">
      <c r="A140" s="350" t="s">
        <v>105</v>
      </c>
      <c r="B140" s="372" t="s">
        <v>539</v>
      </c>
      <c r="C140" s="351" t="s">
        <v>70</v>
      </c>
      <c r="D140" s="352">
        <v>2</v>
      </c>
      <c r="E140" s="343"/>
      <c r="F140" s="135"/>
    </row>
    <row r="141" spans="1:6" ht="16.5" thickTop="1" thickBot="1">
      <c r="A141" s="338">
        <v>9</v>
      </c>
      <c r="B141" s="370" t="s">
        <v>67</v>
      </c>
      <c r="C141" s="339"/>
      <c r="D141" s="340"/>
      <c r="E141" s="341"/>
      <c r="F141" s="135"/>
    </row>
    <row r="142" spans="1:6" ht="24.75" thickTop="1">
      <c r="A142" s="350" t="s">
        <v>68</v>
      </c>
      <c r="B142" s="373" t="s">
        <v>524</v>
      </c>
      <c r="C142" s="351" t="s">
        <v>12</v>
      </c>
      <c r="D142" s="352">
        <v>4</v>
      </c>
      <c r="E142" s="329"/>
      <c r="F142" s="135"/>
    </row>
    <row r="143" spans="1:6" ht="36">
      <c r="A143" s="330" t="s">
        <v>69</v>
      </c>
      <c r="B143" s="374" t="s">
        <v>525</v>
      </c>
      <c r="C143" s="331" t="s">
        <v>70</v>
      </c>
      <c r="D143" s="332">
        <v>2</v>
      </c>
      <c r="E143" s="353"/>
      <c r="F143" s="135"/>
    </row>
    <row r="144" spans="1:6" ht="24">
      <c r="A144" s="330" t="s">
        <v>71</v>
      </c>
      <c r="B144" s="374" t="s">
        <v>534</v>
      </c>
      <c r="C144" s="331" t="s">
        <v>70</v>
      </c>
      <c r="D144" s="332">
        <v>2</v>
      </c>
      <c r="E144" s="353"/>
      <c r="F144" s="135"/>
    </row>
    <row r="145" spans="1:6" ht="24">
      <c r="A145" s="330" t="s">
        <v>72</v>
      </c>
      <c r="B145" s="374" t="s">
        <v>535</v>
      </c>
      <c r="C145" s="331" t="s">
        <v>70</v>
      </c>
      <c r="D145" s="332">
        <v>2</v>
      </c>
      <c r="E145" s="353"/>
      <c r="F145" s="135"/>
    </row>
    <row r="146" spans="1:6" ht="24.75" thickBot="1">
      <c r="A146" s="330" t="s">
        <v>73</v>
      </c>
      <c r="B146" s="375" t="s">
        <v>526</v>
      </c>
      <c r="C146" s="331" t="s">
        <v>70</v>
      </c>
      <c r="D146" s="332">
        <v>4</v>
      </c>
      <c r="E146" s="354"/>
      <c r="F146" s="135"/>
    </row>
    <row r="147" spans="1:6" ht="16.5" thickTop="1" thickBot="1">
      <c r="A147" s="338">
        <v>10</v>
      </c>
      <c r="B147" s="370" t="s">
        <v>90</v>
      </c>
      <c r="C147" s="339"/>
      <c r="D147" s="340"/>
      <c r="E147" s="355"/>
      <c r="F147" s="135"/>
    </row>
    <row r="148" spans="1:6" ht="25.5" thickTop="1" thickBot="1">
      <c r="A148" s="326" t="s">
        <v>91</v>
      </c>
      <c r="B148" s="371" t="s">
        <v>527</v>
      </c>
      <c r="C148" s="327" t="s">
        <v>80</v>
      </c>
      <c r="D148" s="328">
        <v>50</v>
      </c>
      <c r="E148" s="356"/>
      <c r="F148" s="135"/>
    </row>
    <row r="149" spans="1:6" ht="16.5" thickTop="1" thickBot="1">
      <c r="A149" s="338">
        <v>11</v>
      </c>
      <c r="B149" s="370" t="s">
        <v>92</v>
      </c>
      <c r="C149" s="339"/>
      <c r="D149" s="340"/>
      <c r="E149" s="341"/>
      <c r="F149" s="135"/>
    </row>
    <row r="150" spans="1:6" ht="15.75" thickTop="1">
      <c r="A150" s="330" t="s">
        <v>94</v>
      </c>
      <c r="B150" s="373" t="s">
        <v>529</v>
      </c>
      <c r="C150" s="331" t="s">
        <v>80</v>
      </c>
      <c r="D150" s="332">
        <v>5</v>
      </c>
      <c r="E150" s="329"/>
      <c r="F150" s="135"/>
    </row>
    <row r="151" spans="1:6">
      <c r="A151" s="330" t="s">
        <v>447</v>
      </c>
      <c r="B151" s="374" t="s">
        <v>693</v>
      </c>
      <c r="C151" s="331" t="s">
        <v>80</v>
      </c>
      <c r="D151" s="332">
        <v>6.9</v>
      </c>
      <c r="E151" s="353"/>
      <c r="F151" s="135"/>
    </row>
    <row r="152" spans="1:6" ht="15.75" thickBot="1">
      <c r="A152" s="484" t="s">
        <v>448</v>
      </c>
      <c r="B152" s="375" t="s">
        <v>694</v>
      </c>
      <c r="C152" s="485" t="s">
        <v>110</v>
      </c>
      <c r="D152" s="486">
        <v>38.700000000000003</v>
      </c>
      <c r="E152" s="354"/>
      <c r="F152" s="135"/>
    </row>
    <row r="153" spans="1:6" ht="16.5" thickTop="1" thickBot="1">
      <c r="A153" s="347">
        <v>12</v>
      </c>
      <c r="B153" s="370" t="s">
        <v>95</v>
      </c>
      <c r="C153" s="348"/>
      <c r="D153" s="349"/>
      <c r="E153" s="341"/>
      <c r="F153" s="135"/>
    </row>
    <row r="154" spans="1:6" ht="25.5" thickTop="1" thickBot="1">
      <c r="A154" s="350" t="s">
        <v>96</v>
      </c>
      <c r="B154" s="371" t="s">
        <v>530</v>
      </c>
      <c r="C154" s="351" t="s">
        <v>12</v>
      </c>
      <c r="D154" s="332">
        <v>77.400000000000006</v>
      </c>
      <c r="E154" s="356"/>
      <c r="F154" s="135"/>
    </row>
    <row r="155" spans="1:6" ht="16.5" thickTop="1" thickBot="1">
      <c r="A155" s="338">
        <v>13</v>
      </c>
      <c r="B155" s="370" t="s">
        <v>74</v>
      </c>
      <c r="C155" s="339"/>
      <c r="D155" s="340"/>
      <c r="E155" s="355"/>
      <c r="F155" s="135"/>
    </row>
    <row r="156" spans="1:6" ht="15.75" thickTop="1">
      <c r="A156" s="350" t="s">
        <v>75</v>
      </c>
      <c r="B156" s="373" t="s">
        <v>449</v>
      </c>
      <c r="C156" s="331" t="s">
        <v>80</v>
      </c>
      <c r="D156" s="487">
        <v>38.700000000000003</v>
      </c>
      <c r="E156" s="329"/>
      <c r="F156" s="135"/>
    </row>
    <row r="157" spans="1:6" ht="24">
      <c r="A157" s="330" t="s">
        <v>97</v>
      </c>
      <c r="B157" s="374" t="s">
        <v>98</v>
      </c>
      <c r="C157" s="331" t="s">
        <v>80</v>
      </c>
      <c r="D157" s="328">
        <v>5</v>
      </c>
      <c r="E157" s="353"/>
      <c r="F157" s="135"/>
    </row>
    <row r="158" spans="1:6" ht="24">
      <c r="A158" s="330" t="s">
        <v>99</v>
      </c>
      <c r="B158" s="374" t="s">
        <v>531</v>
      </c>
      <c r="C158" s="331" t="s">
        <v>12</v>
      </c>
      <c r="D158" s="332">
        <v>1060</v>
      </c>
      <c r="E158" s="353"/>
      <c r="F158" s="135"/>
    </row>
    <row r="159" spans="1:6" ht="24.75" thickBot="1">
      <c r="A159" s="330" t="s">
        <v>106</v>
      </c>
      <c r="B159" s="375" t="s">
        <v>540</v>
      </c>
      <c r="C159" s="331" t="s">
        <v>12</v>
      </c>
      <c r="D159" s="332">
        <v>200</v>
      </c>
      <c r="E159" s="354"/>
      <c r="F159" s="135"/>
    </row>
    <row r="160" spans="1:6" ht="16.5" thickTop="1" thickBot="1">
      <c r="A160" s="338">
        <v>14</v>
      </c>
      <c r="B160" s="370" t="s">
        <v>77</v>
      </c>
      <c r="C160" s="339"/>
      <c r="D160" s="340"/>
      <c r="E160" s="355"/>
      <c r="F160" s="135"/>
    </row>
    <row r="161" spans="1:6" ht="26.25" thickTop="1" thickBot="1">
      <c r="A161" s="357" t="s">
        <v>78</v>
      </c>
      <c r="B161" s="376" t="s">
        <v>533</v>
      </c>
      <c r="C161" s="358" t="s">
        <v>35</v>
      </c>
      <c r="D161" s="359">
        <v>132</v>
      </c>
      <c r="E161" s="360"/>
      <c r="F161" s="135"/>
    </row>
    <row r="162" spans="1:6" ht="15.75" thickBot="1">
      <c r="A162" s="361"/>
      <c r="B162" s="527" t="s">
        <v>450</v>
      </c>
      <c r="C162" s="363"/>
      <c r="D162" s="364"/>
      <c r="E162" s="365"/>
      <c r="F162" s="136"/>
    </row>
    <row r="163" spans="1:6" ht="15.75" thickBot="1">
      <c r="A163" s="90"/>
      <c r="B163" s="499" t="s">
        <v>451</v>
      </c>
      <c r="C163" s="323"/>
      <c r="D163" s="324"/>
      <c r="E163" s="62"/>
      <c r="F163" s="325"/>
    </row>
    <row r="164" spans="1:6" ht="16.5" thickTop="1" thickBot="1">
      <c r="A164" s="90">
        <v>1</v>
      </c>
      <c r="B164" s="370" t="s">
        <v>47</v>
      </c>
      <c r="C164" s="323"/>
      <c r="D164" s="324"/>
      <c r="E164" s="76"/>
      <c r="F164" s="325"/>
    </row>
    <row r="165" spans="1:6" ht="15.75" thickTop="1">
      <c r="A165" s="326" t="s">
        <v>48</v>
      </c>
      <c r="B165" s="367" t="s">
        <v>513</v>
      </c>
      <c r="C165" s="327" t="s">
        <v>12</v>
      </c>
      <c r="D165" s="328">
        <v>300</v>
      </c>
      <c r="E165" s="329"/>
      <c r="F165" s="135"/>
    </row>
    <row r="166" spans="1:6" ht="24.75">
      <c r="A166" s="330" t="s">
        <v>49</v>
      </c>
      <c r="B166" s="368" t="s">
        <v>50</v>
      </c>
      <c r="C166" s="331" t="s">
        <v>12</v>
      </c>
      <c r="D166" s="332">
        <v>600</v>
      </c>
      <c r="E166" s="333"/>
      <c r="F166" s="135"/>
    </row>
    <row r="167" spans="1:6" ht="24.75">
      <c r="A167" s="330" t="s">
        <v>51</v>
      </c>
      <c r="B167" s="368" t="s">
        <v>515</v>
      </c>
      <c r="C167" s="331" t="s">
        <v>52</v>
      </c>
      <c r="D167" s="332">
        <v>3</v>
      </c>
      <c r="E167" s="333"/>
      <c r="F167" s="135"/>
    </row>
    <row r="168" spans="1:6" ht="15.75" thickBot="1">
      <c r="A168" s="489" t="s">
        <v>53</v>
      </c>
      <c r="B168" s="528" t="s">
        <v>122</v>
      </c>
      <c r="C168" s="490" t="s">
        <v>52</v>
      </c>
      <c r="D168" s="491">
        <v>1</v>
      </c>
      <c r="E168" s="492"/>
      <c r="F168" s="135"/>
    </row>
    <row r="169" spans="1:6" ht="15.75" thickBot="1">
      <c r="A169" s="347">
        <v>2</v>
      </c>
      <c r="B169" s="499" t="s">
        <v>54</v>
      </c>
      <c r="C169" s="348"/>
      <c r="D169" s="349"/>
      <c r="E169" s="493"/>
      <c r="F169" s="482"/>
    </row>
    <row r="170" spans="1:6" ht="15.75" thickTop="1">
      <c r="A170" s="326" t="s">
        <v>55</v>
      </c>
      <c r="B170" s="367" t="s">
        <v>516</v>
      </c>
      <c r="C170" s="327" t="s">
        <v>80</v>
      </c>
      <c r="D170" s="328">
        <v>376</v>
      </c>
      <c r="E170" s="342"/>
      <c r="F170" s="135"/>
    </row>
    <row r="171" spans="1:6" ht="15.75" thickBot="1">
      <c r="A171" s="330" t="s">
        <v>82</v>
      </c>
      <c r="B171" s="369" t="s">
        <v>517</v>
      </c>
      <c r="C171" s="331" t="s">
        <v>80</v>
      </c>
      <c r="D171" s="328">
        <v>223.2</v>
      </c>
      <c r="E171" s="337"/>
      <c r="F171" s="135"/>
    </row>
    <row r="172" spans="1:6" ht="16.5" thickTop="1" thickBot="1">
      <c r="A172" s="338">
        <v>3</v>
      </c>
      <c r="B172" s="370" t="s">
        <v>56</v>
      </c>
      <c r="C172" s="339"/>
      <c r="D172" s="340"/>
      <c r="E172" s="341"/>
      <c r="F172" s="481"/>
    </row>
    <row r="173" spans="1:6" ht="25.5" thickTop="1" thickBot="1">
      <c r="A173" s="330" t="s">
        <v>57</v>
      </c>
      <c r="B173" s="371" t="s">
        <v>520</v>
      </c>
      <c r="C173" s="331" t="s">
        <v>80</v>
      </c>
      <c r="D173" s="332">
        <v>239.6</v>
      </c>
      <c r="E173" s="343"/>
      <c r="F173" s="135"/>
    </row>
    <row r="174" spans="1:6" ht="16.5" thickTop="1" thickBot="1">
      <c r="A174" s="338">
        <v>5</v>
      </c>
      <c r="B174" s="370" t="s">
        <v>61</v>
      </c>
      <c r="C174" s="339"/>
      <c r="D174" s="340"/>
      <c r="E174" s="341"/>
      <c r="F174" s="481"/>
    </row>
    <row r="175" spans="1:6" ht="15.75" thickTop="1">
      <c r="A175" s="326" t="s">
        <v>62</v>
      </c>
      <c r="B175" s="367" t="s">
        <v>63</v>
      </c>
      <c r="C175" s="327" t="s">
        <v>80</v>
      </c>
      <c r="D175" s="328">
        <v>300</v>
      </c>
      <c r="E175" s="342"/>
      <c r="F175" s="135"/>
    </row>
    <row r="176" spans="1:6" ht="24.75">
      <c r="A176" s="330" t="s">
        <v>101</v>
      </c>
      <c r="B176" s="368" t="s">
        <v>536</v>
      </c>
      <c r="C176" s="331" t="s">
        <v>80</v>
      </c>
      <c r="D176" s="328">
        <v>223.2</v>
      </c>
      <c r="E176" s="333"/>
      <c r="F176" s="135"/>
    </row>
    <row r="177" spans="1:6" ht="15.75" thickBot="1">
      <c r="A177" s="326" t="s">
        <v>64</v>
      </c>
      <c r="B177" s="369" t="s">
        <v>521</v>
      </c>
      <c r="C177" s="327" t="s">
        <v>80</v>
      </c>
      <c r="D177" s="328">
        <v>86.4</v>
      </c>
      <c r="E177" s="337"/>
      <c r="F177" s="135"/>
    </row>
    <row r="178" spans="1:6" ht="16.5" thickTop="1" thickBot="1">
      <c r="A178" s="338">
        <v>6</v>
      </c>
      <c r="B178" s="370" t="s">
        <v>65</v>
      </c>
      <c r="C178" s="339"/>
      <c r="D178" s="340"/>
      <c r="E178" s="341"/>
      <c r="F178" s="481"/>
    </row>
    <row r="179" spans="1:6" ht="25.5" thickTop="1">
      <c r="A179" s="326" t="s">
        <v>85</v>
      </c>
      <c r="B179" s="367" t="s">
        <v>522</v>
      </c>
      <c r="C179" s="327" t="s">
        <v>12</v>
      </c>
      <c r="D179" s="328">
        <v>60</v>
      </c>
      <c r="E179" s="342"/>
      <c r="F179" s="135"/>
    </row>
    <row r="180" spans="1:6" ht="25.5" thickBot="1">
      <c r="A180" s="330" t="s">
        <v>102</v>
      </c>
      <c r="B180" s="369" t="s">
        <v>537</v>
      </c>
      <c r="C180" s="331" t="s">
        <v>12</v>
      </c>
      <c r="D180" s="332">
        <v>300</v>
      </c>
      <c r="E180" s="337"/>
      <c r="F180" s="135"/>
    </row>
    <row r="181" spans="1:6" ht="16.5" thickTop="1" thickBot="1">
      <c r="A181" s="338">
        <v>7</v>
      </c>
      <c r="B181" s="370" t="s">
        <v>87</v>
      </c>
      <c r="C181" s="339"/>
      <c r="D181" s="340"/>
      <c r="E181" s="341"/>
      <c r="F181" s="481"/>
    </row>
    <row r="182" spans="1:6" ht="16.5" thickTop="1" thickBot="1">
      <c r="A182" s="344" t="s">
        <v>103</v>
      </c>
      <c r="B182" s="372" t="s">
        <v>629</v>
      </c>
      <c r="C182" s="345" t="s">
        <v>70</v>
      </c>
      <c r="D182" s="346">
        <v>20</v>
      </c>
      <c r="E182" s="343"/>
      <c r="F182" s="135"/>
    </row>
    <row r="183" spans="1:6" ht="16.5" thickTop="1" thickBot="1">
      <c r="A183" s="338">
        <v>9</v>
      </c>
      <c r="B183" s="370" t="s">
        <v>67</v>
      </c>
      <c r="C183" s="339"/>
      <c r="D183" s="340"/>
      <c r="E183" s="341"/>
      <c r="F183" s="481"/>
    </row>
    <row r="184" spans="1:6" ht="24.75" thickTop="1">
      <c r="A184" s="350" t="s">
        <v>68</v>
      </c>
      <c r="B184" s="373" t="s">
        <v>524</v>
      </c>
      <c r="C184" s="351" t="s">
        <v>12</v>
      </c>
      <c r="D184" s="352">
        <v>6</v>
      </c>
      <c r="E184" s="329"/>
      <c r="F184" s="135"/>
    </row>
    <row r="185" spans="1:6" ht="36">
      <c r="A185" s="330" t="s">
        <v>69</v>
      </c>
      <c r="B185" s="374" t="s">
        <v>525</v>
      </c>
      <c r="C185" s="331" t="s">
        <v>70</v>
      </c>
      <c r="D185" s="332">
        <v>3</v>
      </c>
      <c r="E185" s="353"/>
      <c r="F185" s="135"/>
    </row>
    <row r="186" spans="1:6" ht="24">
      <c r="A186" s="330" t="s">
        <v>71</v>
      </c>
      <c r="B186" s="374" t="s">
        <v>534</v>
      </c>
      <c r="C186" s="331" t="s">
        <v>70</v>
      </c>
      <c r="D186" s="332">
        <v>3</v>
      </c>
      <c r="E186" s="353"/>
      <c r="F186" s="135"/>
    </row>
    <row r="187" spans="1:6" ht="24.75" thickBot="1">
      <c r="A187" s="494" t="s">
        <v>72</v>
      </c>
      <c r="B187" s="375" t="s">
        <v>535</v>
      </c>
      <c r="C187" s="495" t="s">
        <v>70</v>
      </c>
      <c r="D187" s="496">
        <v>3</v>
      </c>
      <c r="E187" s="354"/>
      <c r="F187" s="135"/>
    </row>
    <row r="188" spans="1:6" ht="16.5" thickTop="1" thickBot="1">
      <c r="A188" s="338">
        <v>10</v>
      </c>
      <c r="B188" s="370" t="s">
        <v>90</v>
      </c>
      <c r="C188" s="339"/>
      <c r="D188" s="340"/>
      <c r="E188" s="355"/>
      <c r="F188" s="483"/>
    </row>
    <row r="189" spans="1:6" ht="25.5" thickTop="1" thickBot="1">
      <c r="A189" s="326" t="s">
        <v>91</v>
      </c>
      <c r="B189" s="371" t="s">
        <v>527</v>
      </c>
      <c r="C189" s="327" t="s">
        <v>80</v>
      </c>
      <c r="D189" s="328">
        <v>20</v>
      </c>
      <c r="E189" s="356"/>
      <c r="F189" s="135"/>
    </row>
    <row r="190" spans="1:6" ht="16.5" thickTop="1" thickBot="1">
      <c r="A190" s="338">
        <v>11</v>
      </c>
      <c r="B190" s="370" t="s">
        <v>92</v>
      </c>
      <c r="C190" s="339"/>
      <c r="D190" s="340"/>
      <c r="E190" s="341"/>
      <c r="F190" s="481"/>
    </row>
    <row r="191" spans="1:6" ht="15.75" thickTop="1">
      <c r="A191" s="350" t="s">
        <v>93</v>
      </c>
      <c r="B191" s="373" t="s">
        <v>528</v>
      </c>
      <c r="C191" s="331" t="s">
        <v>80</v>
      </c>
      <c r="D191" s="352">
        <v>14.4</v>
      </c>
      <c r="E191" s="329"/>
      <c r="F191" s="135"/>
    </row>
    <row r="192" spans="1:6" ht="15.75" thickBot="1">
      <c r="A192" s="484" t="s">
        <v>94</v>
      </c>
      <c r="B192" s="375" t="s">
        <v>529</v>
      </c>
      <c r="C192" s="485" t="s">
        <v>80</v>
      </c>
      <c r="D192" s="486">
        <v>2</v>
      </c>
      <c r="E192" s="354"/>
      <c r="F192" s="135"/>
    </row>
    <row r="193" spans="1:6" ht="16.5" thickTop="1" thickBot="1">
      <c r="A193" s="18"/>
      <c r="B193" s="370" t="s">
        <v>451</v>
      </c>
      <c r="C193" s="20"/>
      <c r="D193" s="21"/>
      <c r="E193" s="76"/>
      <c r="F193" s="63"/>
    </row>
    <row r="194" spans="1:6" ht="16.5" thickTop="1" thickBot="1">
      <c r="A194" s="347">
        <v>12</v>
      </c>
      <c r="B194" s="370" t="s">
        <v>95</v>
      </c>
      <c r="C194" s="348"/>
      <c r="D194" s="349"/>
      <c r="E194" s="341"/>
      <c r="F194" s="482"/>
    </row>
    <row r="195" spans="1:6" ht="25.5" thickTop="1" thickBot="1">
      <c r="A195" s="350" t="s">
        <v>96</v>
      </c>
      <c r="B195" s="371" t="s">
        <v>530</v>
      </c>
      <c r="C195" s="351" t="s">
        <v>12</v>
      </c>
      <c r="D195" s="328">
        <v>45.9</v>
      </c>
      <c r="E195" s="356"/>
      <c r="F195" s="135"/>
    </row>
    <row r="196" spans="1:6" ht="16.5" thickTop="1" thickBot="1">
      <c r="A196" s="338">
        <v>13</v>
      </c>
      <c r="B196" s="370" t="s">
        <v>74</v>
      </c>
      <c r="C196" s="339"/>
      <c r="D196" s="340"/>
      <c r="E196" s="355"/>
      <c r="F196" s="483"/>
    </row>
    <row r="197" spans="1:6" ht="25.5" thickTop="1" thickBot="1">
      <c r="A197" s="330" t="s">
        <v>97</v>
      </c>
      <c r="B197" s="371" t="s">
        <v>98</v>
      </c>
      <c r="C197" s="331" t="s">
        <v>80</v>
      </c>
      <c r="D197" s="332">
        <v>14.4</v>
      </c>
      <c r="E197" s="356"/>
      <c r="F197" s="135"/>
    </row>
    <row r="198" spans="1:6" ht="16.5" thickTop="1" thickBot="1">
      <c r="A198" s="338">
        <v>14</v>
      </c>
      <c r="B198" s="370" t="s">
        <v>77</v>
      </c>
      <c r="C198" s="339"/>
      <c r="D198" s="340"/>
      <c r="E198" s="355"/>
      <c r="F198" s="483"/>
    </row>
    <row r="199" spans="1:6" ht="26.25" thickTop="1" thickBot="1">
      <c r="A199" s="357" t="s">
        <v>78</v>
      </c>
      <c r="B199" s="376" t="s">
        <v>533</v>
      </c>
      <c r="C199" s="358" t="s">
        <v>35</v>
      </c>
      <c r="D199" s="359">
        <v>132</v>
      </c>
      <c r="E199" s="360"/>
      <c r="F199" s="135"/>
    </row>
    <row r="200" spans="1:6" ht="15.75" thickBot="1">
      <c r="A200" s="49">
        <v>15</v>
      </c>
      <c r="B200" s="135" t="s">
        <v>210</v>
      </c>
      <c r="C200" s="185" t="s">
        <v>211</v>
      </c>
      <c r="D200" s="650">
        <v>1.25</v>
      </c>
      <c r="E200" s="186"/>
      <c r="F200" s="186"/>
    </row>
    <row r="201" spans="1:6" ht="15.75" thickBot="1">
      <c r="A201" s="361"/>
      <c r="B201" s="527" t="s">
        <v>38</v>
      </c>
      <c r="C201" s="363"/>
      <c r="D201" s="364"/>
      <c r="E201" s="365"/>
      <c r="F201" s="136"/>
    </row>
    <row r="202" spans="1:6" ht="15.75" thickBot="1">
      <c r="A202" s="497" t="s">
        <v>317</v>
      </c>
      <c r="B202" s="529"/>
      <c r="C202" s="498"/>
      <c r="D202" s="364"/>
      <c r="E202" s="365"/>
      <c r="F202" s="488"/>
    </row>
    <row r="203" spans="1:6">
      <c r="A203" s="366"/>
      <c r="B203" s="366"/>
      <c r="C203" s="366"/>
      <c r="D203" s="366"/>
      <c r="E203" s="366"/>
      <c r="F203" s="366"/>
    </row>
    <row r="206" spans="1:6" ht="45" customHeight="1">
      <c r="B206" s="777" t="s">
        <v>709</v>
      </c>
      <c r="C206" s="777"/>
      <c r="D206" s="777"/>
      <c r="E206" s="777"/>
      <c r="F206" s="777"/>
    </row>
    <row r="208" spans="1:6" ht="15.75" thickBot="1"/>
    <row r="209" spans="1:6" ht="15.75" thickBot="1">
      <c r="A209" s="60" t="s">
        <v>3</v>
      </c>
      <c r="B209" s="61" t="s">
        <v>43</v>
      </c>
      <c r="C209" s="127" t="s">
        <v>44</v>
      </c>
      <c r="D209" s="102" t="s">
        <v>2</v>
      </c>
      <c r="E209" s="125" t="s">
        <v>45</v>
      </c>
      <c r="F209" s="55" t="s">
        <v>46</v>
      </c>
    </row>
    <row r="210" spans="1:6" ht="15.75" thickBot="1">
      <c r="A210" s="90">
        <v>1</v>
      </c>
      <c r="B210" s="500" t="s">
        <v>47</v>
      </c>
      <c r="C210" s="323"/>
      <c r="D210" s="324"/>
      <c r="E210" s="62"/>
      <c r="F210" s="325"/>
    </row>
    <row r="211" spans="1:6" ht="15.75" thickTop="1">
      <c r="A211" s="350" t="s">
        <v>48</v>
      </c>
      <c r="B211" s="373" t="s">
        <v>543</v>
      </c>
      <c r="C211" s="351" t="s">
        <v>30</v>
      </c>
      <c r="D211" s="352">
        <v>800</v>
      </c>
      <c r="E211" s="329"/>
      <c r="F211" s="135"/>
    </row>
    <row r="212" spans="1:6">
      <c r="A212" s="326" t="s">
        <v>81</v>
      </c>
      <c r="B212" s="374" t="s">
        <v>513</v>
      </c>
      <c r="C212" s="327" t="s">
        <v>12</v>
      </c>
      <c r="D212" s="328">
        <v>400</v>
      </c>
      <c r="E212" s="353"/>
      <c r="F212" s="135"/>
    </row>
    <row r="213" spans="1:6" ht="24">
      <c r="A213" s="330" t="s">
        <v>51</v>
      </c>
      <c r="B213" s="374" t="s">
        <v>50</v>
      </c>
      <c r="C213" s="331" t="s">
        <v>12</v>
      </c>
      <c r="D213" s="332">
        <v>800</v>
      </c>
      <c r="E213" s="333"/>
      <c r="F213" s="135"/>
    </row>
    <row r="214" spans="1:6" ht="24">
      <c r="A214" s="330" t="s">
        <v>53</v>
      </c>
      <c r="B214" s="374" t="s">
        <v>515</v>
      </c>
      <c r="C214" s="331" t="s">
        <v>52</v>
      </c>
      <c r="D214" s="332">
        <v>2</v>
      </c>
      <c r="E214" s="333"/>
      <c r="F214" s="135"/>
    </row>
    <row r="215" spans="1:6" ht="15.75" thickBot="1">
      <c r="A215" s="334" t="s">
        <v>452</v>
      </c>
      <c r="B215" s="375" t="s">
        <v>122</v>
      </c>
      <c r="C215" s="335" t="s">
        <v>52</v>
      </c>
      <c r="D215" s="336">
        <v>1</v>
      </c>
      <c r="E215" s="337"/>
      <c r="F215" s="135"/>
    </row>
    <row r="216" spans="1:6" ht="16.5" thickTop="1" thickBot="1">
      <c r="A216" s="338">
        <v>2</v>
      </c>
      <c r="B216" s="530" t="s">
        <v>54</v>
      </c>
      <c r="C216" s="339"/>
      <c r="D216" s="340"/>
      <c r="E216" s="341"/>
      <c r="F216" s="135"/>
    </row>
    <row r="217" spans="1:6" ht="15.75" thickTop="1">
      <c r="A217" s="326" t="s">
        <v>55</v>
      </c>
      <c r="B217" s="373" t="s">
        <v>516</v>
      </c>
      <c r="C217" s="327" t="s">
        <v>80</v>
      </c>
      <c r="D217" s="328">
        <v>360</v>
      </c>
      <c r="E217" s="342"/>
      <c r="F217" s="135"/>
    </row>
    <row r="218" spans="1:6" ht="15.75" thickBot="1">
      <c r="A218" s="330" t="s">
        <v>82</v>
      </c>
      <c r="B218" s="375" t="s">
        <v>517</v>
      </c>
      <c r="C218" s="331" t="s">
        <v>80</v>
      </c>
      <c r="D218" s="328">
        <v>180</v>
      </c>
      <c r="E218" s="337"/>
      <c r="F218" s="135"/>
    </row>
    <row r="219" spans="1:6" ht="16.5" thickTop="1" thickBot="1">
      <c r="A219" s="338">
        <v>5</v>
      </c>
      <c r="B219" s="530" t="s">
        <v>61</v>
      </c>
      <c r="C219" s="339"/>
      <c r="D219" s="340"/>
      <c r="E219" s="341"/>
      <c r="F219" s="135"/>
    </row>
    <row r="220" spans="1:6" ht="15.75" thickTop="1">
      <c r="A220" s="326" t="s">
        <v>62</v>
      </c>
      <c r="B220" s="373" t="s">
        <v>63</v>
      </c>
      <c r="C220" s="327" t="s">
        <v>80</v>
      </c>
      <c r="D220" s="328">
        <v>180</v>
      </c>
      <c r="E220" s="501"/>
      <c r="F220" s="135"/>
    </row>
    <row r="221" spans="1:6" ht="15.75" thickBot="1">
      <c r="A221" s="326" t="s">
        <v>64</v>
      </c>
      <c r="B221" s="502" t="s">
        <v>521</v>
      </c>
      <c r="C221" s="327" t="s">
        <v>80</v>
      </c>
      <c r="D221" s="503">
        <v>180</v>
      </c>
      <c r="E221" s="504"/>
      <c r="F221" s="135"/>
    </row>
    <row r="222" spans="1:6" ht="16.5" thickTop="1" thickBot="1">
      <c r="A222" s="338">
        <v>6</v>
      </c>
      <c r="B222" s="505" t="s">
        <v>65</v>
      </c>
      <c r="C222" s="339"/>
      <c r="D222" s="506"/>
      <c r="E222" s="507"/>
      <c r="F222" s="135"/>
    </row>
    <row r="223" spans="1:6" ht="16.5" thickTop="1" thickBot="1">
      <c r="A223" s="326" t="s">
        <v>86</v>
      </c>
      <c r="B223" s="502" t="s">
        <v>642</v>
      </c>
      <c r="C223" s="331" t="s">
        <v>12</v>
      </c>
      <c r="D223" s="503">
        <v>400</v>
      </c>
      <c r="E223" s="504"/>
      <c r="F223" s="135"/>
    </row>
    <row r="224" spans="1:6" ht="16.5" thickTop="1" thickBot="1">
      <c r="A224" s="338">
        <v>9</v>
      </c>
      <c r="B224" s="505" t="s">
        <v>67</v>
      </c>
      <c r="C224" s="339"/>
      <c r="D224" s="506"/>
      <c r="E224" s="507"/>
      <c r="F224" s="135"/>
    </row>
    <row r="225" spans="1:7" ht="24.75" thickTop="1">
      <c r="A225" s="350" t="s">
        <v>68</v>
      </c>
      <c r="B225" s="508" t="s">
        <v>524</v>
      </c>
      <c r="C225" s="351" t="s">
        <v>12</v>
      </c>
      <c r="D225" s="509">
        <v>12</v>
      </c>
      <c r="E225" s="510"/>
      <c r="F225" s="135"/>
    </row>
    <row r="226" spans="1:7" ht="36">
      <c r="A226" s="330" t="s">
        <v>69</v>
      </c>
      <c r="B226" s="502" t="s">
        <v>525</v>
      </c>
      <c r="C226" s="331" t="s">
        <v>70</v>
      </c>
      <c r="D226" s="511">
        <v>4</v>
      </c>
      <c r="E226" s="512"/>
      <c r="F226" s="135"/>
    </row>
    <row r="227" spans="1:7" ht="24">
      <c r="A227" s="330" t="s">
        <v>71</v>
      </c>
      <c r="B227" s="513" t="s">
        <v>534</v>
      </c>
      <c r="C227" s="331" t="s">
        <v>70</v>
      </c>
      <c r="D227" s="511">
        <v>4</v>
      </c>
      <c r="E227" s="512"/>
      <c r="F227" s="135"/>
    </row>
    <row r="228" spans="1:7" ht="24">
      <c r="A228" s="330" t="s">
        <v>72</v>
      </c>
      <c r="B228" s="513" t="s">
        <v>535</v>
      </c>
      <c r="C228" s="331" t="s">
        <v>70</v>
      </c>
      <c r="D228" s="511">
        <v>4</v>
      </c>
      <c r="E228" s="512"/>
      <c r="F228" s="135"/>
    </row>
    <row r="229" spans="1:7" ht="24.75" thickBot="1">
      <c r="A229" s="330" t="s">
        <v>73</v>
      </c>
      <c r="B229" s="513" t="s">
        <v>526</v>
      </c>
      <c r="C229" s="331" t="s">
        <v>70</v>
      </c>
      <c r="D229" s="511">
        <v>2</v>
      </c>
      <c r="E229" s="512"/>
      <c r="F229" s="135"/>
    </row>
    <row r="230" spans="1:7" ht="16.5" thickTop="1" thickBot="1">
      <c r="A230" s="338">
        <v>14</v>
      </c>
      <c r="B230" s="505" t="s">
        <v>77</v>
      </c>
      <c r="C230" s="339"/>
      <c r="D230" s="506"/>
      <c r="E230" s="514"/>
      <c r="F230" s="135"/>
    </row>
    <row r="231" spans="1:7" ht="24.75" thickTop="1">
      <c r="A231" s="357" t="s">
        <v>78</v>
      </c>
      <c r="B231" s="515" t="s">
        <v>533</v>
      </c>
      <c r="C231" s="358" t="s">
        <v>35</v>
      </c>
      <c r="D231" s="516">
        <v>100</v>
      </c>
      <c r="E231" s="517"/>
      <c r="F231" s="135"/>
    </row>
    <row r="232" spans="1:7" ht="15.75" thickBot="1">
      <c r="A232" s="49">
        <v>15</v>
      </c>
      <c r="B232" s="135" t="s">
        <v>210</v>
      </c>
      <c r="C232" s="185" t="s">
        <v>211</v>
      </c>
      <c r="D232" s="650">
        <v>1.25</v>
      </c>
      <c r="E232" s="186"/>
      <c r="F232" s="186"/>
    </row>
    <row r="233" spans="1:7" ht="15.75" thickBot="1">
      <c r="A233" s="361"/>
      <c r="B233" s="518" t="s">
        <v>79</v>
      </c>
      <c r="C233" s="363"/>
      <c r="D233" s="519"/>
      <c r="E233" s="365"/>
      <c r="F233" s="136"/>
    </row>
    <row r="236" spans="1:7">
      <c r="B236" s="393"/>
    </row>
    <row r="237" spans="1:7">
      <c r="B237" s="101" t="s">
        <v>146</v>
      </c>
      <c r="C237" s="15"/>
      <c r="D237" s="15"/>
      <c r="E237" s="15"/>
      <c r="F237" s="308"/>
      <c r="G237" s="252"/>
    </row>
    <row r="238" spans="1:7">
      <c r="B238" s="101" t="s">
        <v>145</v>
      </c>
      <c r="C238" s="176"/>
      <c r="D238" s="176"/>
      <c r="E238" s="176"/>
      <c r="F238" s="177"/>
    </row>
    <row r="239" spans="1:7">
      <c r="B239" s="649" t="s">
        <v>580</v>
      </c>
      <c r="C239" s="179" t="s">
        <v>803</v>
      </c>
      <c r="D239" s="176"/>
      <c r="E239" s="176"/>
      <c r="F239" s="177"/>
    </row>
    <row r="240" spans="1:7">
      <c r="B240" s="101" t="s">
        <v>40</v>
      </c>
      <c r="C240" s="179" t="s">
        <v>803</v>
      </c>
      <c r="D240" s="176"/>
      <c r="E240" s="176"/>
      <c r="F240" s="177"/>
    </row>
    <row r="241" spans="2:6">
      <c r="B241" s="101" t="s">
        <v>41</v>
      </c>
      <c r="C241" s="179" t="s">
        <v>803</v>
      </c>
      <c r="D241" s="176"/>
      <c r="E241" s="176"/>
      <c r="F241" s="177"/>
    </row>
    <row r="242" spans="2:6">
      <c r="B242" s="101" t="s">
        <v>42</v>
      </c>
      <c r="C242" s="179">
        <v>0.16</v>
      </c>
      <c r="D242" s="176"/>
      <c r="E242" s="176"/>
      <c r="F242" s="177"/>
    </row>
    <row r="243" spans="2:6">
      <c r="B243" s="303" t="s">
        <v>147</v>
      </c>
      <c r="C243" s="176"/>
      <c r="D243" s="176"/>
      <c r="E243" s="176"/>
      <c r="F243" s="309"/>
    </row>
    <row r="244" spans="2:6">
      <c r="B244" s="393"/>
    </row>
    <row r="245" spans="2:6">
      <c r="B245" s="393"/>
    </row>
  </sheetData>
  <mergeCells count="4">
    <mergeCell ref="B7:F7"/>
    <mergeCell ref="B60:F60"/>
    <mergeCell ref="B113:F113"/>
    <mergeCell ref="B206:F206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007"/>
  <sheetViews>
    <sheetView topLeftCell="A531" workbookViewId="0">
      <selection activeCell="B559" sqref="B559"/>
    </sheetView>
  </sheetViews>
  <sheetFormatPr baseColWidth="10" defaultRowHeight="15"/>
  <cols>
    <col min="2" max="2" width="33" customWidth="1"/>
    <col min="5" max="5" width="15.85546875" customWidth="1"/>
    <col min="6" max="6" width="15.7109375" customWidth="1"/>
  </cols>
  <sheetData>
    <row r="2" spans="1:6" ht="23.25">
      <c r="B2" s="2" t="s">
        <v>819</v>
      </c>
    </row>
    <row r="5" spans="1:6">
      <c r="A5" s="3" t="s">
        <v>39</v>
      </c>
    </row>
    <row r="6" spans="1:6">
      <c r="A6" s="3"/>
    </row>
    <row r="7" spans="1:6" ht="33.75" customHeight="1">
      <c r="A7" s="6" t="s">
        <v>39</v>
      </c>
      <c r="B7" s="769" t="s">
        <v>820</v>
      </c>
      <c r="C7" s="770"/>
      <c r="D7" s="770"/>
      <c r="E7" s="770"/>
      <c r="F7" s="771"/>
    </row>
    <row r="8" spans="1:6">
      <c r="A8" s="8"/>
      <c r="B8" s="7"/>
      <c r="C8" s="7"/>
      <c r="D8" s="7"/>
      <c r="E8" s="7"/>
      <c r="F8" s="7"/>
    </row>
    <row r="9" spans="1:6">
      <c r="A9" s="731" t="s">
        <v>3</v>
      </c>
      <c r="B9" s="10" t="s">
        <v>43</v>
      </c>
      <c r="C9" s="10" t="s">
        <v>44</v>
      </c>
      <c r="D9" s="10" t="s">
        <v>2</v>
      </c>
      <c r="E9" s="10" t="s">
        <v>45</v>
      </c>
      <c r="F9" s="10" t="s">
        <v>46</v>
      </c>
    </row>
    <row r="10" spans="1:6">
      <c r="A10" s="8"/>
      <c r="B10" s="7"/>
      <c r="C10" s="7"/>
      <c r="D10" s="7"/>
      <c r="E10" s="7"/>
      <c r="F10" s="7"/>
    </row>
    <row r="11" spans="1:6">
      <c r="A11" s="8">
        <v>1</v>
      </c>
      <c r="B11" s="13" t="s">
        <v>47</v>
      </c>
      <c r="C11" s="7"/>
      <c r="D11" s="7"/>
      <c r="E11" s="7"/>
      <c r="F11" s="7"/>
    </row>
    <row r="12" spans="1:6" ht="26.25">
      <c r="A12" s="8" t="s">
        <v>48</v>
      </c>
      <c r="B12" s="11" t="s">
        <v>513</v>
      </c>
      <c r="C12" s="7" t="s">
        <v>12</v>
      </c>
      <c r="D12" s="7">
        <v>250</v>
      </c>
      <c r="E12" s="12"/>
      <c r="F12" s="12"/>
    </row>
    <row r="13" spans="1:6" ht="26.25">
      <c r="A13" s="8" t="s">
        <v>49</v>
      </c>
      <c r="B13" s="11" t="s">
        <v>50</v>
      </c>
      <c r="C13" s="7" t="s">
        <v>12</v>
      </c>
      <c r="D13" s="7">
        <v>500</v>
      </c>
      <c r="E13" s="12"/>
      <c r="F13" s="12"/>
    </row>
    <row r="14" spans="1:6" ht="26.25">
      <c r="A14" s="8" t="s">
        <v>51</v>
      </c>
      <c r="B14" s="13" t="s">
        <v>515</v>
      </c>
      <c r="C14" s="7" t="s">
        <v>9</v>
      </c>
      <c r="D14" s="7">
        <v>2</v>
      </c>
      <c r="E14" s="12"/>
      <c r="F14" s="12"/>
    </row>
    <row r="15" spans="1:6">
      <c r="A15" s="8" t="s">
        <v>53</v>
      </c>
      <c r="B15" s="13" t="s">
        <v>122</v>
      </c>
      <c r="C15" s="7" t="s">
        <v>9</v>
      </c>
      <c r="D15" s="7">
        <v>1</v>
      </c>
      <c r="E15" s="12"/>
      <c r="F15" s="12"/>
    </row>
    <row r="16" spans="1:6">
      <c r="A16" s="8">
        <v>2</v>
      </c>
      <c r="B16" s="13" t="s">
        <v>54</v>
      </c>
      <c r="C16" s="7"/>
      <c r="D16" s="7"/>
      <c r="E16" s="12"/>
      <c r="F16" s="12"/>
    </row>
    <row r="17" spans="1:6" ht="26.25">
      <c r="A17" s="8" t="s">
        <v>55</v>
      </c>
      <c r="B17" s="13" t="s">
        <v>516</v>
      </c>
      <c r="C17" s="7" t="s">
        <v>80</v>
      </c>
      <c r="D17" s="7">
        <v>460</v>
      </c>
      <c r="E17" s="12"/>
      <c r="F17" s="12"/>
    </row>
    <row r="18" spans="1:6">
      <c r="A18" s="8">
        <v>3</v>
      </c>
      <c r="B18" s="13" t="s">
        <v>56</v>
      </c>
      <c r="C18" s="7"/>
      <c r="D18" s="7"/>
      <c r="E18" s="12"/>
      <c r="F18" s="12"/>
    </row>
    <row r="19" spans="1:6" ht="51.75">
      <c r="A19" s="8" t="s">
        <v>57</v>
      </c>
      <c r="B19" s="13" t="s">
        <v>520</v>
      </c>
      <c r="C19" s="7" t="s">
        <v>80</v>
      </c>
      <c r="D19" s="7">
        <v>100</v>
      </c>
      <c r="E19" s="12"/>
      <c r="F19" s="12"/>
    </row>
    <row r="20" spans="1:6">
      <c r="A20" s="8">
        <v>4</v>
      </c>
      <c r="B20" s="13" t="s">
        <v>58</v>
      </c>
      <c r="C20" s="7"/>
      <c r="D20" s="7"/>
      <c r="E20" s="12"/>
      <c r="F20" s="12"/>
    </row>
    <row r="21" spans="1:6">
      <c r="A21" s="8" t="s">
        <v>59</v>
      </c>
      <c r="B21" s="13" t="s">
        <v>60</v>
      </c>
      <c r="C21" s="7" t="s">
        <v>12</v>
      </c>
      <c r="D21" s="7">
        <v>25</v>
      </c>
      <c r="E21" s="12"/>
      <c r="F21" s="12"/>
    </row>
    <row r="22" spans="1:6">
      <c r="A22" s="8">
        <v>5</v>
      </c>
      <c r="B22" s="13" t="s">
        <v>61</v>
      </c>
      <c r="C22" s="7"/>
      <c r="D22" s="7"/>
      <c r="E22" s="12"/>
      <c r="F22" s="12"/>
    </row>
    <row r="23" spans="1:6" ht="26.25">
      <c r="A23" s="8" t="s">
        <v>62</v>
      </c>
      <c r="B23" s="13" t="s">
        <v>63</v>
      </c>
      <c r="C23" s="7" t="s">
        <v>80</v>
      </c>
      <c r="D23" s="7">
        <v>276</v>
      </c>
      <c r="E23" s="12"/>
      <c r="F23" s="12"/>
    </row>
    <row r="24" spans="1:6" ht="26.25">
      <c r="A24" s="8" t="s">
        <v>64</v>
      </c>
      <c r="B24" s="13" t="s">
        <v>521</v>
      </c>
      <c r="C24" s="7" t="s">
        <v>80</v>
      </c>
      <c r="D24" s="7">
        <v>55.2</v>
      </c>
      <c r="E24" s="12"/>
      <c r="F24" s="12"/>
    </row>
    <row r="25" spans="1:6" ht="26.25">
      <c r="A25" s="8">
        <v>6</v>
      </c>
      <c r="B25" s="13" t="s">
        <v>65</v>
      </c>
      <c r="C25" s="7"/>
      <c r="D25" s="7"/>
      <c r="E25" s="12"/>
      <c r="F25" s="12"/>
    </row>
    <row r="26" spans="1:6" ht="25.5">
      <c r="A26" s="8" t="s">
        <v>66</v>
      </c>
      <c r="B26" s="201" t="s">
        <v>640</v>
      </c>
      <c r="C26" s="7" t="s">
        <v>12</v>
      </c>
      <c r="D26" s="7">
        <v>230</v>
      </c>
      <c r="E26" s="12"/>
      <c r="F26" s="12"/>
    </row>
    <row r="27" spans="1:6" ht="26.25">
      <c r="A27" s="8">
        <v>9</v>
      </c>
      <c r="B27" s="13" t="s">
        <v>67</v>
      </c>
      <c r="C27" s="7"/>
      <c r="D27" s="7"/>
      <c r="E27" s="12"/>
      <c r="F27" s="12"/>
    </row>
    <row r="28" spans="1:6" ht="51">
      <c r="A28" s="8" t="s">
        <v>68</v>
      </c>
      <c r="B28" s="5" t="s">
        <v>524</v>
      </c>
      <c r="C28" s="7" t="s">
        <v>12</v>
      </c>
      <c r="D28" s="7">
        <v>5</v>
      </c>
      <c r="E28" s="12"/>
      <c r="F28" s="12"/>
    </row>
    <row r="29" spans="1:6" ht="51.75">
      <c r="A29" s="8" t="s">
        <v>69</v>
      </c>
      <c r="B29" s="13" t="s">
        <v>525</v>
      </c>
      <c r="C29" s="7" t="s">
        <v>0</v>
      </c>
      <c r="D29" s="7">
        <v>2</v>
      </c>
      <c r="E29" s="12"/>
      <c r="F29" s="12"/>
    </row>
    <row r="30" spans="1:6" ht="39">
      <c r="A30" s="8" t="s">
        <v>71</v>
      </c>
      <c r="B30" s="13" t="s">
        <v>534</v>
      </c>
      <c r="C30" s="7" t="s">
        <v>0</v>
      </c>
      <c r="D30" s="7">
        <v>2</v>
      </c>
      <c r="E30" s="12"/>
      <c r="F30" s="12"/>
    </row>
    <row r="31" spans="1:6" ht="39">
      <c r="A31" s="8" t="s">
        <v>72</v>
      </c>
      <c r="B31" s="13" t="s">
        <v>535</v>
      </c>
      <c r="C31" s="7" t="s">
        <v>0</v>
      </c>
      <c r="D31" s="7">
        <v>2</v>
      </c>
      <c r="E31" s="12"/>
      <c r="F31" s="12"/>
    </row>
    <row r="32" spans="1:6" ht="39">
      <c r="A32" s="8" t="s">
        <v>73</v>
      </c>
      <c r="B32" s="13" t="s">
        <v>526</v>
      </c>
      <c r="C32" s="7" t="s">
        <v>0</v>
      </c>
      <c r="D32" s="7">
        <v>2</v>
      </c>
      <c r="E32" s="12"/>
      <c r="F32" s="12"/>
    </row>
    <row r="33" spans="1:6">
      <c r="A33" s="8">
        <v>13</v>
      </c>
      <c r="B33" s="7" t="s">
        <v>74</v>
      </c>
      <c r="C33" s="7"/>
      <c r="D33" s="7"/>
      <c r="E33" s="12"/>
      <c r="F33" s="12"/>
    </row>
    <row r="34" spans="1:6" ht="26.25">
      <c r="A34" s="8" t="s">
        <v>75</v>
      </c>
      <c r="B34" s="13" t="s">
        <v>76</v>
      </c>
      <c r="C34" s="7" t="s">
        <v>80</v>
      </c>
      <c r="D34" s="7">
        <v>0.43</v>
      </c>
      <c r="E34" s="12"/>
      <c r="F34" s="12"/>
    </row>
    <row r="35" spans="1:6">
      <c r="A35" s="8">
        <v>14</v>
      </c>
      <c r="B35" s="7" t="s">
        <v>77</v>
      </c>
      <c r="C35" s="7"/>
      <c r="D35" s="7"/>
      <c r="E35" s="12"/>
      <c r="F35" s="12"/>
    </row>
    <row r="36" spans="1:6" ht="39">
      <c r="A36" s="8" t="s">
        <v>78</v>
      </c>
      <c r="B36" s="13" t="s">
        <v>533</v>
      </c>
      <c r="C36" s="7" t="s">
        <v>35</v>
      </c>
      <c r="D36" s="7">
        <v>50</v>
      </c>
      <c r="E36" s="12"/>
      <c r="F36" s="12"/>
    </row>
    <row r="37" spans="1:6" ht="15.75" thickBot="1">
      <c r="A37" s="8">
        <v>2</v>
      </c>
      <c r="B37" s="135" t="s">
        <v>210</v>
      </c>
      <c r="C37" s="185" t="s">
        <v>211</v>
      </c>
      <c r="D37" s="650">
        <v>1.25</v>
      </c>
      <c r="E37" s="186"/>
      <c r="F37" s="186"/>
    </row>
    <row r="38" spans="1:6" ht="27" thickBot="1">
      <c r="A38" s="8"/>
      <c r="B38" s="14" t="s">
        <v>79</v>
      </c>
      <c r="C38" s="7"/>
      <c r="D38" s="7"/>
      <c r="E38" s="12"/>
      <c r="F38" s="740"/>
    </row>
    <row r="39" spans="1:6">
      <c r="A39" s="8"/>
      <c r="B39" s="7"/>
      <c r="C39" s="7"/>
      <c r="D39" s="7"/>
      <c r="E39" s="12"/>
      <c r="F39" s="12"/>
    </row>
    <row r="40" spans="1:6">
      <c r="A40" s="15"/>
      <c r="B40" s="15"/>
      <c r="C40" s="15"/>
      <c r="D40" s="15"/>
      <c r="E40" s="805"/>
      <c r="F40" s="805"/>
    </row>
    <row r="41" spans="1:6" ht="27" customHeight="1">
      <c r="A41" s="15"/>
      <c r="B41" s="806" t="s">
        <v>821</v>
      </c>
      <c r="C41" s="806"/>
      <c r="D41" s="806"/>
      <c r="E41" s="806"/>
      <c r="F41" s="806"/>
    </row>
    <row r="42" spans="1:6">
      <c r="A42" s="15"/>
      <c r="B42" s="15"/>
      <c r="C42" s="15"/>
      <c r="D42" s="15"/>
      <c r="E42" s="805"/>
      <c r="F42" s="805"/>
    </row>
    <row r="43" spans="1:6" ht="26.25">
      <c r="A43" s="732" t="s">
        <v>3</v>
      </c>
      <c r="B43" s="807" t="s">
        <v>43</v>
      </c>
      <c r="C43" s="808" t="s">
        <v>44</v>
      </c>
      <c r="D43" s="809" t="s">
        <v>2</v>
      </c>
      <c r="E43" s="810" t="s">
        <v>45</v>
      </c>
      <c r="F43" s="17" t="s">
        <v>46</v>
      </c>
    </row>
    <row r="44" spans="1:6" ht="15.75" thickBot="1">
      <c r="A44" s="18">
        <v>1</v>
      </c>
      <c r="B44" s="19" t="s">
        <v>47</v>
      </c>
      <c r="C44" s="20"/>
      <c r="D44" s="21"/>
      <c r="E44" s="811"/>
      <c r="F44" s="13"/>
    </row>
    <row r="45" spans="1:6" ht="27" thickTop="1">
      <c r="A45" s="22" t="s">
        <v>48</v>
      </c>
      <c r="B45" s="196" t="s">
        <v>513</v>
      </c>
      <c r="C45" s="24" t="s">
        <v>12</v>
      </c>
      <c r="D45" s="25">
        <v>150</v>
      </c>
      <c r="E45" s="812"/>
      <c r="F45" s="12"/>
    </row>
    <row r="46" spans="1:6" ht="39">
      <c r="A46" s="26" t="s">
        <v>81</v>
      </c>
      <c r="B46" s="30" t="s">
        <v>514</v>
      </c>
      <c r="C46" s="28" t="s">
        <v>30</v>
      </c>
      <c r="D46" s="29">
        <v>80</v>
      </c>
      <c r="E46" s="813"/>
      <c r="F46" s="12"/>
    </row>
    <row r="47" spans="1:6" ht="26.25">
      <c r="A47" s="26" t="s">
        <v>49</v>
      </c>
      <c r="B47" s="30" t="s">
        <v>50</v>
      </c>
      <c r="C47" s="28" t="s">
        <v>12</v>
      </c>
      <c r="D47" s="29">
        <v>300</v>
      </c>
      <c r="E47" s="813"/>
      <c r="F47" s="12"/>
    </row>
    <row r="48" spans="1:6" ht="26.25">
      <c r="A48" s="26" t="s">
        <v>51</v>
      </c>
      <c r="B48" s="30" t="s">
        <v>515</v>
      </c>
      <c r="C48" s="28" t="s">
        <v>9</v>
      </c>
      <c r="D48" s="29">
        <v>4</v>
      </c>
      <c r="E48" s="813"/>
      <c r="F48" s="12"/>
    </row>
    <row r="49" spans="1:6" ht="15.75" thickBot="1">
      <c r="A49" s="31" t="s">
        <v>53</v>
      </c>
      <c r="B49" s="194" t="s">
        <v>122</v>
      </c>
      <c r="C49" s="33" t="s">
        <v>9</v>
      </c>
      <c r="D49" s="34">
        <v>1</v>
      </c>
      <c r="E49" s="814"/>
      <c r="F49" s="12"/>
    </row>
    <row r="50" spans="1:6" ht="16.5" thickTop="1" thickBot="1">
      <c r="A50" s="35">
        <v>2</v>
      </c>
      <c r="B50" s="404" t="s">
        <v>54</v>
      </c>
      <c r="C50" s="37"/>
      <c r="D50" s="38"/>
      <c r="E50" s="815"/>
      <c r="F50" s="12"/>
    </row>
    <row r="51" spans="1:6" ht="27" thickTop="1">
      <c r="A51" s="22" t="s">
        <v>55</v>
      </c>
      <c r="B51" s="196" t="s">
        <v>516</v>
      </c>
      <c r="C51" s="24" t="s">
        <v>80</v>
      </c>
      <c r="D51" s="25">
        <v>336.9</v>
      </c>
      <c r="E51" s="816"/>
      <c r="F51" s="12"/>
    </row>
    <row r="52" spans="1:6" ht="26.25">
      <c r="A52" s="26" t="s">
        <v>82</v>
      </c>
      <c r="B52" s="196" t="s">
        <v>517</v>
      </c>
      <c r="C52" s="28" t="s">
        <v>80</v>
      </c>
      <c r="D52" s="29">
        <v>112.3</v>
      </c>
      <c r="E52" s="813"/>
      <c r="F52" s="12"/>
    </row>
    <row r="53" spans="1:6" ht="26.25">
      <c r="A53" s="22" t="s">
        <v>83</v>
      </c>
      <c r="B53" s="196" t="s">
        <v>518</v>
      </c>
      <c r="C53" s="24" t="s">
        <v>80</v>
      </c>
      <c r="D53" s="25">
        <v>108</v>
      </c>
      <c r="E53" s="813"/>
      <c r="F53" s="12"/>
    </row>
    <row r="54" spans="1:6" ht="27" thickBot="1">
      <c r="A54" s="26" t="s">
        <v>84</v>
      </c>
      <c r="B54" s="196" t="s">
        <v>519</v>
      </c>
      <c r="C54" s="28" t="s">
        <v>80</v>
      </c>
      <c r="D54" s="29">
        <v>40.5</v>
      </c>
      <c r="E54" s="814"/>
      <c r="F54" s="12"/>
    </row>
    <row r="55" spans="1:6" ht="16.5" thickTop="1" thickBot="1">
      <c r="A55" s="35">
        <v>3</v>
      </c>
      <c r="B55" s="404" t="s">
        <v>56</v>
      </c>
      <c r="C55" s="37"/>
      <c r="D55" s="38"/>
      <c r="E55" s="815"/>
      <c r="F55" s="12"/>
    </row>
    <row r="56" spans="1:6" ht="52.5" thickTop="1" thickBot="1">
      <c r="A56" s="26" t="s">
        <v>57</v>
      </c>
      <c r="B56" s="39" t="s">
        <v>520</v>
      </c>
      <c r="C56" s="28" t="s">
        <v>80</v>
      </c>
      <c r="D56" s="29">
        <v>150.53</v>
      </c>
      <c r="E56" s="817"/>
      <c r="F56" s="12"/>
    </row>
    <row r="57" spans="1:6" ht="16.5" thickTop="1" thickBot="1">
      <c r="A57" s="35">
        <v>4</v>
      </c>
      <c r="B57" s="404" t="s">
        <v>58</v>
      </c>
      <c r="C57" s="37"/>
      <c r="D57" s="38"/>
      <c r="E57" s="815"/>
      <c r="F57" s="12"/>
    </row>
    <row r="58" spans="1:6" ht="16.5" thickTop="1" thickBot="1">
      <c r="A58" s="22" t="s">
        <v>59</v>
      </c>
      <c r="B58" s="196" t="s">
        <v>60</v>
      </c>
      <c r="C58" s="24" t="s">
        <v>12</v>
      </c>
      <c r="D58" s="25">
        <v>20</v>
      </c>
      <c r="E58" s="817"/>
      <c r="F58" s="12"/>
    </row>
    <row r="59" spans="1:6" ht="16.5" thickTop="1" thickBot="1">
      <c r="A59" s="35">
        <v>5</v>
      </c>
      <c r="B59" s="404" t="s">
        <v>61</v>
      </c>
      <c r="C59" s="37"/>
      <c r="D59" s="38"/>
      <c r="E59" s="818"/>
      <c r="F59" s="12"/>
    </row>
    <row r="60" spans="1:6" ht="27" thickTop="1">
      <c r="A60" s="22" t="s">
        <v>62</v>
      </c>
      <c r="B60" s="196" t="s">
        <v>63</v>
      </c>
      <c r="C60" s="24" t="s">
        <v>80</v>
      </c>
      <c r="D60" s="25">
        <v>480.86</v>
      </c>
      <c r="E60" s="819"/>
      <c r="F60" s="12"/>
    </row>
    <row r="61" spans="1:6" ht="27" thickBot="1">
      <c r="A61" s="22" t="s">
        <v>64</v>
      </c>
      <c r="B61" s="196" t="s">
        <v>521</v>
      </c>
      <c r="C61" s="24" t="s">
        <v>80</v>
      </c>
      <c r="D61" s="25">
        <v>29.64</v>
      </c>
      <c r="E61" s="820"/>
      <c r="F61" s="12"/>
    </row>
    <row r="62" spans="1:6" ht="27.75" thickTop="1" thickBot="1">
      <c r="A62" s="35">
        <v>6</v>
      </c>
      <c r="B62" s="404" t="s">
        <v>65</v>
      </c>
      <c r="C62" s="37"/>
      <c r="D62" s="38"/>
      <c r="E62" s="815"/>
      <c r="F62" s="12"/>
    </row>
    <row r="63" spans="1:6" ht="27" thickTop="1">
      <c r="A63" s="22" t="s">
        <v>85</v>
      </c>
      <c r="B63" s="196" t="s">
        <v>641</v>
      </c>
      <c r="C63" s="24" t="s">
        <v>12</v>
      </c>
      <c r="D63" s="25">
        <v>128</v>
      </c>
      <c r="E63" s="821"/>
      <c r="F63" s="12"/>
    </row>
    <row r="64" spans="1:6" ht="26.25">
      <c r="A64" s="22" t="s">
        <v>66</v>
      </c>
      <c r="B64" s="196" t="s">
        <v>640</v>
      </c>
      <c r="C64" s="28" t="s">
        <v>12</v>
      </c>
      <c r="D64" s="25">
        <v>75</v>
      </c>
      <c r="E64" s="822"/>
      <c r="F64" s="12"/>
    </row>
    <row r="65" spans="1:6" ht="27" thickBot="1">
      <c r="A65" s="22" t="s">
        <v>86</v>
      </c>
      <c r="B65" s="196" t="s">
        <v>642</v>
      </c>
      <c r="C65" s="28" t="s">
        <v>12</v>
      </c>
      <c r="D65" s="25">
        <v>75</v>
      </c>
      <c r="E65" s="820"/>
      <c r="F65" s="12"/>
    </row>
    <row r="66" spans="1:6" ht="16.5" thickTop="1" thickBot="1">
      <c r="A66" s="35">
        <v>7</v>
      </c>
      <c r="B66" s="404" t="s">
        <v>87</v>
      </c>
      <c r="C66" s="37"/>
      <c r="D66" s="38"/>
      <c r="E66" s="815"/>
      <c r="F66" s="12"/>
    </row>
    <row r="67" spans="1:6" ht="27" thickTop="1">
      <c r="A67" s="26" t="s">
        <v>88</v>
      </c>
      <c r="B67" s="196" t="s">
        <v>639</v>
      </c>
      <c r="C67" s="28" t="s">
        <v>0</v>
      </c>
      <c r="D67" s="29">
        <v>16</v>
      </c>
      <c r="E67" s="816"/>
      <c r="F67" s="12"/>
    </row>
    <row r="68" spans="1:6" ht="27" thickBot="1">
      <c r="A68" s="40" t="s">
        <v>89</v>
      </c>
      <c r="B68" s="405" t="s">
        <v>822</v>
      </c>
      <c r="C68" s="42" t="s">
        <v>0</v>
      </c>
      <c r="D68" s="43">
        <v>16</v>
      </c>
      <c r="E68" s="814"/>
      <c r="F68" s="12"/>
    </row>
    <row r="69" spans="1:6" ht="27.75" thickTop="1" thickBot="1">
      <c r="A69" s="35">
        <v>9</v>
      </c>
      <c r="B69" s="404" t="s">
        <v>67</v>
      </c>
      <c r="C69" s="37"/>
      <c r="D69" s="38"/>
      <c r="E69" s="815"/>
      <c r="F69" s="12"/>
    </row>
    <row r="70" spans="1:6" ht="51.75" thickTop="1">
      <c r="A70" s="44" t="s">
        <v>68</v>
      </c>
      <c r="B70" s="39" t="s">
        <v>524</v>
      </c>
      <c r="C70" s="45" t="s">
        <v>12</v>
      </c>
      <c r="D70" s="46">
        <v>3</v>
      </c>
      <c r="E70" s="812"/>
      <c r="F70" s="12"/>
    </row>
    <row r="71" spans="1:6" ht="51">
      <c r="A71" s="26" t="s">
        <v>69</v>
      </c>
      <c r="B71" s="47" t="s">
        <v>525</v>
      </c>
      <c r="C71" s="28" t="s">
        <v>0</v>
      </c>
      <c r="D71" s="29">
        <v>6</v>
      </c>
      <c r="E71" s="823"/>
      <c r="F71" s="12"/>
    </row>
    <row r="72" spans="1:6" ht="38.25">
      <c r="A72" s="26" t="s">
        <v>71</v>
      </c>
      <c r="B72" s="48" t="s">
        <v>534</v>
      </c>
      <c r="C72" s="28" t="s">
        <v>0</v>
      </c>
      <c r="D72" s="29">
        <v>4</v>
      </c>
      <c r="E72" s="823"/>
      <c r="F72" s="12"/>
    </row>
    <row r="73" spans="1:6" ht="38.25">
      <c r="A73" s="26" t="s">
        <v>72</v>
      </c>
      <c r="B73" s="48" t="s">
        <v>535</v>
      </c>
      <c r="C73" s="28" t="s">
        <v>0</v>
      </c>
      <c r="D73" s="29">
        <v>4</v>
      </c>
      <c r="E73" s="823"/>
      <c r="F73" s="12"/>
    </row>
    <row r="74" spans="1:6" ht="39" thickBot="1">
      <c r="A74" s="26" t="s">
        <v>73</v>
      </c>
      <c r="B74" s="48" t="s">
        <v>526</v>
      </c>
      <c r="C74" s="28" t="s">
        <v>0</v>
      </c>
      <c r="D74" s="29">
        <v>4</v>
      </c>
      <c r="E74" s="824"/>
      <c r="F74" s="12"/>
    </row>
    <row r="75" spans="1:6" ht="27.75" thickTop="1" thickBot="1">
      <c r="A75" s="35">
        <v>10</v>
      </c>
      <c r="B75" s="404" t="s">
        <v>90</v>
      </c>
      <c r="C75" s="37"/>
      <c r="D75" s="38"/>
      <c r="E75" s="815"/>
      <c r="F75" s="12"/>
    </row>
    <row r="76" spans="1:6" ht="52.5" thickTop="1" thickBot="1">
      <c r="A76" s="22" t="s">
        <v>91</v>
      </c>
      <c r="B76" s="39" t="s">
        <v>527</v>
      </c>
      <c r="C76" s="24" t="s">
        <v>0</v>
      </c>
      <c r="D76" s="25">
        <v>32</v>
      </c>
      <c r="E76" s="825"/>
      <c r="F76" s="12"/>
    </row>
    <row r="77" spans="1:6" ht="16.5" thickTop="1" thickBot="1">
      <c r="A77" s="35">
        <v>11</v>
      </c>
      <c r="B77" s="404" t="s">
        <v>92</v>
      </c>
      <c r="C77" s="37"/>
      <c r="D77" s="38"/>
      <c r="E77" s="815"/>
      <c r="F77" s="12"/>
    </row>
    <row r="78" spans="1:6" ht="26.25" thickTop="1">
      <c r="A78" s="44" t="s">
        <v>93</v>
      </c>
      <c r="B78" s="39" t="s">
        <v>528</v>
      </c>
      <c r="C78" s="28" t="s">
        <v>80</v>
      </c>
      <c r="D78" s="46">
        <v>28</v>
      </c>
      <c r="E78" s="812"/>
      <c r="F78" s="12"/>
    </row>
    <row r="79" spans="1:6" ht="26.25" thickBot="1">
      <c r="A79" s="26" t="s">
        <v>94</v>
      </c>
      <c r="B79" s="47" t="s">
        <v>529</v>
      </c>
      <c r="C79" s="28" t="s">
        <v>80</v>
      </c>
      <c r="D79" s="29">
        <v>5.69</v>
      </c>
      <c r="E79" s="824"/>
      <c r="F79" s="12"/>
    </row>
    <row r="80" spans="1:6" ht="27.75" thickTop="1" thickBot="1">
      <c r="A80" s="35">
        <v>12</v>
      </c>
      <c r="B80" s="404" t="s">
        <v>95</v>
      </c>
      <c r="C80" s="37"/>
      <c r="D80" s="38"/>
      <c r="E80" s="815"/>
      <c r="F80" s="12"/>
    </row>
    <row r="81" spans="1:6" ht="39.75" thickTop="1" thickBot="1">
      <c r="A81" s="44" t="s">
        <v>96</v>
      </c>
      <c r="B81" s="39" t="s">
        <v>530</v>
      </c>
      <c r="C81" s="28" t="s">
        <v>80</v>
      </c>
      <c r="D81" s="46">
        <v>56.15</v>
      </c>
      <c r="E81" s="825"/>
      <c r="F81" s="12"/>
    </row>
    <row r="82" spans="1:6" ht="27.75" thickTop="1" thickBot="1">
      <c r="A82" s="35">
        <v>13</v>
      </c>
      <c r="B82" s="404" t="s">
        <v>74</v>
      </c>
      <c r="C82" s="37"/>
      <c r="D82" s="38"/>
      <c r="E82" s="815"/>
      <c r="F82" s="12"/>
    </row>
    <row r="83" spans="1:6" ht="26.25" thickTop="1">
      <c r="A83" s="44" t="s">
        <v>75</v>
      </c>
      <c r="B83" s="39" t="s">
        <v>76</v>
      </c>
      <c r="C83" s="28" t="s">
        <v>80</v>
      </c>
      <c r="D83" s="46">
        <v>33.69</v>
      </c>
      <c r="E83" s="812"/>
      <c r="F83" s="12"/>
    </row>
    <row r="84" spans="1:6" ht="25.5">
      <c r="A84" s="26" t="s">
        <v>97</v>
      </c>
      <c r="B84" s="47" t="s">
        <v>98</v>
      </c>
      <c r="C84" s="28" t="s">
        <v>80</v>
      </c>
      <c r="D84" s="29">
        <v>5</v>
      </c>
      <c r="E84" s="823"/>
      <c r="F84" s="12"/>
    </row>
    <row r="85" spans="1:6" ht="25.5">
      <c r="A85" s="26" t="s">
        <v>99</v>
      </c>
      <c r="B85" s="48" t="s">
        <v>531</v>
      </c>
      <c r="C85" s="28" t="s">
        <v>12</v>
      </c>
      <c r="D85" s="29">
        <v>556</v>
      </c>
      <c r="E85" s="823"/>
      <c r="F85" s="12"/>
    </row>
    <row r="86" spans="1:6" ht="26.25" thickBot="1">
      <c r="A86" s="26" t="s">
        <v>100</v>
      </c>
      <c r="B86" s="48" t="s">
        <v>532</v>
      </c>
      <c r="C86" s="28" t="s">
        <v>12</v>
      </c>
      <c r="D86" s="29">
        <f>+D85</f>
        <v>556</v>
      </c>
      <c r="E86" s="824"/>
      <c r="F86" s="12"/>
    </row>
    <row r="87" spans="1:6" ht="16.5" thickTop="1" thickBot="1">
      <c r="A87" s="35">
        <v>14</v>
      </c>
      <c r="B87" s="404" t="s">
        <v>77</v>
      </c>
      <c r="C87" s="37"/>
      <c r="D87" s="38"/>
      <c r="E87" s="815"/>
      <c r="F87" s="12"/>
    </row>
    <row r="88" spans="1:6" ht="39.75" thickTop="1" thickBot="1">
      <c r="A88" s="49" t="s">
        <v>78</v>
      </c>
      <c r="B88" s="50" t="s">
        <v>533</v>
      </c>
      <c r="C88" s="51" t="s">
        <v>35</v>
      </c>
      <c r="D88" s="52">
        <v>200</v>
      </c>
      <c r="E88" s="826"/>
      <c r="F88" s="12"/>
    </row>
    <row r="89" spans="1:6" ht="15.75" thickBot="1">
      <c r="A89" s="49">
        <v>2</v>
      </c>
      <c r="B89" s="838" t="s">
        <v>210</v>
      </c>
      <c r="C89" s="185" t="s">
        <v>211</v>
      </c>
      <c r="D89" s="650">
        <v>1.25</v>
      </c>
      <c r="E89" s="186"/>
      <c r="F89" s="186"/>
    </row>
    <row r="90" spans="1:6" ht="15.75" thickBot="1">
      <c r="A90" s="53"/>
      <c r="B90" s="407" t="s">
        <v>79</v>
      </c>
      <c r="C90" s="55"/>
      <c r="D90" s="56"/>
      <c r="E90" s="827"/>
      <c r="F90" s="740"/>
    </row>
    <row r="91" spans="1:6">
      <c r="A91" s="15"/>
      <c r="B91" s="15"/>
      <c r="C91" s="15"/>
      <c r="D91" s="15"/>
      <c r="E91" s="15"/>
      <c r="F91" s="15"/>
    </row>
    <row r="92" spans="1:6">
      <c r="A92" s="15"/>
      <c r="B92" s="15"/>
      <c r="C92" s="15"/>
      <c r="D92" s="15"/>
      <c r="E92" s="15"/>
      <c r="F92" s="15"/>
    </row>
    <row r="93" spans="1:6" ht="52.5" customHeight="1">
      <c r="A93" s="15"/>
      <c r="B93" s="777" t="s">
        <v>823</v>
      </c>
      <c r="C93" s="777"/>
      <c r="D93" s="777"/>
      <c r="E93" s="777"/>
      <c r="F93" s="777"/>
    </row>
    <row r="94" spans="1:6" ht="15.75" thickBot="1">
      <c r="A94" s="15"/>
      <c r="B94" s="15"/>
      <c r="C94" s="15"/>
      <c r="D94" s="15"/>
      <c r="E94" s="15"/>
      <c r="F94" s="15"/>
    </row>
    <row r="95" spans="1:6" ht="15.75" thickBot="1">
      <c r="A95" s="60" t="s">
        <v>3</v>
      </c>
      <c r="B95" s="61" t="s">
        <v>43</v>
      </c>
      <c r="C95" s="828" t="s">
        <v>44</v>
      </c>
      <c r="D95" s="829" t="s">
        <v>2</v>
      </c>
      <c r="E95" s="829" t="s">
        <v>45</v>
      </c>
      <c r="F95" s="830" t="s">
        <v>46</v>
      </c>
    </row>
    <row r="96" spans="1:6" ht="15.75" thickBot="1">
      <c r="A96" s="18">
        <v>1</v>
      </c>
      <c r="B96" s="62" t="s">
        <v>47</v>
      </c>
      <c r="C96" s="831"/>
      <c r="D96" s="21"/>
      <c r="E96" s="62"/>
      <c r="F96" s="63"/>
    </row>
    <row r="97" spans="1:6" ht="15.75" thickTop="1">
      <c r="A97" s="22" t="s">
        <v>48</v>
      </c>
      <c r="B97" s="832" t="s">
        <v>513</v>
      </c>
      <c r="C97" s="24" t="s">
        <v>12</v>
      </c>
      <c r="D97" s="25">
        <v>251.88</v>
      </c>
      <c r="E97" s="64"/>
      <c r="F97" s="12"/>
    </row>
    <row r="98" spans="1:6" ht="39">
      <c r="A98" s="26" t="s">
        <v>81</v>
      </c>
      <c r="B98" s="65" t="s">
        <v>514</v>
      </c>
      <c r="C98" s="28" t="s">
        <v>30</v>
      </c>
      <c r="D98" s="29">
        <v>1382.48</v>
      </c>
      <c r="E98" s="66"/>
      <c r="F98" s="12"/>
    </row>
    <row r="99" spans="1:6" ht="26.25">
      <c r="A99" s="26" t="s">
        <v>49</v>
      </c>
      <c r="B99" s="65" t="s">
        <v>50</v>
      </c>
      <c r="C99" s="28" t="s">
        <v>12</v>
      </c>
      <c r="D99" s="29">
        <v>516</v>
      </c>
      <c r="E99" s="66"/>
      <c r="F99" s="12"/>
    </row>
    <row r="100" spans="1:6" ht="26.25">
      <c r="A100" s="26" t="s">
        <v>51</v>
      </c>
      <c r="B100" s="65" t="s">
        <v>515</v>
      </c>
      <c r="C100" s="28" t="s">
        <v>9</v>
      </c>
      <c r="D100" s="29">
        <v>3</v>
      </c>
      <c r="E100" s="66"/>
      <c r="F100" s="12"/>
    </row>
    <row r="101" spans="1:6" ht="15.75" thickBot="1">
      <c r="A101" s="31" t="s">
        <v>53</v>
      </c>
      <c r="B101" s="67" t="s">
        <v>122</v>
      </c>
      <c r="C101" s="33" t="s">
        <v>9</v>
      </c>
      <c r="D101" s="34">
        <v>1</v>
      </c>
      <c r="E101" s="68"/>
      <c r="F101" s="12"/>
    </row>
    <row r="102" spans="1:6" ht="27.75" thickTop="1" thickBot="1">
      <c r="A102" s="35">
        <v>2</v>
      </c>
      <c r="B102" s="69" t="s">
        <v>54</v>
      </c>
      <c r="C102" s="37"/>
      <c r="D102" s="38"/>
      <c r="E102" s="70"/>
      <c r="F102" s="12"/>
    </row>
    <row r="103" spans="1:6" ht="27" thickTop="1">
      <c r="A103" s="22" t="s">
        <v>55</v>
      </c>
      <c r="B103" s="71" t="s">
        <v>516</v>
      </c>
      <c r="C103" s="24" t="s">
        <v>80</v>
      </c>
      <c r="D103" s="25">
        <v>724.04</v>
      </c>
      <c r="E103" s="72"/>
      <c r="F103" s="12"/>
    </row>
    <row r="104" spans="1:6" ht="26.25">
      <c r="A104" s="26" t="s">
        <v>82</v>
      </c>
      <c r="B104" s="65" t="s">
        <v>517</v>
      </c>
      <c r="C104" s="28" t="s">
        <v>80</v>
      </c>
      <c r="D104" s="25">
        <v>154.6</v>
      </c>
      <c r="E104" s="66"/>
      <c r="F104" s="12"/>
    </row>
    <row r="105" spans="1:6" ht="26.25">
      <c r="A105" s="22" t="s">
        <v>83</v>
      </c>
      <c r="B105" s="65" t="s">
        <v>518</v>
      </c>
      <c r="C105" s="24" t="s">
        <v>80</v>
      </c>
      <c r="D105" s="25">
        <v>113.35</v>
      </c>
      <c r="E105" s="66"/>
      <c r="F105" s="12"/>
    </row>
    <row r="106" spans="1:6" ht="27" thickBot="1">
      <c r="A106" s="26" t="s">
        <v>84</v>
      </c>
      <c r="B106" s="67" t="s">
        <v>519</v>
      </c>
      <c r="C106" s="28" t="s">
        <v>80</v>
      </c>
      <c r="D106" s="25">
        <v>113.35</v>
      </c>
      <c r="E106" s="68"/>
      <c r="F106" s="12"/>
    </row>
    <row r="107" spans="1:6" ht="16.5" thickTop="1" thickBot="1">
      <c r="A107" s="35">
        <v>3</v>
      </c>
      <c r="B107" s="69" t="s">
        <v>56</v>
      </c>
      <c r="C107" s="37"/>
      <c r="D107" s="38"/>
      <c r="E107" s="70"/>
      <c r="F107" s="12"/>
    </row>
    <row r="108" spans="1:6" ht="52.5" thickTop="1" thickBot="1">
      <c r="A108" s="26" t="s">
        <v>57</v>
      </c>
      <c r="B108" s="73" t="s">
        <v>520</v>
      </c>
      <c r="C108" s="28" t="s">
        <v>80</v>
      </c>
      <c r="D108" s="29">
        <v>325.95</v>
      </c>
      <c r="E108" s="74"/>
      <c r="F108" s="12"/>
    </row>
    <row r="109" spans="1:6" ht="16.5" thickTop="1" thickBot="1">
      <c r="A109" s="35">
        <v>4</v>
      </c>
      <c r="B109" s="69" t="s">
        <v>58</v>
      </c>
      <c r="C109" s="37"/>
      <c r="D109" s="38"/>
      <c r="E109" s="70"/>
      <c r="F109" s="12"/>
    </row>
    <row r="110" spans="1:6" ht="16.5" thickTop="1" thickBot="1">
      <c r="A110" s="22" t="s">
        <v>59</v>
      </c>
      <c r="B110" s="75" t="s">
        <v>60</v>
      </c>
      <c r="C110" s="24" t="s">
        <v>12</v>
      </c>
      <c r="D110" s="25">
        <v>251.88</v>
      </c>
      <c r="E110" s="74"/>
      <c r="F110" s="12"/>
    </row>
    <row r="111" spans="1:6" ht="16.5" thickTop="1" thickBot="1">
      <c r="A111" s="35">
        <v>5</v>
      </c>
      <c r="B111" s="69" t="s">
        <v>61</v>
      </c>
      <c r="C111" s="37"/>
      <c r="D111" s="38"/>
      <c r="E111" s="70"/>
      <c r="F111" s="12"/>
    </row>
    <row r="112" spans="1:6" ht="27" thickTop="1">
      <c r="A112" s="22" t="s">
        <v>62</v>
      </c>
      <c r="B112" s="71" t="s">
        <v>63</v>
      </c>
      <c r="C112" s="24" t="s">
        <v>80</v>
      </c>
      <c r="D112" s="25">
        <v>837.39</v>
      </c>
      <c r="E112" s="72"/>
      <c r="F112" s="12"/>
    </row>
    <row r="113" spans="1:6" ht="26.25">
      <c r="A113" s="26" t="s">
        <v>101</v>
      </c>
      <c r="B113" s="65" t="s">
        <v>536</v>
      </c>
      <c r="C113" s="28" t="s">
        <v>80</v>
      </c>
      <c r="D113" s="29">
        <v>18</v>
      </c>
      <c r="E113" s="66"/>
      <c r="F113" s="12"/>
    </row>
    <row r="114" spans="1:6" ht="27" thickBot="1">
      <c r="A114" s="22" t="s">
        <v>64</v>
      </c>
      <c r="B114" s="67" t="s">
        <v>521</v>
      </c>
      <c r="C114" s="24" t="s">
        <v>80</v>
      </c>
      <c r="D114" s="25">
        <v>168.2</v>
      </c>
      <c r="E114" s="68"/>
      <c r="F114" s="12"/>
    </row>
    <row r="115" spans="1:6" ht="27.75" thickTop="1" thickBot="1">
      <c r="A115" s="35">
        <v>6</v>
      </c>
      <c r="B115" s="69" t="s">
        <v>65</v>
      </c>
      <c r="C115" s="37"/>
      <c r="D115" s="38"/>
      <c r="E115" s="70"/>
      <c r="F115" s="12"/>
    </row>
    <row r="116" spans="1:6" ht="27" thickTop="1">
      <c r="A116" s="22" t="s">
        <v>85</v>
      </c>
      <c r="B116" s="71" t="s">
        <v>643</v>
      </c>
      <c r="C116" s="24" t="s">
        <v>12</v>
      </c>
      <c r="D116" s="25">
        <v>275</v>
      </c>
      <c r="E116" s="72"/>
      <c r="F116" s="12"/>
    </row>
    <row r="117" spans="1:6" ht="26.25">
      <c r="A117" s="26" t="s">
        <v>102</v>
      </c>
      <c r="B117" s="65" t="s">
        <v>644</v>
      </c>
      <c r="C117" s="28" t="s">
        <v>12</v>
      </c>
      <c r="D117" s="29">
        <v>124.53</v>
      </c>
      <c r="E117" s="66"/>
      <c r="F117" s="12"/>
    </row>
    <row r="118" spans="1:6" ht="26.25">
      <c r="A118" s="26" t="s">
        <v>824</v>
      </c>
      <c r="B118" s="65" t="s">
        <v>825</v>
      </c>
      <c r="C118" s="28" t="s">
        <v>12</v>
      </c>
      <c r="D118" s="29">
        <v>101.85</v>
      </c>
      <c r="E118" s="66"/>
      <c r="F118" s="12"/>
    </row>
    <row r="119" spans="1:6" ht="27" thickBot="1">
      <c r="A119" s="22" t="s">
        <v>826</v>
      </c>
      <c r="B119" s="67" t="s">
        <v>827</v>
      </c>
      <c r="C119" s="28" t="s">
        <v>12</v>
      </c>
      <c r="D119" s="25">
        <v>25.5</v>
      </c>
      <c r="E119" s="68"/>
      <c r="F119" s="12"/>
    </row>
    <row r="120" spans="1:6" ht="16.5" thickTop="1" thickBot="1">
      <c r="A120" s="35">
        <v>7</v>
      </c>
      <c r="B120" s="76" t="s">
        <v>87</v>
      </c>
      <c r="C120" s="37"/>
      <c r="D120" s="38"/>
      <c r="E120" s="70"/>
      <c r="F120" s="12"/>
    </row>
    <row r="121" spans="1:6" ht="27" thickTop="1">
      <c r="A121" s="22" t="s">
        <v>103</v>
      </c>
      <c r="B121" s="71" t="s">
        <v>629</v>
      </c>
      <c r="C121" s="24" t="s">
        <v>0</v>
      </c>
      <c r="D121" s="25">
        <v>35</v>
      </c>
      <c r="E121" s="72"/>
      <c r="F121" s="12"/>
    </row>
    <row r="122" spans="1:6" ht="27" thickBot="1">
      <c r="A122" s="40" t="s">
        <v>828</v>
      </c>
      <c r="B122" s="67" t="s">
        <v>829</v>
      </c>
      <c r="C122" s="42" t="s">
        <v>0</v>
      </c>
      <c r="D122" s="43">
        <v>20</v>
      </c>
      <c r="E122" s="68"/>
      <c r="F122" s="12"/>
    </row>
    <row r="123" spans="1:6" ht="16.5" thickTop="1" thickBot="1">
      <c r="A123" s="18">
        <v>8</v>
      </c>
      <c r="B123" s="69" t="s">
        <v>104</v>
      </c>
      <c r="C123" s="77"/>
      <c r="D123" s="78"/>
      <c r="E123" s="70"/>
      <c r="F123" s="12"/>
    </row>
    <row r="124" spans="1:6" ht="40.5" thickTop="1" thickBot="1">
      <c r="A124" s="44" t="s">
        <v>105</v>
      </c>
      <c r="B124" s="75" t="s">
        <v>539</v>
      </c>
      <c r="C124" s="45" t="s">
        <v>0</v>
      </c>
      <c r="D124" s="46">
        <v>2</v>
      </c>
      <c r="E124" s="74"/>
      <c r="F124" s="12"/>
    </row>
    <row r="125" spans="1:6" ht="27.75" thickTop="1" thickBot="1">
      <c r="A125" s="35">
        <v>9</v>
      </c>
      <c r="B125" s="69" t="s">
        <v>67</v>
      </c>
      <c r="C125" s="37"/>
      <c r="D125" s="38"/>
      <c r="E125" s="70"/>
      <c r="F125" s="12"/>
    </row>
    <row r="126" spans="1:6" ht="51.75" thickTop="1">
      <c r="A126" s="44" t="s">
        <v>68</v>
      </c>
      <c r="B126" s="79" t="s">
        <v>524</v>
      </c>
      <c r="C126" s="45" t="s">
        <v>12</v>
      </c>
      <c r="D126" s="46">
        <v>18</v>
      </c>
      <c r="E126" s="64"/>
      <c r="F126" s="12"/>
    </row>
    <row r="127" spans="1:6" ht="51">
      <c r="A127" s="26" t="s">
        <v>69</v>
      </c>
      <c r="B127" s="80" t="s">
        <v>525</v>
      </c>
      <c r="C127" s="28" t="s">
        <v>0</v>
      </c>
      <c r="D127" s="29">
        <v>7</v>
      </c>
      <c r="E127" s="81"/>
      <c r="F127" s="12"/>
    </row>
    <row r="128" spans="1:6" ht="38.25">
      <c r="A128" s="26" t="s">
        <v>71</v>
      </c>
      <c r="B128" s="80" t="s">
        <v>534</v>
      </c>
      <c r="C128" s="28" t="s">
        <v>0</v>
      </c>
      <c r="D128" s="29">
        <v>7</v>
      </c>
      <c r="E128" s="81"/>
      <c r="F128" s="12"/>
    </row>
    <row r="129" spans="1:6" ht="38.25">
      <c r="A129" s="26" t="s">
        <v>72</v>
      </c>
      <c r="B129" s="80" t="s">
        <v>535</v>
      </c>
      <c r="C129" s="28" t="s">
        <v>0</v>
      </c>
      <c r="D129" s="29">
        <v>7</v>
      </c>
      <c r="E129" s="81"/>
      <c r="F129" s="12"/>
    </row>
    <row r="130" spans="1:6" ht="39" thickBot="1">
      <c r="A130" s="26" t="s">
        <v>73</v>
      </c>
      <c r="B130" s="82" t="s">
        <v>526</v>
      </c>
      <c r="C130" s="28" t="s">
        <v>0</v>
      </c>
      <c r="D130" s="29">
        <v>3</v>
      </c>
      <c r="E130" s="83"/>
      <c r="F130" s="12"/>
    </row>
    <row r="131" spans="1:6" ht="27.75" thickTop="1" thickBot="1">
      <c r="A131" s="218">
        <v>10</v>
      </c>
      <c r="B131" s="69" t="s">
        <v>90</v>
      </c>
      <c r="C131" s="37"/>
      <c r="D131" s="38"/>
      <c r="E131" s="84"/>
      <c r="F131" s="12"/>
    </row>
    <row r="132" spans="1:6" ht="52.5" thickTop="1" thickBot="1">
      <c r="A132" s="22" t="s">
        <v>91</v>
      </c>
      <c r="B132" s="73" t="s">
        <v>527</v>
      </c>
      <c r="C132" s="24" t="s">
        <v>0</v>
      </c>
      <c r="D132" s="25">
        <v>55</v>
      </c>
      <c r="E132" s="85"/>
      <c r="F132" s="12"/>
    </row>
    <row r="133" spans="1:6" ht="16.5" thickTop="1" thickBot="1">
      <c r="A133" s="218">
        <v>11</v>
      </c>
      <c r="B133" s="69" t="s">
        <v>92</v>
      </c>
      <c r="C133" s="219"/>
      <c r="D133" s="220"/>
      <c r="E133" s="221"/>
      <c r="F133" s="857"/>
    </row>
    <row r="134" spans="1:6" ht="26.25" thickTop="1">
      <c r="A134" s="224" t="s">
        <v>93</v>
      </c>
      <c r="B134" s="79" t="s">
        <v>528</v>
      </c>
      <c r="C134" s="214" t="s">
        <v>80</v>
      </c>
      <c r="D134" s="211">
        <v>70.5</v>
      </c>
      <c r="E134" s="212"/>
      <c r="F134" s="857"/>
    </row>
    <row r="135" spans="1:6" ht="26.25" thickBot="1">
      <c r="A135" s="213" t="s">
        <v>94</v>
      </c>
      <c r="B135" s="82" t="s">
        <v>529</v>
      </c>
      <c r="C135" s="214" t="s">
        <v>80</v>
      </c>
      <c r="D135" s="211">
        <v>5.5</v>
      </c>
      <c r="E135" s="228"/>
      <c r="F135" s="857"/>
    </row>
    <row r="136" spans="1:6" ht="27.75" thickTop="1" thickBot="1">
      <c r="A136" s="218">
        <v>12</v>
      </c>
      <c r="B136" s="69" t="s">
        <v>95</v>
      </c>
      <c r="C136" s="219"/>
      <c r="D136" s="220"/>
      <c r="E136" s="221"/>
      <c r="F136" s="857"/>
    </row>
    <row r="137" spans="1:6" ht="39.75" thickTop="1" thickBot="1">
      <c r="A137" s="224" t="s">
        <v>96</v>
      </c>
      <c r="B137" s="73" t="s">
        <v>530</v>
      </c>
      <c r="C137" s="214" t="s">
        <v>80</v>
      </c>
      <c r="D137" s="211">
        <v>81.09</v>
      </c>
      <c r="E137" s="858"/>
      <c r="F137" s="857"/>
    </row>
    <row r="138" spans="1:6" ht="27.75" thickTop="1" thickBot="1">
      <c r="A138" s="218">
        <v>13</v>
      </c>
      <c r="B138" s="69" t="s">
        <v>74</v>
      </c>
      <c r="C138" s="219"/>
      <c r="D138" s="220"/>
      <c r="E138" s="229"/>
      <c r="F138" s="857"/>
    </row>
    <row r="139" spans="1:6" ht="26.25" thickTop="1">
      <c r="A139" s="224" t="s">
        <v>75</v>
      </c>
      <c r="B139" s="79" t="s">
        <v>76</v>
      </c>
      <c r="C139" s="214" t="s">
        <v>80</v>
      </c>
      <c r="D139" s="226">
        <v>70.5</v>
      </c>
      <c r="E139" s="212"/>
      <c r="F139" s="857"/>
    </row>
    <row r="140" spans="1:6" ht="25.5">
      <c r="A140" s="213" t="s">
        <v>97</v>
      </c>
      <c r="B140" s="80" t="s">
        <v>98</v>
      </c>
      <c r="C140" s="214" t="s">
        <v>80</v>
      </c>
      <c r="D140" s="215">
        <v>5.5</v>
      </c>
      <c r="E140" s="227"/>
      <c r="F140" s="857"/>
    </row>
    <row r="141" spans="1:6" ht="25.5">
      <c r="A141" s="213" t="s">
        <v>99</v>
      </c>
      <c r="B141" s="80" t="s">
        <v>531</v>
      </c>
      <c r="C141" s="214" t="s">
        <v>12</v>
      </c>
      <c r="D141" s="215">
        <v>1272</v>
      </c>
      <c r="E141" s="227"/>
      <c r="F141" s="857"/>
    </row>
    <row r="142" spans="1:6" ht="26.25" thickBot="1">
      <c r="A142" s="213" t="s">
        <v>106</v>
      </c>
      <c r="B142" s="82" t="s">
        <v>540</v>
      </c>
      <c r="C142" s="214" t="s">
        <v>12</v>
      </c>
      <c r="D142" s="215">
        <v>1052</v>
      </c>
      <c r="E142" s="228"/>
      <c r="F142" s="857"/>
    </row>
    <row r="143" spans="1:6" ht="16.5" thickTop="1" thickBot="1">
      <c r="A143" s="218">
        <v>14</v>
      </c>
      <c r="B143" s="69" t="s">
        <v>77</v>
      </c>
      <c r="C143" s="219"/>
      <c r="D143" s="220"/>
      <c r="E143" s="229"/>
      <c r="F143" s="857"/>
    </row>
    <row r="144" spans="1:6" ht="39.75" thickTop="1" thickBot="1">
      <c r="A144" s="431" t="s">
        <v>78</v>
      </c>
      <c r="B144" s="86" t="s">
        <v>533</v>
      </c>
      <c r="C144" s="432" t="s">
        <v>35</v>
      </c>
      <c r="D144" s="433">
        <v>352</v>
      </c>
      <c r="E144" s="230"/>
      <c r="F144" s="857"/>
    </row>
    <row r="145" spans="1:6" ht="15.75" thickBot="1">
      <c r="A145" s="431">
        <v>2</v>
      </c>
      <c r="B145" s="838" t="s">
        <v>210</v>
      </c>
      <c r="C145" s="844" t="s">
        <v>211</v>
      </c>
      <c r="D145" s="859">
        <v>1.25</v>
      </c>
      <c r="E145" s="860"/>
      <c r="F145" s="860"/>
    </row>
    <row r="146" spans="1:6" ht="15.75" thickBot="1">
      <c r="A146" s="231"/>
      <c r="B146" s="14" t="s">
        <v>79</v>
      </c>
      <c r="C146" s="205"/>
      <c r="D146" s="232"/>
      <c r="E146" s="233"/>
      <c r="F146" s="861"/>
    </row>
    <row r="147" spans="1:6">
      <c r="A147" s="833"/>
      <c r="B147" s="833"/>
      <c r="C147" s="833"/>
      <c r="D147" s="833"/>
      <c r="E147" s="833"/>
      <c r="F147" s="833"/>
    </row>
    <row r="148" spans="1:6">
      <c r="A148" s="833"/>
      <c r="B148" s="833"/>
      <c r="C148" s="833"/>
      <c r="D148" s="833"/>
      <c r="E148" s="833"/>
      <c r="F148" s="833"/>
    </row>
    <row r="149" spans="1:6" ht="32.25" customHeight="1">
      <c r="A149" s="833"/>
      <c r="B149" s="777" t="s">
        <v>830</v>
      </c>
      <c r="C149" s="777"/>
      <c r="D149" s="777"/>
      <c r="E149" s="777"/>
      <c r="F149" s="777"/>
    </row>
    <row r="150" spans="1:6">
      <c r="A150" s="833"/>
      <c r="B150" s="833"/>
      <c r="C150" s="833"/>
      <c r="D150" s="833"/>
      <c r="E150" s="833"/>
      <c r="F150" s="833"/>
    </row>
    <row r="151" spans="1:6" ht="15.75" thickBot="1">
      <c r="A151" s="833"/>
      <c r="B151" s="833"/>
      <c r="C151" s="833"/>
      <c r="D151" s="833"/>
      <c r="E151" s="833"/>
      <c r="F151" s="833"/>
    </row>
    <row r="152" spans="1:6" ht="27" thickBot="1">
      <c r="A152" s="862" t="s">
        <v>23</v>
      </c>
      <c r="B152" s="863" t="s">
        <v>22</v>
      </c>
      <c r="C152" s="864" t="s">
        <v>44</v>
      </c>
      <c r="D152" s="865" t="s">
        <v>2</v>
      </c>
      <c r="E152" s="14" t="s">
        <v>45</v>
      </c>
      <c r="F152" s="836" t="s">
        <v>831</v>
      </c>
    </row>
    <row r="153" spans="1:6" ht="15.75" thickBot="1">
      <c r="A153" s="866">
        <v>1</v>
      </c>
      <c r="B153" s="834" t="s">
        <v>47</v>
      </c>
      <c r="C153" s="862"/>
      <c r="D153" s="835"/>
      <c r="E153" s="836"/>
      <c r="F153" s="837"/>
    </row>
    <row r="154" spans="1:6" ht="26.25" thickTop="1">
      <c r="A154" s="209" t="s">
        <v>48</v>
      </c>
      <c r="B154" s="79" t="s">
        <v>513</v>
      </c>
      <c r="C154" s="867" t="s">
        <v>12</v>
      </c>
      <c r="D154" s="868">
        <v>120</v>
      </c>
      <c r="E154" s="869"/>
      <c r="F154" s="857"/>
    </row>
    <row r="155" spans="1:6" ht="25.5">
      <c r="A155" s="213" t="s">
        <v>49</v>
      </c>
      <c r="B155" s="80" t="s">
        <v>50</v>
      </c>
      <c r="C155" s="870" t="s">
        <v>12</v>
      </c>
      <c r="D155" s="871">
        <v>120</v>
      </c>
      <c r="E155" s="872"/>
      <c r="F155" s="857"/>
    </row>
    <row r="156" spans="1:6" ht="25.5">
      <c r="A156" s="213" t="s">
        <v>51</v>
      </c>
      <c r="B156" s="80" t="s">
        <v>515</v>
      </c>
      <c r="C156" s="870" t="s">
        <v>9</v>
      </c>
      <c r="D156" s="871">
        <v>3</v>
      </c>
      <c r="E156" s="872"/>
      <c r="F156" s="857"/>
    </row>
    <row r="157" spans="1:6" ht="15.75" thickBot="1">
      <c r="A157" s="873" t="s">
        <v>53</v>
      </c>
      <c r="B157" s="82" t="s">
        <v>122</v>
      </c>
      <c r="C157" s="874" t="s">
        <v>9</v>
      </c>
      <c r="D157" s="875">
        <v>1</v>
      </c>
      <c r="E157" s="876"/>
      <c r="F157" s="857"/>
    </row>
    <row r="158" spans="1:6" ht="16.5" thickTop="1" thickBot="1">
      <c r="A158" s="206">
        <v>2</v>
      </c>
      <c r="B158" s="234" t="s">
        <v>54</v>
      </c>
      <c r="C158" s="877"/>
      <c r="D158" s="878"/>
      <c r="E158" s="879"/>
      <c r="F158" s="857"/>
    </row>
    <row r="159" spans="1:6" ht="26.25" thickTop="1">
      <c r="A159" s="224" t="s">
        <v>82</v>
      </c>
      <c r="B159" s="79" t="s">
        <v>517</v>
      </c>
      <c r="C159" s="880" t="s">
        <v>80</v>
      </c>
      <c r="D159" s="881">
        <v>144</v>
      </c>
      <c r="E159" s="882"/>
      <c r="F159" s="857"/>
    </row>
    <row r="160" spans="1:6" ht="26.25" thickBot="1">
      <c r="A160" s="873" t="s">
        <v>832</v>
      </c>
      <c r="B160" s="82" t="s">
        <v>833</v>
      </c>
      <c r="C160" s="874" t="s">
        <v>80</v>
      </c>
      <c r="D160" s="875">
        <v>120</v>
      </c>
      <c r="E160" s="876"/>
      <c r="F160" s="857"/>
    </row>
    <row r="161" spans="1:6" ht="16.5" thickTop="1" thickBot="1">
      <c r="A161" s="883">
        <v>3</v>
      </c>
      <c r="B161" s="234" t="s">
        <v>56</v>
      </c>
      <c r="C161" s="884"/>
      <c r="D161" s="885"/>
      <c r="E161" s="879"/>
      <c r="F161" s="857"/>
    </row>
    <row r="162" spans="1:6" ht="52.5" thickTop="1" thickBot="1">
      <c r="A162" s="417" t="s">
        <v>57</v>
      </c>
      <c r="B162" s="73" t="s">
        <v>520</v>
      </c>
      <c r="C162" s="886" t="s">
        <v>80</v>
      </c>
      <c r="D162" s="887">
        <v>120</v>
      </c>
      <c r="E162" s="888"/>
      <c r="F162" s="857"/>
    </row>
    <row r="163" spans="1:6" ht="16.5" thickTop="1" thickBot="1">
      <c r="A163" s="883">
        <v>4</v>
      </c>
      <c r="B163" s="234" t="s">
        <v>58</v>
      </c>
      <c r="C163" s="884"/>
      <c r="D163" s="885"/>
      <c r="E163" s="889"/>
      <c r="F163" s="857"/>
    </row>
    <row r="164" spans="1:6" ht="16.5" thickTop="1" thickBot="1">
      <c r="A164" s="417" t="s">
        <v>59</v>
      </c>
      <c r="B164" s="73" t="s">
        <v>60</v>
      </c>
      <c r="C164" s="886" t="s">
        <v>12</v>
      </c>
      <c r="D164" s="887">
        <v>50</v>
      </c>
      <c r="E164" s="888"/>
      <c r="F164" s="857"/>
    </row>
    <row r="165" spans="1:6" ht="16.5" thickTop="1" thickBot="1">
      <c r="A165" s="218">
        <v>5</v>
      </c>
      <c r="B165" s="234" t="s">
        <v>61</v>
      </c>
      <c r="C165" s="890"/>
      <c r="D165" s="891"/>
      <c r="E165" s="879"/>
      <c r="F165" s="857"/>
    </row>
    <row r="166" spans="1:6" ht="27" thickTop="1" thickBot="1">
      <c r="A166" s="892" t="s">
        <v>101</v>
      </c>
      <c r="B166" s="86" t="s">
        <v>536</v>
      </c>
      <c r="C166" s="893" t="s">
        <v>80</v>
      </c>
      <c r="D166" s="894">
        <v>182.4</v>
      </c>
      <c r="E166" s="895"/>
      <c r="F166" s="857"/>
    </row>
    <row r="167" spans="1:6" ht="26.25" thickBot="1">
      <c r="A167" s="896" t="s">
        <v>64</v>
      </c>
      <c r="B167" s="897" t="s">
        <v>521</v>
      </c>
      <c r="C167" s="898" t="s">
        <v>80</v>
      </c>
      <c r="D167" s="899">
        <v>56</v>
      </c>
      <c r="E167" s="900"/>
      <c r="F167" s="857"/>
    </row>
    <row r="168" spans="1:6" ht="27" thickTop="1" thickBot="1">
      <c r="A168" s="218">
        <v>6</v>
      </c>
      <c r="B168" s="234" t="s">
        <v>65</v>
      </c>
      <c r="C168" s="890"/>
      <c r="D168" s="891"/>
      <c r="E168" s="879"/>
      <c r="F168" s="857"/>
    </row>
    <row r="169" spans="1:6" ht="26.25" thickTop="1">
      <c r="A169" s="224" t="s">
        <v>102</v>
      </c>
      <c r="B169" s="79" t="s">
        <v>645</v>
      </c>
      <c r="C169" s="880" t="s">
        <v>12</v>
      </c>
      <c r="D169" s="881">
        <v>80</v>
      </c>
      <c r="E169" s="901"/>
      <c r="F169" s="857"/>
    </row>
    <row r="170" spans="1:6" ht="26.25" thickBot="1">
      <c r="A170" s="896" t="s">
        <v>86</v>
      </c>
      <c r="B170" s="82" t="s">
        <v>642</v>
      </c>
      <c r="C170" s="898" t="s">
        <v>12</v>
      </c>
      <c r="D170" s="899">
        <v>40</v>
      </c>
      <c r="E170" s="902"/>
      <c r="F170" s="857"/>
    </row>
    <row r="171" spans="1:6" ht="27" thickTop="1" thickBot="1">
      <c r="A171" s="883">
        <v>9</v>
      </c>
      <c r="B171" s="234" t="s">
        <v>67</v>
      </c>
      <c r="C171" s="884"/>
      <c r="D171" s="885"/>
      <c r="E171" s="879"/>
      <c r="F171" s="857"/>
    </row>
    <row r="172" spans="1:6" ht="51.75" thickTop="1">
      <c r="A172" s="224" t="s">
        <v>68</v>
      </c>
      <c r="B172" s="79" t="s">
        <v>524</v>
      </c>
      <c r="C172" s="880" t="s">
        <v>12</v>
      </c>
      <c r="D172" s="881">
        <v>5</v>
      </c>
      <c r="E172" s="903"/>
      <c r="F172" s="857"/>
    </row>
    <row r="173" spans="1:6" ht="51">
      <c r="A173" s="209" t="s">
        <v>69</v>
      </c>
      <c r="B173" s="80" t="s">
        <v>525</v>
      </c>
      <c r="C173" s="867" t="s">
        <v>0</v>
      </c>
      <c r="D173" s="868">
        <v>2</v>
      </c>
      <c r="E173" s="904"/>
      <c r="F173" s="857"/>
    </row>
    <row r="174" spans="1:6" ht="38.25">
      <c r="A174" s="213" t="s">
        <v>71</v>
      </c>
      <c r="B174" s="80" t="s">
        <v>834</v>
      </c>
      <c r="C174" s="870" t="s">
        <v>0</v>
      </c>
      <c r="D174" s="871">
        <v>2</v>
      </c>
      <c r="E174" s="904"/>
      <c r="F174" s="857"/>
    </row>
    <row r="175" spans="1:6" ht="39" thickBot="1">
      <c r="A175" s="873" t="s">
        <v>73</v>
      </c>
      <c r="B175" s="82" t="s">
        <v>526</v>
      </c>
      <c r="C175" s="874" t="s">
        <v>0</v>
      </c>
      <c r="D175" s="875">
        <v>1</v>
      </c>
      <c r="E175" s="905"/>
      <c r="F175" s="857"/>
    </row>
    <row r="176" spans="1:6" ht="27" thickTop="1" thickBot="1">
      <c r="A176" s="883">
        <v>12</v>
      </c>
      <c r="B176" s="234" t="s">
        <v>95</v>
      </c>
      <c r="C176" s="884"/>
      <c r="D176" s="885"/>
      <c r="E176" s="906"/>
      <c r="F176" s="857"/>
    </row>
    <row r="177" spans="1:6" ht="39.75" thickTop="1" thickBot="1">
      <c r="A177" s="417" t="s">
        <v>96</v>
      </c>
      <c r="B177" s="73" t="s">
        <v>530</v>
      </c>
      <c r="C177" s="886" t="s">
        <v>80</v>
      </c>
      <c r="D177" s="887">
        <v>30</v>
      </c>
      <c r="E177" s="907"/>
      <c r="F177" s="857"/>
    </row>
    <row r="178" spans="1:6" ht="27" thickTop="1" thickBot="1">
      <c r="A178" s="883">
        <v>13</v>
      </c>
      <c r="B178" s="234" t="s">
        <v>95</v>
      </c>
      <c r="C178" s="884"/>
      <c r="D178" s="885"/>
      <c r="E178" s="906"/>
      <c r="F178" s="857"/>
    </row>
    <row r="179" spans="1:6" ht="27" thickTop="1" thickBot="1">
      <c r="A179" s="417" t="s">
        <v>75</v>
      </c>
      <c r="B179" s="73" t="s">
        <v>835</v>
      </c>
      <c r="C179" s="886" t="s">
        <v>80</v>
      </c>
      <c r="D179" s="887">
        <v>8.9</v>
      </c>
      <c r="E179" s="907"/>
      <c r="F179" s="857"/>
    </row>
    <row r="180" spans="1:6" ht="16.5" thickTop="1" thickBot="1">
      <c r="A180" s="218">
        <v>14</v>
      </c>
      <c r="B180" s="234" t="s">
        <v>107</v>
      </c>
      <c r="C180" s="890"/>
      <c r="D180" s="891"/>
      <c r="E180" s="906"/>
      <c r="F180" s="857"/>
    </row>
    <row r="181" spans="1:6" ht="15.75" thickTop="1">
      <c r="A181" s="431" t="s">
        <v>836</v>
      </c>
      <c r="B181" s="908" t="s">
        <v>837</v>
      </c>
      <c r="C181" s="909" t="s">
        <v>838</v>
      </c>
      <c r="D181" s="910">
        <v>60</v>
      </c>
      <c r="E181" s="911"/>
      <c r="F181" s="912"/>
    </row>
    <row r="182" spans="1:6">
      <c r="A182" s="913">
        <v>2</v>
      </c>
      <c r="B182" s="838" t="s">
        <v>210</v>
      </c>
      <c r="C182" s="187" t="s">
        <v>211</v>
      </c>
      <c r="D182" s="859">
        <v>1.25</v>
      </c>
      <c r="E182" s="860"/>
      <c r="F182" s="860"/>
    </row>
    <row r="183" spans="1:6">
      <c r="A183" s="5"/>
      <c r="B183" s="457" t="s">
        <v>839</v>
      </c>
      <c r="C183" s="100"/>
      <c r="D183" s="100"/>
      <c r="E183" s="100"/>
      <c r="F183" s="914"/>
    </row>
    <row r="184" spans="1:6">
      <c r="A184" s="833"/>
      <c r="B184" s="833"/>
      <c r="C184" s="833"/>
      <c r="D184" s="833"/>
      <c r="E184" s="833"/>
      <c r="F184" s="833"/>
    </row>
    <row r="185" spans="1:6">
      <c r="A185" s="833"/>
      <c r="B185" s="833"/>
      <c r="C185" s="833"/>
      <c r="D185" s="833"/>
      <c r="E185" s="833"/>
      <c r="F185" s="833"/>
    </row>
    <row r="186" spans="1:6">
      <c r="A186" s="833"/>
      <c r="B186" s="833"/>
      <c r="C186" s="833"/>
      <c r="D186" s="833"/>
      <c r="E186" s="833"/>
      <c r="F186" s="833"/>
    </row>
    <row r="187" spans="1:6" ht="42.75" customHeight="1">
      <c r="A187" s="833"/>
      <c r="B187" s="964" t="s">
        <v>840</v>
      </c>
      <c r="C187" s="964"/>
      <c r="D187" s="964"/>
      <c r="E187" s="964"/>
      <c r="F187" s="964"/>
    </row>
    <row r="188" spans="1:6">
      <c r="A188" s="833"/>
      <c r="B188" s="833"/>
      <c r="C188" s="833"/>
      <c r="D188" s="833"/>
      <c r="E188" s="833"/>
      <c r="F188" s="833"/>
    </row>
    <row r="189" spans="1:6" ht="26.25">
      <c r="A189" s="182" t="s">
        <v>3</v>
      </c>
      <c r="B189" s="182" t="s">
        <v>43</v>
      </c>
      <c r="C189" s="182" t="s">
        <v>44</v>
      </c>
      <c r="D189" s="111" t="s">
        <v>2</v>
      </c>
      <c r="E189" s="111" t="s">
        <v>45</v>
      </c>
      <c r="F189" s="111" t="s">
        <v>46</v>
      </c>
    </row>
    <row r="190" spans="1:6">
      <c r="A190" s="182">
        <v>1</v>
      </c>
      <c r="B190" s="103" t="s">
        <v>47</v>
      </c>
      <c r="C190" s="182"/>
      <c r="D190" s="111"/>
      <c r="E190" s="103"/>
      <c r="F190" s="59"/>
    </row>
    <row r="191" spans="1:6" ht="26.25">
      <c r="A191" s="844" t="s">
        <v>48</v>
      </c>
      <c r="B191" s="59" t="s">
        <v>513</v>
      </c>
      <c r="C191" s="845" t="s">
        <v>12</v>
      </c>
      <c r="D191" s="846">
        <v>82</v>
      </c>
      <c r="E191" s="838"/>
      <c r="F191" s="857"/>
    </row>
    <row r="192" spans="1:6" ht="26.25">
      <c r="A192" s="844" t="s">
        <v>49</v>
      </c>
      <c r="B192" s="59" t="s">
        <v>50</v>
      </c>
      <c r="C192" s="845" t="s">
        <v>12</v>
      </c>
      <c r="D192" s="846">
        <v>88</v>
      </c>
      <c r="E192" s="839"/>
      <c r="F192" s="857"/>
    </row>
    <row r="193" spans="1:6" ht="26.25">
      <c r="A193" s="844" t="s">
        <v>51</v>
      </c>
      <c r="B193" s="59" t="s">
        <v>515</v>
      </c>
      <c r="C193" s="845" t="s">
        <v>9</v>
      </c>
      <c r="D193" s="846">
        <v>2</v>
      </c>
      <c r="E193" s="839"/>
      <c r="F193" s="857"/>
    </row>
    <row r="194" spans="1:6">
      <c r="A194" s="844" t="s">
        <v>53</v>
      </c>
      <c r="B194" s="59" t="s">
        <v>122</v>
      </c>
      <c r="C194" s="845" t="s">
        <v>9</v>
      </c>
      <c r="D194" s="846">
        <v>1</v>
      </c>
      <c r="E194" s="839"/>
      <c r="F194" s="857"/>
    </row>
    <row r="195" spans="1:6">
      <c r="A195" s="182">
        <v>2</v>
      </c>
      <c r="B195" s="103" t="s">
        <v>54</v>
      </c>
      <c r="C195" s="111"/>
      <c r="D195" s="840"/>
      <c r="E195" s="840"/>
      <c r="F195" s="857"/>
    </row>
    <row r="196" spans="1:6" ht="26.25">
      <c r="A196" s="844" t="s">
        <v>55</v>
      </c>
      <c r="B196" s="59" t="s">
        <v>516</v>
      </c>
      <c r="C196" s="845" t="s">
        <v>80</v>
      </c>
      <c r="D196" s="846">
        <v>94.87</v>
      </c>
      <c r="E196" s="839"/>
      <c r="F196" s="857"/>
    </row>
    <row r="197" spans="1:6" ht="26.25">
      <c r="A197" s="844" t="s">
        <v>82</v>
      </c>
      <c r="B197" s="59" t="s">
        <v>517</v>
      </c>
      <c r="C197" s="845" t="s">
        <v>80</v>
      </c>
      <c r="D197" s="846">
        <v>18.36</v>
      </c>
      <c r="E197" s="839"/>
      <c r="F197" s="857"/>
    </row>
    <row r="198" spans="1:6">
      <c r="A198" s="182">
        <v>3</v>
      </c>
      <c r="B198" s="103" t="s">
        <v>56</v>
      </c>
      <c r="C198" s="111"/>
      <c r="D198" s="840"/>
      <c r="E198" s="840"/>
      <c r="F198" s="857"/>
    </row>
    <row r="199" spans="1:6" ht="51">
      <c r="A199" s="844" t="s">
        <v>57</v>
      </c>
      <c r="B199" s="110" t="s">
        <v>520</v>
      </c>
      <c r="C199" s="845" t="s">
        <v>80</v>
      </c>
      <c r="D199" s="846">
        <v>27.54</v>
      </c>
      <c r="E199" s="839"/>
      <c r="F199" s="857"/>
    </row>
    <row r="200" spans="1:6">
      <c r="A200" s="182">
        <v>5</v>
      </c>
      <c r="B200" s="103" t="s">
        <v>61</v>
      </c>
      <c r="C200" s="111"/>
      <c r="D200" s="840"/>
      <c r="E200" s="840"/>
      <c r="F200" s="857"/>
    </row>
    <row r="201" spans="1:6" ht="26.25">
      <c r="A201" s="844" t="s">
        <v>62</v>
      </c>
      <c r="B201" s="59" t="s">
        <v>63</v>
      </c>
      <c r="C201" s="845" t="s">
        <v>80</v>
      </c>
      <c r="D201" s="846">
        <v>82.5</v>
      </c>
      <c r="E201" s="839"/>
      <c r="F201" s="857"/>
    </row>
    <row r="202" spans="1:6" ht="26.25">
      <c r="A202" s="844" t="s">
        <v>101</v>
      </c>
      <c r="B202" s="59" t="s">
        <v>536</v>
      </c>
      <c r="C202" s="845" t="s">
        <v>80</v>
      </c>
      <c r="D202" s="846">
        <v>12</v>
      </c>
      <c r="E202" s="839"/>
      <c r="F202" s="857"/>
    </row>
    <row r="203" spans="1:6" ht="26.25">
      <c r="A203" s="844" t="s">
        <v>64</v>
      </c>
      <c r="B203" s="59" t="s">
        <v>521</v>
      </c>
      <c r="C203" s="845" t="s">
        <v>80</v>
      </c>
      <c r="D203" s="846">
        <v>15.84</v>
      </c>
      <c r="E203" s="839"/>
      <c r="F203" s="857"/>
    </row>
    <row r="204" spans="1:6" ht="26.25">
      <c r="A204" s="182">
        <v>6</v>
      </c>
      <c r="B204" s="103" t="s">
        <v>65</v>
      </c>
      <c r="C204" s="111"/>
      <c r="D204" s="840"/>
      <c r="E204" s="840"/>
      <c r="F204" s="857"/>
    </row>
    <row r="205" spans="1:6" ht="26.25">
      <c r="A205" s="844" t="s">
        <v>85</v>
      </c>
      <c r="B205" s="59" t="s">
        <v>643</v>
      </c>
      <c r="C205" s="845" t="s">
        <v>12</v>
      </c>
      <c r="D205" s="846">
        <v>42</v>
      </c>
      <c r="E205" s="839"/>
      <c r="F205" s="857"/>
    </row>
    <row r="206" spans="1:6" ht="26.25">
      <c r="A206" s="844" t="s">
        <v>66</v>
      </c>
      <c r="B206" s="59" t="s">
        <v>644</v>
      </c>
      <c r="C206" s="845" t="s">
        <v>12</v>
      </c>
      <c r="D206" s="846">
        <v>40</v>
      </c>
      <c r="E206" s="839"/>
      <c r="F206" s="857"/>
    </row>
    <row r="207" spans="1:6">
      <c r="A207" s="182">
        <v>7</v>
      </c>
      <c r="B207" s="103" t="s">
        <v>87</v>
      </c>
      <c r="C207" s="111"/>
      <c r="D207" s="840"/>
      <c r="E207" s="840"/>
      <c r="F207" s="857"/>
    </row>
    <row r="208" spans="1:6" ht="26.25">
      <c r="A208" s="844" t="s">
        <v>88</v>
      </c>
      <c r="B208" s="59" t="s">
        <v>629</v>
      </c>
      <c r="C208" s="845" t="s">
        <v>0</v>
      </c>
      <c r="D208" s="846">
        <v>7</v>
      </c>
      <c r="E208" s="839"/>
      <c r="F208" s="857"/>
    </row>
    <row r="209" spans="1:6" ht="26.25">
      <c r="A209" s="182">
        <v>9</v>
      </c>
      <c r="B209" s="103" t="s">
        <v>67</v>
      </c>
      <c r="C209" s="111"/>
      <c r="D209" s="840"/>
      <c r="E209" s="840"/>
      <c r="F209" s="857"/>
    </row>
    <row r="210" spans="1:6" ht="51">
      <c r="A210" s="844" t="s">
        <v>68</v>
      </c>
      <c r="B210" s="110" t="s">
        <v>524</v>
      </c>
      <c r="C210" s="845" t="s">
        <v>12</v>
      </c>
      <c r="D210" s="846">
        <v>2.5</v>
      </c>
      <c r="E210" s="838"/>
      <c r="F210" s="857"/>
    </row>
    <row r="211" spans="1:6" ht="51">
      <c r="A211" s="844" t="s">
        <v>69</v>
      </c>
      <c r="B211" s="110" t="s">
        <v>525</v>
      </c>
      <c r="C211" s="845" t="s">
        <v>0</v>
      </c>
      <c r="D211" s="846">
        <v>2</v>
      </c>
      <c r="E211" s="838"/>
      <c r="F211" s="857"/>
    </row>
    <row r="212" spans="1:6" ht="38.25">
      <c r="A212" s="844" t="s">
        <v>72</v>
      </c>
      <c r="B212" s="110" t="s">
        <v>541</v>
      </c>
      <c r="C212" s="845" t="s">
        <v>0</v>
      </c>
      <c r="D212" s="846">
        <v>1</v>
      </c>
      <c r="E212" s="838"/>
      <c r="F212" s="857"/>
    </row>
    <row r="213" spans="1:6" ht="38.25">
      <c r="A213" s="844" t="s">
        <v>73</v>
      </c>
      <c r="B213" s="110" t="s">
        <v>526</v>
      </c>
      <c r="C213" s="845" t="s">
        <v>0</v>
      </c>
      <c r="D213" s="846">
        <v>1</v>
      </c>
      <c r="E213" s="838"/>
      <c r="F213" s="857"/>
    </row>
    <row r="214" spans="1:6" ht="26.25">
      <c r="A214" s="182">
        <v>10</v>
      </c>
      <c r="B214" s="103" t="s">
        <v>90</v>
      </c>
      <c r="C214" s="111"/>
      <c r="D214" s="840"/>
      <c r="E214" s="841"/>
      <c r="F214" s="857"/>
    </row>
    <row r="215" spans="1:6" ht="51">
      <c r="A215" s="844" t="s">
        <v>91</v>
      </c>
      <c r="B215" s="110" t="s">
        <v>527</v>
      </c>
      <c r="C215" s="845" t="s">
        <v>0</v>
      </c>
      <c r="D215" s="846">
        <v>7</v>
      </c>
      <c r="E215" s="838"/>
      <c r="F215" s="857"/>
    </row>
    <row r="216" spans="1:6">
      <c r="A216" s="182">
        <v>11</v>
      </c>
      <c r="B216" s="103" t="s">
        <v>92</v>
      </c>
      <c r="C216" s="111"/>
      <c r="D216" s="840"/>
      <c r="E216" s="840"/>
      <c r="F216" s="857"/>
    </row>
    <row r="217" spans="1:6" ht="25.5">
      <c r="A217" s="844" t="s">
        <v>94</v>
      </c>
      <c r="B217" s="110" t="s">
        <v>529</v>
      </c>
      <c r="C217" s="845" t="s">
        <v>80</v>
      </c>
      <c r="D217" s="846">
        <v>0.34</v>
      </c>
      <c r="E217" s="838"/>
      <c r="F217" s="857"/>
    </row>
    <row r="218" spans="1:6" ht="25.5">
      <c r="A218" s="844" t="s">
        <v>93</v>
      </c>
      <c r="B218" s="110" t="s">
        <v>528</v>
      </c>
      <c r="C218" s="845" t="s">
        <v>80</v>
      </c>
      <c r="D218" s="846">
        <v>9.18</v>
      </c>
      <c r="E218" s="838"/>
      <c r="F218" s="857"/>
    </row>
    <row r="219" spans="1:6" ht="26.25">
      <c r="A219" s="182">
        <v>12</v>
      </c>
      <c r="B219" s="103" t="s">
        <v>95</v>
      </c>
      <c r="C219" s="111"/>
      <c r="D219" s="840"/>
      <c r="E219" s="840"/>
      <c r="F219" s="857"/>
    </row>
    <row r="220" spans="1:6" ht="38.25">
      <c r="A220" s="844" t="s">
        <v>96</v>
      </c>
      <c r="B220" s="110" t="s">
        <v>530</v>
      </c>
      <c r="C220" s="845" t="s">
        <v>80</v>
      </c>
      <c r="D220" s="846">
        <v>12.24</v>
      </c>
      <c r="E220" s="838"/>
      <c r="F220" s="857"/>
    </row>
    <row r="221" spans="1:6" ht="26.25">
      <c r="A221" s="182">
        <v>13</v>
      </c>
      <c r="B221" s="103" t="s">
        <v>74</v>
      </c>
      <c r="C221" s="111"/>
      <c r="D221" s="840"/>
      <c r="E221" s="841"/>
      <c r="F221" s="857"/>
    </row>
    <row r="222" spans="1:6" ht="25.5">
      <c r="A222" s="844" t="s">
        <v>75</v>
      </c>
      <c r="B222" s="110" t="s">
        <v>76</v>
      </c>
      <c r="C222" s="845" t="s">
        <v>80</v>
      </c>
      <c r="D222" s="846">
        <v>9.18</v>
      </c>
      <c r="E222" s="838"/>
      <c r="F222" s="857"/>
    </row>
    <row r="223" spans="1:6" ht="25.5">
      <c r="A223" s="844" t="s">
        <v>97</v>
      </c>
      <c r="B223" s="110" t="s">
        <v>98</v>
      </c>
      <c r="C223" s="845" t="s">
        <v>80</v>
      </c>
      <c r="D223" s="846">
        <v>0.05</v>
      </c>
      <c r="E223" s="838"/>
      <c r="F223" s="857"/>
    </row>
    <row r="224" spans="1:6" ht="25.5">
      <c r="A224" s="844" t="s">
        <v>106</v>
      </c>
      <c r="B224" s="110" t="s">
        <v>540</v>
      </c>
      <c r="C224" s="845" t="s">
        <v>12</v>
      </c>
      <c r="D224" s="846">
        <v>9.8000000000000007</v>
      </c>
      <c r="E224" s="838"/>
      <c r="F224" s="857"/>
    </row>
    <row r="225" spans="1:6" ht="25.5">
      <c r="A225" s="844" t="s">
        <v>99</v>
      </c>
      <c r="B225" s="110" t="s">
        <v>531</v>
      </c>
      <c r="C225" s="845" t="s">
        <v>12</v>
      </c>
      <c r="D225" s="846">
        <v>164</v>
      </c>
      <c r="E225" s="838"/>
      <c r="F225" s="857"/>
    </row>
    <row r="226" spans="1:6" ht="25.5">
      <c r="A226" s="844" t="s">
        <v>100</v>
      </c>
      <c r="B226" s="110" t="s">
        <v>532</v>
      </c>
      <c r="C226" s="845" t="s">
        <v>12</v>
      </c>
      <c r="D226" s="846">
        <v>164</v>
      </c>
      <c r="E226" s="838"/>
      <c r="F226" s="857"/>
    </row>
    <row r="227" spans="1:6">
      <c r="A227" s="182">
        <v>14</v>
      </c>
      <c r="B227" s="103" t="s">
        <v>77</v>
      </c>
      <c r="C227" s="111"/>
      <c r="D227" s="840"/>
      <c r="E227" s="841"/>
      <c r="F227" s="857"/>
    </row>
    <row r="228" spans="1:6" ht="38.25">
      <c r="A228" s="844" t="s">
        <v>78</v>
      </c>
      <c r="B228" s="110" t="s">
        <v>533</v>
      </c>
      <c r="C228" s="845" t="s">
        <v>35</v>
      </c>
      <c r="D228" s="846">
        <v>80</v>
      </c>
      <c r="E228" s="838"/>
      <c r="F228" s="857"/>
    </row>
    <row r="229" spans="1:6">
      <c r="A229" s="913">
        <v>2</v>
      </c>
      <c r="B229" s="838" t="s">
        <v>210</v>
      </c>
      <c r="C229" s="187" t="s">
        <v>211</v>
      </c>
      <c r="D229" s="859">
        <v>1.25</v>
      </c>
      <c r="E229" s="860"/>
      <c r="F229" s="860"/>
    </row>
    <row r="230" spans="1:6">
      <c r="A230" s="182"/>
      <c r="B230" s="103" t="s">
        <v>79</v>
      </c>
      <c r="C230" s="111"/>
      <c r="D230" s="840"/>
      <c r="E230" s="842"/>
      <c r="F230" s="914"/>
    </row>
    <row r="231" spans="1:6">
      <c r="A231" s="59"/>
      <c r="B231" s="59"/>
      <c r="C231" s="59"/>
      <c r="D231" s="59"/>
      <c r="E231" s="59"/>
      <c r="F231" s="59"/>
    </row>
    <row r="232" spans="1:6">
      <c r="A232" s="393"/>
      <c r="B232" s="393"/>
      <c r="C232" s="393"/>
      <c r="D232" s="393"/>
      <c r="E232" s="393"/>
      <c r="F232" s="393"/>
    </row>
    <row r="233" spans="1:6">
      <c r="A233" s="393"/>
      <c r="B233" s="393"/>
      <c r="C233" s="393"/>
      <c r="D233" s="393"/>
      <c r="E233" s="393"/>
      <c r="F233" s="393"/>
    </row>
    <row r="234" spans="1:6" ht="36" customHeight="1">
      <c r="A234" s="915" t="s">
        <v>39</v>
      </c>
      <c r="B234" s="785" t="s">
        <v>841</v>
      </c>
      <c r="C234" s="785"/>
      <c r="D234" s="785"/>
      <c r="E234" s="785"/>
      <c r="F234" s="785"/>
    </row>
    <row r="235" spans="1:6">
      <c r="A235" s="843"/>
      <c r="B235" s="843"/>
      <c r="C235" s="843"/>
      <c r="D235" s="843"/>
      <c r="E235" s="843"/>
      <c r="F235" s="843"/>
    </row>
    <row r="236" spans="1:6" ht="26.25">
      <c r="A236" s="182" t="s">
        <v>3</v>
      </c>
      <c r="B236" s="182" t="s">
        <v>43</v>
      </c>
      <c r="C236" s="182" t="s">
        <v>44</v>
      </c>
      <c r="D236" s="111" t="s">
        <v>2</v>
      </c>
      <c r="E236" s="103" t="s">
        <v>45</v>
      </c>
      <c r="F236" s="111" t="s">
        <v>46</v>
      </c>
    </row>
    <row r="237" spans="1:6">
      <c r="A237" s="182">
        <v>1</v>
      </c>
      <c r="B237" s="103" t="s">
        <v>47</v>
      </c>
      <c r="C237" s="182"/>
      <c r="D237" s="111"/>
      <c r="E237" s="103"/>
      <c r="F237" s="59"/>
    </row>
    <row r="238" spans="1:6" ht="26.25">
      <c r="A238" s="844" t="s">
        <v>48</v>
      </c>
      <c r="B238" s="59" t="s">
        <v>513</v>
      </c>
      <c r="C238" s="845" t="s">
        <v>12</v>
      </c>
      <c r="D238" s="846">
        <v>278</v>
      </c>
      <c r="E238" s="838"/>
      <c r="F238" s="857"/>
    </row>
    <row r="239" spans="1:6" ht="26.25">
      <c r="A239" s="844" t="s">
        <v>49</v>
      </c>
      <c r="B239" s="59" t="s">
        <v>50</v>
      </c>
      <c r="C239" s="845" t="s">
        <v>12</v>
      </c>
      <c r="D239" s="846">
        <v>200</v>
      </c>
      <c r="E239" s="839"/>
      <c r="F239" s="857"/>
    </row>
    <row r="240" spans="1:6" ht="26.25">
      <c r="A240" s="844" t="s">
        <v>51</v>
      </c>
      <c r="B240" s="59" t="s">
        <v>515</v>
      </c>
      <c r="C240" s="845" t="s">
        <v>9</v>
      </c>
      <c r="D240" s="846">
        <v>3</v>
      </c>
      <c r="E240" s="839"/>
      <c r="F240" s="857"/>
    </row>
    <row r="241" spans="1:6">
      <c r="A241" s="844" t="s">
        <v>53</v>
      </c>
      <c r="B241" s="59" t="s">
        <v>122</v>
      </c>
      <c r="C241" s="845" t="s">
        <v>9</v>
      </c>
      <c r="D241" s="846">
        <v>1</v>
      </c>
      <c r="E241" s="839"/>
      <c r="F241" s="857"/>
    </row>
    <row r="242" spans="1:6">
      <c r="A242" s="182">
        <v>2</v>
      </c>
      <c r="B242" s="103" t="s">
        <v>54</v>
      </c>
      <c r="C242" s="111"/>
      <c r="D242" s="840"/>
      <c r="E242" s="840"/>
      <c r="F242" s="857"/>
    </row>
    <row r="243" spans="1:6" ht="26.25">
      <c r="A243" s="844" t="s">
        <v>55</v>
      </c>
      <c r="B243" s="59" t="s">
        <v>516</v>
      </c>
      <c r="C243" s="845" t="s">
        <v>80</v>
      </c>
      <c r="D243" s="846">
        <v>304.06</v>
      </c>
      <c r="E243" s="839"/>
      <c r="F243" s="857"/>
    </row>
    <row r="244" spans="1:6" ht="26.25">
      <c r="A244" s="844" t="s">
        <v>82</v>
      </c>
      <c r="B244" s="59" t="s">
        <v>517</v>
      </c>
      <c r="C244" s="845" t="s">
        <v>80</v>
      </c>
      <c r="D244" s="846">
        <v>39.96</v>
      </c>
      <c r="E244" s="839"/>
      <c r="F244" s="857"/>
    </row>
    <row r="245" spans="1:6">
      <c r="A245" s="182">
        <v>3</v>
      </c>
      <c r="B245" s="103" t="s">
        <v>56</v>
      </c>
      <c r="C245" s="111"/>
      <c r="D245" s="840"/>
      <c r="E245" s="840"/>
      <c r="F245" s="857"/>
    </row>
    <row r="246" spans="1:6" ht="51">
      <c r="A246" s="844" t="s">
        <v>57</v>
      </c>
      <c r="B246" s="110" t="s">
        <v>520</v>
      </c>
      <c r="C246" s="845" t="s">
        <v>80</v>
      </c>
      <c r="D246" s="846">
        <v>153.11000000000001</v>
      </c>
      <c r="E246" s="839"/>
      <c r="F246" s="857"/>
    </row>
    <row r="247" spans="1:6">
      <c r="A247" s="182">
        <v>5</v>
      </c>
      <c r="B247" s="103" t="s">
        <v>61</v>
      </c>
      <c r="C247" s="111"/>
      <c r="D247" s="840"/>
      <c r="E247" s="840"/>
      <c r="F247" s="857"/>
    </row>
    <row r="248" spans="1:6" ht="26.25">
      <c r="A248" s="844" t="s">
        <v>62</v>
      </c>
      <c r="B248" s="59" t="s">
        <v>63</v>
      </c>
      <c r="C248" s="845" t="s">
        <v>80</v>
      </c>
      <c r="D248" s="846">
        <v>111.51</v>
      </c>
      <c r="E248" s="839"/>
      <c r="F248" s="857"/>
    </row>
    <row r="249" spans="1:6" ht="26.25">
      <c r="A249" s="844" t="s">
        <v>101</v>
      </c>
      <c r="B249" s="59" t="s">
        <v>536</v>
      </c>
      <c r="C249" s="845" t="s">
        <v>80</v>
      </c>
      <c r="D249" s="846">
        <v>39.96</v>
      </c>
      <c r="E249" s="839"/>
      <c r="F249" s="857"/>
    </row>
    <row r="250" spans="1:6" ht="26.25">
      <c r="A250" s="844" t="s">
        <v>64</v>
      </c>
      <c r="B250" s="59" t="s">
        <v>521</v>
      </c>
      <c r="C250" s="845" t="s">
        <v>80</v>
      </c>
      <c r="D250" s="846">
        <v>49.95</v>
      </c>
      <c r="E250" s="839"/>
      <c r="F250" s="857"/>
    </row>
    <row r="251" spans="1:6" ht="26.25">
      <c r="A251" s="182">
        <v>6</v>
      </c>
      <c r="B251" s="103" t="s">
        <v>65</v>
      </c>
      <c r="C251" s="111"/>
      <c r="D251" s="840"/>
      <c r="E251" s="840"/>
      <c r="F251" s="857"/>
    </row>
    <row r="252" spans="1:6" ht="26.25">
      <c r="A252" s="844" t="s">
        <v>85</v>
      </c>
      <c r="B252" s="59" t="s">
        <v>643</v>
      </c>
      <c r="C252" s="845" t="s">
        <v>12</v>
      </c>
      <c r="D252" s="846">
        <v>148</v>
      </c>
      <c r="E252" s="839"/>
      <c r="F252" s="857"/>
    </row>
    <row r="253" spans="1:6" ht="26.25">
      <c r="A253" s="844" t="s">
        <v>102</v>
      </c>
      <c r="B253" s="59" t="s">
        <v>644</v>
      </c>
      <c r="C253" s="845" t="s">
        <v>12</v>
      </c>
      <c r="D253" s="846">
        <v>130</v>
      </c>
      <c r="E253" s="839"/>
      <c r="F253" s="857"/>
    </row>
    <row r="254" spans="1:6">
      <c r="A254" s="182">
        <v>7</v>
      </c>
      <c r="B254" s="103" t="s">
        <v>87</v>
      </c>
      <c r="C254" s="111"/>
      <c r="D254" s="840"/>
      <c r="E254" s="840"/>
      <c r="F254" s="857"/>
    </row>
    <row r="255" spans="1:6" ht="26.25">
      <c r="A255" s="844" t="s">
        <v>103</v>
      </c>
      <c r="B255" s="59" t="s">
        <v>629</v>
      </c>
      <c r="C255" s="845" t="s">
        <v>0</v>
      </c>
      <c r="D255" s="846">
        <v>28</v>
      </c>
      <c r="E255" s="839"/>
      <c r="F255" s="857"/>
    </row>
    <row r="256" spans="1:6">
      <c r="A256" s="182">
        <v>8</v>
      </c>
      <c r="B256" s="103" t="s">
        <v>104</v>
      </c>
      <c r="C256" s="111"/>
      <c r="D256" s="840"/>
      <c r="E256" s="840"/>
      <c r="F256" s="857"/>
    </row>
    <row r="257" spans="1:6" ht="39">
      <c r="A257" s="844" t="s">
        <v>109</v>
      </c>
      <c r="B257" s="59" t="s">
        <v>842</v>
      </c>
      <c r="C257" s="845" t="s">
        <v>0</v>
      </c>
      <c r="D257" s="846">
        <v>1</v>
      </c>
      <c r="E257" s="839"/>
      <c r="F257" s="857"/>
    </row>
    <row r="258" spans="1:6" ht="26.25">
      <c r="A258" s="182">
        <v>9</v>
      </c>
      <c r="B258" s="103" t="s">
        <v>67</v>
      </c>
      <c r="C258" s="111"/>
      <c r="D258" s="840"/>
      <c r="E258" s="840"/>
      <c r="F258" s="857"/>
    </row>
    <row r="259" spans="1:6" ht="51">
      <c r="A259" s="844" t="s">
        <v>68</v>
      </c>
      <c r="B259" s="110" t="s">
        <v>524</v>
      </c>
      <c r="C259" s="845" t="s">
        <v>12</v>
      </c>
      <c r="D259" s="846">
        <v>6</v>
      </c>
      <c r="E259" s="838"/>
      <c r="F259" s="857"/>
    </row>
    <row r="260" spans="1:6" ht="51">
      <c r="A260" s="844" t="s">
        <v>69</v>
      </c>
      <c r="B260" s="110" t="s">
        <v>525</v>
      </c>
      <c r="C260" s="845" t="s">
        <v>0</v>
      </c>
      <c r="D260" s="846">
        <v>4</v>
      </c>
      <c r="E260" s="838"/>
      <c r="F260" s="857"/>
    </row>
    <row r="261" spans="1:6" ht="38.25">
      <c r="A261" s="844" t="s">
        <v>72</v>
      </c>
      <c r="B261" s="110" t="s">
        <v>843</v>
      </c>
      <c r="C261" s="845" t="s">
        <v>0</v>
      </c>
      <c r="D261" s="846">
        <v>4</v>
      </c>
      <c r="E261" s="838"/>
      <c r="F261" s="857"/>
    </row>
    <row r="262" spans="1:6" ht="38.25">
      <c r="A262" s="844" t="s">
        <v>73</v>
      </c>
      <c r="B262" s="110" t="s">
        <v>526</v>
      </c>
      <c r="C262" s="845" t="s">
        <v>0</v>
      </c>
      <c r="D262" s="846">
        <v>2</v>
      </c>
      <c r="E262" s="838"/>
      <c r="F262" s="857"/>
    </row>
    <row r="263" spans="1:6" ht="26.25">
      <c r="A263" s="182">
        <v>10</v>
      </c>
      <c r="B263" s="103" t="s">
        <v>90</v>
      </c>
      <c r="C263" s="111"/>
      <c r="D263" s="840"/>
      <c r="E263" s="841"/>
      <c r="F263" s="857"/>
    </row>
    <row r="264" spans="1:6" ht="51">
      <c r="A264" s="844" t="s">
        <v>91</v>
      </c>
      <c r="B264" s="110" t="s">
        <v>527</v>
      </c>
      <c r="C264" s="845" t="s">
        <v>0</v>
      </c>
      <c r="D264" s="846">
        <v>28</v>
      </c>
      <c r="E264" s="838"/>
      <c r="F264" s="857"/>
    </row>
    <row r="265" spans="1:6">
      <c r="A265" s="182">
        <v>11</v>
      </c>
      <c r="B265" s="103" t="s">
        <v>92</v>
      </c>
      <c r="C265" s="111"/>
      <c r="D265" s="840"/>
      <c r="E265" s="840"/>
      <c r="F265" s="857"/>
    </row>
    <row r="266" spans="1:6" ht="25.5">
      <c r="A266" s="844" t="s">
        <v>93</v>
      </c>
      <c r="B266" s="110" t="s">
        <v>528</v>
      </c>
      <c r="C266" s="845" t="s">
        <v>80</v>
      </c>
      <c r="D266" s="846">
        <v>21.87</v>
      </c>
      <c r="E266" s="838"/>
      <c r="F266" s="857"/>
    </row>
    <row r="267" spans="1:6" ht="25.5">
      <c r="A267" s="844" t="s">
        <v>94</v>
      </c>
      <c r="B267" s="110" t="s">
        <v>529</v>
      </c>
      <c r="C267" s="845" t="s">
        <v>80</v>
      </c>
      <c r="D267" s="846">
        <v>1.37</v>
      </c>
      <c r="E267" s="838"/>
      <c r="F267" s="857"/>
    </row>
    <row r="268" spans="1:6" ht="26.25">
      <c r="A268" s="182">
        <v>12</v>
      </c>
      <c r="B268" s="103" t="s">
        <v>95</v>
      </c>
      <c r="C268" s="111"/>
      <c r="D268" s="840"/>
      <c r="E268" s="840"/>
      <c r="F268" s="857"/>
    </row>
    <row r="269" spans="1:6" ht="38.25">
      <c r="A269" s="844" t="s">
        <v>96</v>
      </c>
      <c r="B269" s="110" t="s">
        <v>530</v>
      </c>
      <c r="C269" s="845" t="s">
        <v>80</v>
      </c>
      <c r="D269" s="846">
        <v>39.96</v>
      </c>
      <c r="E269" s="838"/>
      <c r="F269" s="857"/>
    </row>
    <row r="270" spans="1:6" ht="26.25">
      <c r="A270" s="182">
        <v>13</v>
      </c>
      <c r="B270" s="103" t="s">
        <v>74</v>
      </c>
      <c r="C270" s="111"/>
      <c r="D270" s="840"/>
      <c r="E270" s="841"/>
      <c r="F270" s="857"/>
    </row>
    <row r="271" spans="1:6" ht="25.5">
      <c r="A271" s="844" t="s">
        <v>75</v>
      </c>
      <c r="B271" s="110" t="s">
        <v>76</v>
      </c>
      <c r="C271" s="845" t="s">
        <v>80</v>
      </c>
      <c r="D271" s="846">
        <v>21.87</v>
      </c>
      <c r="E271" s="838"/>
      <c r="F271" s="857"/>
    </row>
    <row r="272" spans="1:6" ht="25.5">
      <c r="A272" s="844" t="s">
        <v>97</v>
      </c>
      <c r="B272" s="110" t="s">
        <v>98</v>
      </c>
      <c r="C272" s="845" t="s">
        <v>80</v>
      </c>
      <c r="D272" s="846">
        <v>1.37</v>
      </c>
      <c r="E272" s="838"/>
      <c r="F272" s="857"/>
    </row>
    <row r="273" spans="1:6" ht="25.5">
      <c r="A273" s="844" t="s">
        <v>99</v>
      </c>
      <c r="B273" s="110" t="s">
        <v>531</v>
      </c>
      <c r="C273" s="845" t="s">
        <v>12</v>
      </c>
      <c r="D273" s="846">
        <v>396</v>
      </c>
      <c r="E273" s="838"/>
      <c r="F273" s="857"/>
    </row>
    <row r="274" spans="1:6" ht="25.5">
      <c r="A274" s="844" t="s">
        <v>106</v>
      </c>
      <c r="B274" s="110" t="s">
        <v>540</v>
      </c>
      <c r="C274" s="845" t="s">
        <v>12</v>
      </c>
      <c r="D274" s="846">
        <v>58.8</v>
      </c>
      <c r="E274" s="838"/>
      <c r="F274" s="857"/>
    </row>
    <row r="275" spans="1:6">
      <c r="A275" s="182">
        <v>14</v>
      </c>
      <c r="B275" s="103" t="s">
        <v>77</v>
      </c>
      <c r="C275" s="111"/>
      <c r="D275" s="840"/>
      <c r="E275" s="841"/>
      <c r="F275" s="857"/>
    </row>
    <row r="276" spans="1:6" ht="38.25">
      <c r="A276" s="844" t="s">
        <v>78</v>
      </c>
      <c r="B276" s="110" t="s">
        <v>533</v>
      </c>
      <c r="C276" s="845" t="s">
        <v>35</v>
      </c>
      <c r="D276" s="846">
        <v>150</v>
      </c>
      <c r="E276" s="838"/>
      <c r="F276" s="857"/>
    </row>
    <row r="277" spans="1:6">
      <c r="A277" s="913">
        <v>2</v>
      </c>
      <c r="B277" s="838" t="s">
        <v>210</v>
      </c>
      <c r="C277" s="187" t="s">
        <v>211</v>
      </c>
      <c r="D277" s="859">
        <v>1.25</v>
      </c>
      <c r="E277" s="860"/>
      <c r="F277" s="860"/>
    </row>
    <row r="278" spans="1:6">
      <c r="A278" s="182"/>
      <c r="B278" s="103" t="s">
        <v>79</v>
      </c>
      <c r="C278" s="111"/>
      <c r="D278" s="840"/>
      <c r="E278" s="842"/>
      <c r="F278" s="914"/>
    </row>
    <row r="279" spans="1:6">
      <c r="A279" s="59"/>
      <c r="B279" s="59"/>
      <c r="C279" s="59"/>
      <c r="D279" s="59"/>
      <c r="E279" s="59"/>
      <c r="F279" s="857">
        <f t="shared" ref="F238:F279" si="0">ROUND(D279*E279,0)</f>
        <v>0</v>
      </c>
    </row>
    <row r="280" spans="1:6">
      <c r="A280" s="393"/>
      <c r="B280" s="393"/>
      <c r="C280" s="393"/>
      <c r="D280" s="393"/>
      <c r="E280" s="393"/>
      <c r="F280" s="393"/>
    </row>
    <row r="281" spans="1:6">
      <c r="A281" s="393"/>
      <c r="B281" s="393"/>
      <c r="C281" s="393"/>
      <c r="D281" s="393"/>
      <c r="E281" s="393"/>
      <c r="F281" s="393"/>
    </row>
    <row r="282" spans="1:6" ht="42" customHeight="1">
      <c r="A282" s="833"/>
      <c r="B282" s="777" t="s">
        <v>844</v>
      </c>
      <c r="C282" s="777"/>
      <c r="D282" s="777"/>
      <c r="E282" s="777"/>
      <c r="F282" s="777"/>
    </row>
    <row r="283" spans="1:6" ht="15.75" thickBot="1">
      <c r="A283" s="833"/>
      <c r="B283" s="833"/>
      <c r="C283" s="833"/>
      <c r="D283" s="833"/>
      <c r="E283" s="833"/>
      <c r="F283" s="833"/>
    </row>
    <row r="284" spans="1:6" ht="27" thickBot="1">
      <c r="A284" s="477" t="s">
        <v>3</v>
      </c>
      <c r="B284" s="203" t="s">
        <v>43</v>
      </c>
      <c r="C284" s="478" t="s">
        <v>44</v>
      </c>
      <c r="D284" s="204" t="s">
        <v>2</v>
      </c>
      <c r="E284" s="180" t="s">
        <v>45</v>
      </c>
      <c r="F284" s="205" t="s">
        <v>46</v>
      </c>
    </row>
    <row r="285" spans="1:6" ht="15.75" thickBot="1">
      <c r="A285" s="206">
        <v>1</v>
      </c>
      <c r="B285" s="134" t="s">
        <v>47</v>
      </c>
      <c r="C285" s="236"/>
      <c r="D285" s="207"/>
      <c r="E285" s="134"/>
      <c r="F285" s="208"/>
    </row>
    <row r="286" spans="1:6" ht="27" thickTop="1">
      <c r="A286" s="209" t="s">
        <v>48</v>
      </c>
      <c r="B286" s="71" t="s">
        <v>513</v>
      </c>
      <c r="C286" s="210" t="s">
        <v>12</v>
      </c>
      <c r="D286" s="211">
        <v>50</v>
      </c>
      <c r="E286" s="212"/>
      <c r="F286" s="857"/>
    </row>
    <row r="287" spans="1:6" ht="26.25">
      <c r="A287" s="213" t="s">
        <v>49</v>
      </c>
      <c r="B287" s="65" t="s">
        <v>50</v>
      </c>
      <c r="C287" s="214" t="s">
        <v>12</v>
      </c>
      <c r="D287" s="215">
        <v>100</v>
      </c>
      <c r="E287" s="216"/>
      <c r="F287" s="857"/>
    </row>
    <row r="288" spans="1:6" ht="26.25">
      <c r="A288" s="213" t="s">
        <v>51</v>
      </c>
      <c r="B288" s="65" t="s">
        <v>515</v>
      </c>
      <c r="C288" s="214" t="s">
        <v>9</v>
      </c>
      <c r="D288" s="215">
        <v>2</v>
      </c>
      <c r="E288" s="216"/>
      <c r="F288" s="857"/>
    </row>
    <row r="289" spans="1:6" ht="15.75" thickBot="1">
      <c r="A289" s="896" t="s">
        <v>53</v>
      </c>
      <c r="B289" s="67" t="s">
        <v>122</v>
      </c>
      <c r="C289" s="916" t="s">
        <v>9</v>
      </c>
      <c r="D289" s="917">
        <v>1</v>
      </c>
      <c r="E289" s="217"/>
      <c r="F289" s="857"/>
    </row>
    <row r="290" spans="1:6" ht="16.5" thickTop="1" thickBot="1">
      <c r="A290" s="218">
        <v>2</v>
      </c>
      <c r="B290" s="69" t="s">
        <v>54</v>
      </c>
      <c r="C290" s="219"/>
      <c r="D290" s="220"/>
      <c r="E290" s="221"/>
      <c r="F290" s="857"/>
    </row>
    <row r="291" spans="1:6" ht="27" thickTop="1">
      <c r="A291" s="209" t="s">
        <v>55</v>
      </c>
      <c r="B291" s="71" t="s">
        <v>516</v>
      </c>
      <c r="C291" s="210" t="s">
        <v>80</v>
      </c>
      <c r="D291" s="211">
        <v>100</v>
      </c>
      <c r="E291" s="222"/>
      <c r="F291" s="857"/>
    </row>
    <row r="292" spans="1:6" ht="26.25">
      <c r="A292" s="213" t="s">
        <v>82</v>
      </c>
      <c r="B292" s="65" t="s">
        <v>517</v>
      </c>
      <c r="C292" s="214" t="s">
        <v>80</v>
      </c>
      <c r="D292" s="215">
        <v>50.8</v>
      </c>
      <c r="E292" s="216"/>
      <c r="F292" s="857"/>
    </row>
    <row r="293" spans="1:6" ht="27" thickBot="1">
      <c r="A293" s="209" t="s">
        <v>83</v>
      </c>
      <c r="B293" s="67" t="s">
        <v>518</v>
      </c>
      <c r="C293" s="210" t="s">
        <v>80</v>
      </c>
      <c r="D293" s="211">
        <v>8.68</v>
      </c>
      <c r="E293" s="217"/>
      <c r="F293" s="857"/>
    </row>
    <row r="294" spans="1:6" ht="16.5" thickTop="1" thickBot="1">
      <c r="A294" s="218">
        <v>3</v>
      </c>
      <c r="B294" s="69" t="s">
        <v>56</v>
      </c>
      <c r="C294" s="219"/>
      <c r="D294" s="220"/>
      <c r="E294" s="221"/>
      <c r="F294" s="857"/>
    </row>
    <row r="295" spans="1:6" ht="52.5" thickTop="1" thickBot="1">
      <c r="A295" s="213" t="s">
        <v>57</v>
      </c>
      <c r="B295" s="73" t="s">
        <v>520</v>
      </c>
      <c r="C295" s="214" t="s">
        <v>80</v>
      </c>
      <c r="D295" s="215">
        <v>25.67</v>
      </c>
      <c r="E295" s="223"/>
      <c r="F295" s="857"/>
    </row>
    <row r="296" spans="1:6" ht="16.5" thickTop="1" thickBot="1">
      <c r="A296" s="218">
        <v>5</v>
      </c>
      <c r="B296" s="69" t="s">
        <v>61</v>
      </c>
      <c r="C296" s="219"/>
      <c r="D296" s="220"/>
      <c r="E296" s="221"/>
      <c r="F296" s="857"/>
    </row>
    <row r="297" spans="1:6" ht="27" thickTop="1">
      <c r="A297" s="209" t="s">
        <v>62</v>
      </c>
      <c r="B297" s="71" t="s">
        <v>63</v>
      </c>
      <c r="C297" s="210" t="s">
        <v>80</v>
      </c>
      <c r="D297" s="211">
        <v>100</v>
      </c>
      <c r="E297" s="222"/>
      <c r="F297" s="857"/>
    </row>
    <row r="298" spans="1:6" ht="26.25">
      <c r="A298" s="213" t="s">
        <v>101</v>
      </c>
      <c r="B298" s="65" t="s">
        <v>536</v>
      </c>
      <c r="C298" s="214" t="s">
        <v>80</v>
      </c>
      <c r="D298" s="215">
        <v>14.03</v>
      </c>
      <c r="E298" s="216"/>
      <c r="F298" s="857"/>
    </row>
    <row r="299" spans="1:6" ht="27" thickBot="1">
      <c r="A299" s="209" t="s">
        <v>64</v>
      </c>
      <c r="B299" s="67" t="s">
        <v>521</v>
      </c>
      <c r="C299" s="210" t="s">
        <v>80</v>
      </c>
      <c r="D299" s="211">
        <v>24</v>
      </c>
      <c r="E299" s="217"/>
      <c r="F299" s="857"/>
    </row>
    <row r="300" spans="1:6" ht="27.75" thickTop="1" thickBot="1">
      <c r="A300" s="218">
        <v>6</v>
      </c>
      <c r="B300" s="69" t="s">
        <v>65</v>
      </c>
      <c r="C300" s="219"/>
      <c r="D300" s="220"/>
      <c r="E300" s="221"/>
      <c r="F300" s="857"/>
    </row>
    <row r="301" spans="1:6" ht="27" thickTop="1">
      <c r="A301" s="209" t="s">
        <v>85</v>
      </c>
      <c r="B301" s="71" t="s">
        <v>641</v>
      </c>
      <c r="C301" s="210" t="s">
        <v>12</v>
      </c>
      <c r="D301" s="211">
        <v>30</v>
      </c>
      <c r="E301" s="222"/>
      <c r="F301" s="857"/>
    </row>
    <row r="302" spans="1:6" ht="27" thickBot="1">
      <c r="A302" s="213" t="s">
        <v>102</v>
      </c>
      <c r="B302" s="67" t="s">
        <v>644</v>
      </c>
      <c r="C302" s="214" t="s">
        <v>12</v>
      </c>
      <c r="D302" s="215">
        <v>5</v>
      </c>
      <c r="E302" s="217"/>
      <c r="F302" s="857"/>
    </row>
    <row r="303" spans="1:6" ht="16.5" thickTop="1" thickBot="1">
      <c r="A303" s="218">
        <v>7</v>
      </c>
      <c r="B303" s="69" t="s">
        <v>87</v>
      </c>
      <c r="C303" s="219"/>
      <c r="D303" s="220"/>
      <c r="E303" s="221"/>
      <c r="F303" s="857"/>
    </row>
    <row r="304" spans="1:6" ht="27.75" thickTop="1" thickBot="1">
      <c r="A304" s="209" t="s">
        <v>103</v>
      </c>
      <c r="B304" s="75" t="s">
        <v>629</v>
      </c>
      <c r="C304" s="210" t="s">
        <v>0</v>
      </c>
      <c r="D304" s="211">
        <v>12</v>
      </c>
      <c r="E304" s="223"/>
      <c r="F304" s="857"/>
    </row>
    <row r="305" spans="1:6" ht="16.5" thickTop="1" thickBot="1">
      <c r="A305" s="218">
        <v>8</v>
      </c>
      <c r="B305" s="69" t="s">
        <v>111</v>
      </c>
      <c r="C305" s="918"/>
      <c r="D305" s="919"/>
      <c r="E305" s="858"/>
      <c r="F305" s="857"/>
    </row>
    <row r="306" spans="1:6" ht="39" thickTop="1">
      <c r="A306" s="213" t="s">
        <v>105</v>
      </c>
      <c r="B306" s="79" t="s">
        <v>845</v>
      </c>
      <c r="C306" s="845" t="s">
        <v>12</v>
      </c>
      <c r="D306" s="846">
        <v>50</v>
      </c>
      <c r="E306" s="212"/>
      <c r="F306" s="857"/>
    </row>
    <row r="307" spans="1:6" ht="26.25">
      <c r="A307" s="213" t="s">
        <v>109</v>
      </c>
      <c r="B307" s="65" t="s">
        <v>846</v>
      </c>
      <c r="C307" s="845" t="s">
        <v>12</v>
      </c>
      <c r="D307" s="846">
        <v>12</v>
      </c>
      <c r="E307" s="227"/>
      <c r="F307" s="857"/>
    </row>
    <row r="308" spans="1:6" ht="27" thickBot="1">
      <c r="A308" s="213" t="s">
        <v>112</v>
      </c>
      <c r="B308" s="67" t="s">
        <v>847</v>
      </c>
      <c r="C308" s="845" t="s">
        <v>12</v>
      </c>
      <c r="D308" s="846">
        <v>2</v>
      </c>
      <c r="E308" s="228"/>
      <c r="F308" s="857"/>
    </row>
    <row r="309" spans="1:6" ht="27.75" thickTop="1" thickBot="1">
      <c r="A309" s="218">
        <v>9</v>
      </c>
      <c r="B309" s="69" t="s">
        <v>67</v>
      </c>
      <c r="C309" s="219"/>
      <c r="D309" s="220"/>
      <c r="E309" s="221"/>
      <c r="F309" s="857"/>
    </row>
    <row r="310" spans="1:6" ht="51.75" thickTop="1">
      <c r="A310" s="224" t="s">
        <v>68</v>
      </c>
      <c r="B310" s="79" t="s">
        <v>524</v>
      </c>
      <c r="C310" s="225" t="s">
        <v>12</v>
      </c>
      <c r="D310" s="226">
        <v>3</v>
      </c>
      <c r="E310" s="212"/>
      <c r="F310" s="857"/>
    </row>
    <row r="311" spans="1:6" ht="51">
      <c r="A311" s="213" t="s">
        <v>69</v>
      </c>
      <c r="B311" s="80" t="s">
        <v>525</v>
      </c>
      <c r="C311" s="214" t="s">
        <v>0</v>
      </c>
      <c r="D311" s="215">
        <v>2</v>
      </c>
      <c r="E311" s="227"/>
      <c r="F311" s="857"/>
    </row>
    <row r="312" spans="1:6" ht="38.25">
      <c r="A312" s="213" t="s">
        <v>71</v>
      </c>
      <c r="B312" s="80" t="s">
        <v>534</v>
      </c>
      <c r="C312" s="214" t="s">
        <v>0</v>
      </c>
      <c r="D312" s="215">
        <v>2</v>
      </c>
      <c r="E312" s="227"/>
      <c r="F312" s="857"/>
    </row>
    <row r="313" spans="1:6" ht="38.25">
      <c r="A313" s="213" t="s">
        <v>72</v>
      </c>
      <c r="B313" s="80" t="s">
        <v>535</v>
      </c>
      <c r="C313" s="214" t="s">
        <v>0</v>
      </c>
      <c r="D313" s="215">
        <v>2</v>
      </c>
      <c r="E313" s="227"/>
      <c r="F313" s="857"/>
    </row>
    <row r="314" spans="1:6" ht="39" thickBot="1">
      <c r="A314" s="213" t="s">
        <v>73</v>
      </c>
      <c r="B314" s="82" t="s">
        <v>526</v>
      </c>
      <c r="C314" s="214" t="s">
        <v>0</v>
      </c>
      <c r="D314" s="215">
        <v>2</v>
      </c>
      <c r="E314" s="228"/>
      <c r="F314" s="857"/>
    </row>
    <row r="315" spans="1:6" ht="27.75" thickTop="1" thickBot="1">
      <c r="A315" s="218">
        <v>10</v>
      </c>
      <c r="B315" s="69" t="s">
        <v>90</v>
      </c>
      <c r="C315" s="219"/>
      <c r="D315" s="220"/>
      <c r="E315" s="229"/>
      <c r="F315" s="857"/>
    </row>
    <row r="316" spans="1:6" ht="52.5" thickTop="1" thickBot="1">
      <c r="A316" s="209" t="s">
        <v>91</v>
      </c>
      <c r="B316" s="73" t="s">
        <v>527</v>
      </c>
      <c r="C316" s="210" t="s">
        <v>0</v>
      </c>
      <c r="D316" s="211">
        <v>12</v>
      </c>
      <c r="E316" s="858"/>
      <c r="F316" s="857"/>
    </row>
    <row r="317" spans="1:6" ht="16.5" thickTop="1" thickBot="1">
      <c r="A317" s="218">
        <v>11</v>
      </c>
      <c r="B317" s="69" t="s">
        <v>92</v>
      </c>
      <c r="C317" s="219"/>
      <c r="D317" s="220"/>
      <c r="E317" s="221"/>
      <c r="F317" s="857"/>
    </row>
    <row r="318" spans="1:6" ht="26.25" thickTop="1">
      <c r="A318" s="224" t="s">
        <v>93</v>
      </c>
      <c r="B318" s="79" t="s">
        <v>528</v>
      </c>
      <c r="C318" s="214" t="s">
        <v>80</v>
      </c>
      <c r="D318" s="226">
        <v>15</v>
      </c>
      <c r="E318" s="212"/>
      <c r="F318" s="857"/>
    </row>
    <row r="319" spans="1:6" ht="26.25" thickBot="1">
      <c r="A319" s="213" t="s">
        <v>94</v>
      </c>
      <c r="B319" s="82" t="s">
        <v>529</v>
      </c>
      <c r="C319" s="214" t="s">
        <v>80</v>
      </c>
      <c r="D319" s="215">
        <v>4.49</v>
      </c>
      <c r="E319" s="228"/>
      <c r="F319" s="857"/>
    </row>
    <row r="320" spans="1:6" ht="27.75" thickTop="1" thickBot="1">
      <c r="A320" s="218">
        <v>12</v>
      </c>
      <c r="B320" s="69" t="s">
        <v>95</v>
      </c>
      <c r="C320" s="219"/>
      <c r="D320" s="220"/>
      <c r="E320" s="221"/>
      <c r="F320" s="857"/>
    </row>
    <row r="321" spans="1:6" ht="39.75" thickTop="1" thickBot="1">
      <c r="A321" s="224" t="s">
        <v>96</v>
      </c>
      <c r="B321" s="73" t="s">
        <v>530</v>
      </c>
      <c r="C321" s="214" t="s">
        <v>80</v>
      </c>
      <c r="D321" s="226">
        <v>20.52</v>
      </c>
      <c r="E321" s="858"/>
      <c r="F321" s="857"/>
    </row>
    <row r="322" spans="1:6" ht="27.75" thickTop="1" thickBot="1">
      <c r="A322" s="218">
        <v>13</v>
      </c>
      <c r="B322" s="69" t="s">
        <v>74</v>
      </c>
      <c r="C322" s="219"/>
      <c r="D322" s="220"/>
      <c r="E322" s="229"/>
      <c r="F322" s="857"/>
    </row>
    <row r="323" spans="1:6" ht="26.25" thickTop="1">
      <c r="A323" s="224" t="s">
        <v>75</v>
      </c>
      <c r="B323" s="79" t="s">
        <v>76</v>
      </c>
      <c r="C323" s="214" t="s">
        <v>80</v>
      </c>
      <c r="D323" s="226">
        <v>19.170000000000002</v>
      </c>
      <c r="E323" s="212"/>
      <c r="F323" s="857"/>
    </row>
    <row r="324" spans="1:6" ht="25.5">
      <c r="A324" s="213" t="s">
        <v>97</v>
      </c>
      <c r="B324" s="80" t="s">
        <v>98</v>
      </c>
      <c r="C324" s="214" t="s">
        <v>80</v>
      </c>
      <c r="D324" s="215">
        <v>5</v>
      </c>
      <c r="E324" s="227"/>
      <c r="F324" s="857"/>
    </row>
    <row r="325" spans="1:6" ht="25.5">
      <c r="A325" s="213" t="s">
        <v>99</v>
      </c>
      <c r="B325" s="80" t="s">
        <v>531</v>
      </c>
      <c r="C325" s="214" t="s">
        <v>12</v>
      </c>
      <c r="D325" s="215">
        <v>258</v>
      </c>
      <c r="E325" s="227"/>
      <c r="F325" s="857"/>
    </row>
    <row r="326" spans="1:6" ht="26.25" thickBot="1">
      <c r="A326" s="213" t="s">
        <v>100</v>
      </c>
      <c r="B326" s="82" t="s">
        <v>532</v>
      </c>
      <c r="C326" s="214" t="s">
        <v>12</v>
      </c>
      <c r="D326" s="215">
        <v>258</v>
      </c>
      <c r="E326" s="228"/>
      <c r="F326" s="857"/>
    </row>
    <row r="327" spans="1:6" ht="16.5" thickTop="1" thickBot="1">
      <c r="A327" s="218">
        <v>14</v>
      </c>
      <c r="B327" s="69" t="s">
        <v>77</v>
      </c>
      <c r="C327" s="219"/>
      <c r="D327" s="220"/>
      <c r="E327" s="229"/>
      <c r="F327" s="857"/>
    </row>
    <row r="328" spans="1:6" ht="39.75" thickTop="1" thickBot="1">
      <c r="A328" s="431" t="s">
        <v>78</v>
      </c>
      <c r="B328" s="86" t="s">
        <v>533</v>
      </c>
      <c r="C328" s="432" t="s">
        <v>35</v>
      </c>
      <c r="D328" s="433">
        <v>50</v>
      </c>
      <c r="E328" s="230"/>
      <c r="F328" s="857"/>
    </row>
    <row r="329" spans="1:6" ht="15.75" thickBot="1">
      <c r="A329" s="913">
        <v>2</v>
      </c>
      <c r="B329" s="838" t="s">
        <v>210</v>
      </c>
      <c r="C329" s="187" t="s">
        <v>211</v>
      </c>
      <c r="D329" s="859">
        <v>1.25</v>
      </c>
      <c r="E329" s="860"/>
      <c r="F329" s="860"/>
    </row>
    <row r="330" spans="1:6" ht="15.75" thickBot="1">
      <c r="A330" s="231"/>
      <c r="B330" s="14" t="s">
        <v>79</v>
      </c>
      <c r="C330" s="205"/>
      <c r="D330" s="232"/>
      <c r="E330" s="233"/>
      <c r="F330" s="920"/>
    </row>
    <row r="331" spans="1:6">
      <c r="A331" s="58"/>
      <c r="B331" s="58"/>
      <c r="C331" s="58"/>
      <c r="D331" s="58"/>
      <c r="E331" s="58"/>
      <c r="F331" s="58"/>
    </row>
    <row r="332" spans="1:6">
      <c r="A332" s="833"/>
      <c r="B332" s="833"/>
      <c r="C332" s="833"/>
      <c r="D332" s="833"/>
      <c r="E332" s="833"/>
      <c r="F332" s="833"/>
    </row>
    <row r="333" spans="1:6">
      <c r="A333" s="833"/>
      <c r="B333" s="833"/>
      <c r="C333" s="833"/>
      <c r="D333" s="833"/>
      <c r="E333" s="833"/>
      <c r="F333" s="833"/>
    </row>
    <row r="334" spans="1:6" ht="51" customHeight="1">
      <c r="A334" s="833"/>
      <c r="B334" s="777" t="s">
        <v>848</v>
      </c>
      <c r="C334" s="777"/>
      <c r="D334" s="777"/>
      <c r="E334" s="777"/>
      <c r="F334" s="777"/>
    </row>
    <row r="335" spans="1:6" ht="15.75" thickBot="1">
      <c r="A335" s="833"/>
      <c r="B335" s="833"/>
      <c r="C335" s="833"/>
      <c r="D335" s="833"/>
      <c r="E335" s="833"/>
      <c r="F335" s="833"/>
    </row>
    <row r="336" spans="1:6" ht="27" thickBot="1">
      <c r="A336" s="182" t="s">
        <v>3</v>
      </c>
      <c r="B336" s="203" t="s">
        <v>43</v>
      </c>
      <c r="C336" s="100" t="s">
        <v>44</v>
      </c>
      <c r="D336" s="204" t="s">
        <v>2</v>
      </c>
      <c r="E336" s="180" t="s">
        <v>45</v>
      </c>
      <c r="F336" s="205" t="s">
        <v>46</v>
      </c>
    </row>
    <row r="337" spans="1:6" ht="15.75" thickBot="1">
      <c r="A337" s="206">
        <v>1</v>
      </c>
      <c r="B337" s="134" t="s">
        <v>47</v>
      </c>
      <c r="C337" s="236"/>
      <c r="D337" s="207"/>
      <c r="E337" s="134"/>
      <c r="F337" s="208"/>
    </row>
    <row r="338" spans="1:6" ht="27" thickTop="1">
      <c r="A338" s="209" t="s">
        <v>48</v>
      </c>
      <c r="B338" s="71" t="s">
        <v>513</v>
      </c>
      <c r="C338" s="210" t="s">
        <v>12</v>
      </c>
      <c r="D338" s="211">
        <v>80</v>
      </c>
      <c r="E338" s="212"/>
      <c r="F338" s="857"/>
    </row>
    <row r="339" spans="1:6" ht="39">
      <c r="A339" s="213" t="s">
        <v>81</v>
      </c>
      <c r="B339" s="65" t="s">
        <v>514</v>
      </c>
      <c r="C339" s="214" t="s">
        <v>30</v>
      </c>
      <c r="D339" s="215">
        <v>240</v>
      </c>
      <c r="E339" s="216"/>
      <c r="F339" s="857"/>
    </row>
    <row r="340" spans="1:6" ht="26.25">
      <c r="A340" s="213" t="s">
        <v>49</v>
      </c>
      <c r="B340" s="65" t="s">
        <v>50</v>
      </c>
      <c r="C340" s="214" t="s">
        <v>12</v>
      </c>
      <c r="D340" s="215">
        <v>80</v>
      </c>
      <c r="E340" s="216"/>
      <c r="F340" s="857"/>
    </row>
    <row r="341" spans="1:6" ht="26.25">
      <c r="A341" s="213" t="s">
        <v>51</v>
      </c>
      <c r="B341" s="65" t="s">
        <v>515</v>
      </c>
      <c r="C341" s="214" t="s">
        <v>9</v>
      </c>
      <c r="D341" s="215">
        <v>2</v>
      </c>
      <c r="E341" s="216"/>
      <c r="F341" s="857"/>
    </row>
    <row r="342" spans="1:6" ht="15.75" thickBot="1">
      <c r="A342" s="896" t="s">
        <v>53</v>
      </c>
      <c r="B342" s="67" t="s">
        <v>122</v>
      </c>
      <c r="C342" s="916" t="s">
        <v>9</v>
      </c>
      <c r="D342" s="917">
        <v>1</v>
      </c>
      <c r="E342" s="217"/>
      <c r="F342" s="857"/>
    </row>
    <row r="343" spans="1:6" ht="16.5" thickTop="1" thickBot="1">
      <c r="A343" s="218">
        <v>2</v>
      </c>
      <c r="B343" s="69" t="s">
        <v>54</v>
      </c>
      <c r="C343" s="219"/>
      <c r="D343" s="220"/>
      <c r="E343" s="221"/>
      <c r="F343" s="857"/>
    </row>
    <row r="344" spans="1:6" ht="27" thickTop="1">
      <c r="A344" s="209" t="s">
        <v>55</v>
      </c>
      <c r="B344" s="71" t="s">
        <v>516</v>
      </c>
      <c r="C344" s="210" t="s">
        <v>80</v>
      </c>
      <c r="D344" s="211">
        <v>142.19999999999999</v>
      </c>
      <c r="E344" s="222"/>
      <c r="F344" s="857"/>
    </row>
    <row r="345" spans="1:6" ht="27" thickBot="1">
      <c r="A345" s="213" t="s">
        <v>82</v>
      </c>
      <c r="B345" s="67" t="s">
        <v>517</v>
      </c>
      <c r="C345" s="214" t="s">
        <v>80</v>
      </c>
      <c r="D345" s="215">
        <v>83.22</v>
      </c>
      <c r="E345" s="217"/>
      <c r="F345" s="857"/>
    </row>
    <row r="346" spans="1:6" ht="16.5" thickTop="1" thickBot="1">
      <c r="A346" s="218">
        <v>3</v>
      </c>
      <c r="B346" s="69" t="s">
        <v>56</v>
      </c>
      <c r="C346" s="219"/>
      <c r="D346" s="220"/>
      <c r="E346" s="221"/>
      <c r="F346" s="857"/>
    </row>
    <row r="347" spans="1:6" ht="52.5" thickTop="1" thickBot="1">
      <c r="A347" s="213" t="s">
        <v>57</v>
      </c>
      <c r="B347" s="73" t="s">
        <v>520</v>
      </c>
      <c r="C347" s="214" t="s">
        <v>80</v>
      </c>
      <c r="D347" s="215">
        <v>40.200000000000003</v>
      </c>
      <c r="E347" s="223"/>
      <c r="F347" s="857"/>
    </row>
    <row r="348" spans="1:6" ht="16.5" thickTop="1" thickBot="1">
      <c r="A348" s="218">
        <v>4</v>
      </c>
      <c r="B348" s="69" t="s">
        <v>58</v>
      </c>
      <c r="C348" s="219"/>
      <c r="D348" s="220"/>
      <c r="E348" s="221"/>
      <c r="F348" s="857"/>
    </row>
    <row r="349" spans="1:6" ht="16.5" thickTop="1" thickBot="1">
      <c r="A349" s="209" t="s">
        <v>59</v>
      </c>
      <c r="B349" s="75" t="s">
        <v>60</v>
      </c>
      <c r="C349" s="210" t="s">
        <v>12</v>
      </c>
      <c r="D349" s="211">
        <v>30</v>
      </c>
      <c r="E349" s="223"/>
      <c r="F349" s="857"/>
    </row>
    <row r="350" spans="1:6" ht="16.5" thickTop="1" thickBot="1">
      <c r="A350" s="218">
        <v>5</v>
      </c>
      <c r="B350" s="69" t="s">
        <v>61</v>
      </c>
      <c r="C350" s="219"/>
      <c r="D350" s="220"/>
      <c r="E350" s="221"/>
      <c r="F350" s="857"/>
    </row>
    <row r="351" spans="1:6" ht="27" thickTop="1">
      <c r="A351" s="209" t="s">
        <v>62</v>
      </c>
      <c r="B351" s="71" t="s">
        <v>63</v>
      </c>
      <c r="C351" s="210" t="s">
        <v>80</v>
      </c>
      <c r="D351" s="211">
        <v>150</v>
      </c>
      <c r="E351" s="222"/>
      <c r="F351" s="857"/>
    </row>
    <row r="352" spans="1:6" ht="26.25">
      <c r="A352" s="213" t="s">
        <v>101</v>
      </c>
      <c r="B352" s="65" t="s">
        <v>536</v>
      </c>
      <c r="C352" s="214" t="s">
        <v>80</v>
      </c>
      <c r="D352" s="215">
        <v>35.22</v>
      </c>
      <c r="E352" s="216"/>
      <c r="F352" s="857"/>
    </row>
    <row r="353" spans="1:6" ht="27" thickBot="1">
      <c r="A353" s="209" t="s">
        <v>64</v>
      </c>
      <c r="B353" s="67" t="s">
        <v>521</v>
      </c>
      <c r="C353" s="210" t="s">
        <v>80</v>
      </c>
      <c r="D353" s="211">
        <v>31.32</v>
      </c>
      <c r="E353" s="217"/>
      <c r="F353" s="857"/>
    </row>
    <row r="354" spans="1:6" ht="27.75" thickTop="1" thickBot="1">
      <c r="A354" s="218">
        <v>6</v>
      </c>
      <c r="B354" s="69" t="s">
        <v>65</v>
      </c>
      <c r="C354" s="219"/>
      <c r="D354" s="220"/>
      <c r="E354" s="221"/>
      <c r="F354" s="857"/>
    </row>
    <row r="355" spans="1:6" ht="27" thickTop="1">
      <c r="A355" s="209" t="s">
        <v>85</v>
      </c>
      <c r="B355" s="71" t="s">
        <v>641</v>
      </c>
      <c r="C355" s="210" t="s">
        <v>12</v>
      </c>
      <c r="D355" s="211">
        <v>39</v>
      </c>
      <c r="E355" s="222"/>
      <c r="F355" s="857"/>
    </row>
    <row r="356" spans="1:6" ht="27" thickBot="1">
      <c r="A356" s="213" t="s">
        <v>102</v>
      </c>
      <c r="B356" s="67" t="s">
        <v>644</v>
      </c>
      <c r="C356" s="214" t="s">
        <v>12</v>
      </c>
      <c r="D356" s="215">
        <v>90</v>
      </c>
      <c r="E356" s="217"/>
      <c r="F356" s="857"/>
    </row>
    <row r="357" spans="1:6" ht="16.5" thickTop="1" thickBot="1">
      <c r="A357" s="218">
        <v>7</v>
      </c>
      <c r="B357" s="69" t="s">
        <v>87</v>
      </c>
      <c r="C357" s="219"/>
      <c r="D357" s="220"/>
      <c r="E357" s="221"/>
      <c r="F357" s="857"/>
    </row>
    <row r="358" spans="1:6" ht="27.75" thickTop="1" thickBot="1">
      <c r="A358" s="209" t="s">
        <v>103</v>
      </c>
      <c r="B358" s="75" t="s">
        <v>629</v>
      </c>
      <c r="C358" s="210" t="s">
        <v>0</v>
      </c>
      <c r="D358" s="211">
        <v>13</v>
      </c>
      <c r="E358" s="223"/>
      <c r="F358" s="857"/>
    </row>
    <row r="359" spans="1:6" ht="16.5" thickTop="1" thickBot="1">
      <c r="A359" s="218">
        <v>8</v>
      </c>
      <c r="B359" s="69" t="s">
        <v>111</v>
      </c>
      <c r="C359" s="918"/>
      <c r="D359" s="919"/>
      <c r="E359" s="858"/>
      <c r="F359" s="857"/>
    </row>
    <row r="360" spans="1:6" ht="39" thickTop="1">
      <c r="A360" s="213" t="s">
        <v>105</v>
      </c>
      <c r="B360" s="79" t="s">
        <v>849</v>
      </c>
      <c r="C360" s="845" t="s">
        <v>12</v>
      </c>
      <c r="D360" s="846">
        <v>90</v>
      </c>
      <c r="E360" s="212"/>
      <c r="F360" s="857"/>
    </row>
    <row r="361" spans="1:6" ht="26.25">
      <c r="A361" s="213" t="s">
        <v>109</v>
      </c>
      <c r="B361" s="65" t="s">
        <v>846</v>
      </c>
      <c r="C361" s="845" t="s">
        <v>12</v>
      </c>
      <c r="D361" s="846">
        <v>13</v>
      </c>
      <c r="E361" s="227"/>
      <c r="F361" s="857"/>
    </row>
    <row r="362" spans="1:6" ht="27" thickBot="1">
      <c r="A362" s="213" t="s">
        <v>112</v>
      </c>
      <c r="B362" s="67" t="s">
        <v>847</v>
      </c>
      <c r="C362" s="845" t="s">
        <v>12</v>
      </c>
      <c r="D362" s="846">
        <v>2</v>
      </c>
      <c r="E362" s="228"/>
      <c r="F362" s="857"/>
    </row>
    <row r="363" spans="1:6" ht="27.75" thickTop="1" thickBot="1">
      <c r="A363" s="218">
        <v>9</v>
      </c>
      <c r="B363" s="69" t="s">
        <v>67</v>
      </c>
      <c r="C363" s="219"/>
      <c r="D363" s="220"/>
      <c r="E363" s="221"/>
      <c r="F363" s="857"/>
    </row>
    <row r="364" spans="1:6" ht="51.75" thickTop="1">
      <c r="A364" s="224" t="s">
        <v>68</v>
      </c>
      <c r="B364" s="79" t="s">
        <v>524</v>
      </c>
      <c r="C364" s="225" t="s">
        <v>12</v>
      </c>
      <c r="D364" s="226">
        <v>4.5</v>
      </c>
      <c r="E364" s="212"/>
      <c r="F364" s="857"/>
    </row>
    <row r="365" spans="1:6" ht="51">
      <c r="A365" s="213" t="s">
        <v>69</v>
      </c>
      <c r="B365" s="80" t="s">
        <v>525</v>
      </c>
      <c r="C365" s="214" t="s">
        <v>0</v>
      </c>
      <c r="D365" s="215">
        <v>2</v>
      </c>
      <c r="E365" s="227"/>
      <c r="F365" s="857"/>
    </row>
    <row r="366" spans="1:6" ht="38.25">
      <c r="A366" s="213" t="s">
        <v>71</v>
      </c>
      <c r="B366" s="80" t="s">
        <v>534</v>
      </c>
      <c r="C366" s="214" t="s">
        <v>0</v>
      </c>
      <c r="D366" s="215">
        <v>2</v>
      </c>
      <c r="E366" s="227"/>
      <c r="F366" s="857"/>
    </row>
    <row r="367" spans="1:6" ht="39" thickBot="1">
      <c r="A367" s="213" t="s">
        <v>73</v>
      </c>
      <c r="B367" s="82" t="s">
        <v>526</v>
      </c>
      <c r="C367" s="214" t="s">
        <v>0</v>
      </c>
      <c r="D367" s="215">
        <v>2</v>
      </c>
      <c r="E367" s="228"/>
      <c r="F367" s="857"/>
    </row>
    <row r="368" spans="1:6" ht="27.75" thickTop="1" thickBot="1">
      <c r="A368" s="218">
        <v>10</v>
      </c>
      <c r="B368" s="69" t="s">
        <v>90</v>
      </c>
      <c r="C368" s="219"/>
      <c r="D368" s="220"/>
      <c r="E368" s="229"/>
      <c r="F368" s="857"/>
    </row>
    <row r="369" spans="1:6" ht="52.5" thickTop="1" thickBot="1">
      <c r="A369" s="209" t="s">
        <v>91</v>
      </c>
      <c r="B369" s="73" t="s">
        <v>527</v>
      </c>
      <c r="C369" s="210" t="s">
        <v>0</v>
      </c>
      <c r="D369" s="211">
        <v>13</v>
      </c>
      <c r="E369" s="858"/>
      <c r="F369" s="857"/>
    </row>
    <row r="370" spans="1:6" ht="16.5" thickTop="1" thickBot="1">
      <c r="A370" s="218">
        <v>11</v>
      </c>
      <c r="B370" s="69" t="s">
        <v>92</v>
      </c>
      <c r="C370" s="219"/>
      <c r="D370" s="220"/>
      <c r="E370" s="221"/>
      <c r="F370" s="857"/>
    </row>
    <row r="371" spans="1:6" ht="27" thickTop="1" thickBot="1">
      <c r="A371" s="224" t="s">
        <v>93</v>
      </c>
      <c r="B371" s="73" t="s">
        <v>528</v>
      </c>
      <c r="C371" s="214" t="s">
        <v>80</v>
      </c>
      <c r="D371" s="226">
        <v>0.83</v>
      </c>
      <c r="E371" s="858"/>
      <c r="F371" s="857"/>
    </row>
    <row r="372" spans="1:6" ht="27.75" thickTop="1" thickBot="1">
      <c r="A372" s="218">
        <v>13</v>
      </c>
      <c r="B372" s="69" t="s">
        <v>74</v>
      </c>
      <c r="C372" s="219"/>
      <c r="D372" s="220"/>
      <c r="E372" s="229"/>
      <c r="F372" s="857"/>
    </row>
    <row r="373" spans="1:6" ht="26.25" thickTop="1">
      <c r="A373" s="224" t="s">
        <v>75</v>
      </c>
      <c r="B373" s="79" t="s">
        <v>76</v>
      </c>
      <c r="C373" s="214" t="s">
        <v>80</v>
      </c>
      <c r="D373" s="226">
        <v>0.57999999999999996</v>
      </c>
      <c r="E373" s="212"/>
      <c r="F373" s="857"/>
    </row>
    <row r="374" spans="1:6" ht="26.25" thickBot="1">
      <c r="A374" s="213" t="s">
        <v>97</v>
      </c>
      <c r="B374" s="82" t="s">
        <v>98</v>
      </c>
      <c r="C374" s="214" t="s">
        <v>80</v>
      </c>
      <c r="D374" s="215">
        <v>5</v>
      </c>
      <c r="E374" s="228"/>
      <c r="F374" s="857"/>
    </row>
    <row r="375" spans="1:6" ht="16.5" thickTop="1" thickBot="1">
      <c r="A375" s="218">
        <v>14</v>
      </c>
      <c r="B375" s="69" t="s">
        <v>77</v>
      </c>
      <c r="C375" s="219"/>
      <c r="D375" s="220"/>
      <c r="E375" s="229"/>
      <c r="F375" s="857"/>
    </row>
    <row r="376" spans="1:6" ht="40.5" thickTop="1" thickBot="1">
      <c r="A376" s="431" t="s">
        <v>78</v>
      </c>
      <c r="B376" s="847" t="s">
        <v>533</v>
      </c>
      <c r="C376" s="432" t="s">
        <v>35</v>
      </c>
      <c r="D376" s="433">
        <v>100</v>
      </c>
      <c r="E376" s="230"/>
      <c r="F376" s="857"/>
    </row>
    <row r="377" spans="1:6" ht="15.75" thickBot="1">
      <c r="A377" s="844">
        <v>2</v>
      </c>
      <c r="B377" s="838" t="s">
        <v>210</v>
      </c>
      <c r="C377" s="845" t="s">
        <v>211</v>
      </c>
      <c r="D377" s="859">
        <v>1.25</v>
      </c>
      <c r="E377" s="860"/>
      <c r="F377" s="860"/>
    </row>
    <row r="378" spans="1:6" ht="15.75" thickBot="1">
      <c r="A378" s="921"/>
      <c r="B378" s="14" t="s">
        <v>79</v>
      </c>
      <c r="C378" s="205"/>
      <c r="D378" s="232"/>
      <c r="E378" s="233"/>
      <c r="F378" s="920"/>
    </row>
    <row r="379" spans="1:6">
      <c r="A379" s="393"/>
      <c r="B379" s="393"/>
      <c r="C379" s="393"/>
      <c r="D379" s="393"/>
      <c r="E379" s="393"/>
      <c r="F379" s="393"/>
    </row>
    <row r="380" spans="1:6">
      <c r="A380" s="393"/>
      <c r="B380" s="393"/>
      <c r="C380" s="393"/>
      <c r="D380" s="393"/>
      <c r="E380" s="393"/>
      <c r="F380" s="393"/>
    </row>
    <row r="381" spans="1:6">
      <c r="A381" s="393"/>
      <c r="B381" s="393"/>
      <c r="C381" s="393"/>
      <c r="D381" s="393"/>
      <c r="E381" s="393"/>
      <c r="F381" s="393"/>
    </row>
    <row r="382" spans="1:6">
      <c r="A382" s="393"/>
      <c r="B382" s="776" t="s">
        <v>850</v>
      </c>
      <c r="C382" s="776"/>
      <c r="D382" s="776"/>
      <c r="E382" s="776"/>
      <c r="F382" s="776"/>
    </row>
    <row r="383" spans="1:6">
      <c r="A383" s="393"/>
      <c r="B383" s="393"/>
      <c r="C383" s="393"/>
      <c r="D383" s="393"/>
      <c r="E383" s="393"/>
      <c r="F383" s="393"/>
    </row>
    <row r="384" spans="1:6" ht="26.25">
      <c r="A384" s="182" t="s">
        <v>3</v>
      </c>
      <c r="B384" s="182" t="s">
        <v>43</v>
      </c>
      <c r="C384" s="100" t="s">
        <v>44</v>
      </c>
      <c r="D384" s="111" t="s">
        <v>2</v>
      </c>
      <c r="E384" s="103" t="s">
        <v>45</v>
      </c>
      <c r="F384" s="111" t="s">
        <v>46</v>
      </c>
    </row>
    <row r="385" spans="1:6">
      <c r="A385" s="182">
        <v>1</v>
      </c>
      <c r="B385" s="103" t="s">
        <v>47</v>
      </c>
      <c r="C385" s="182"/>
      <c r="D385" s="111"/>
      <c r="E385" s="103"/>
      <c r="F385" s="59"/>
    </row>
    <row r="386" spans="1:6" ht="26.25">
      <c r="A386" s="844" t="s">
        <v>48</v>
      </c>
      <c r="B386" s="59" t="s">
        <v>513</v>
      </c>
      <c r="C386" s="845" t="s">
        <v>12</v>
      </c>
      <c r="D386" s="846">
        <v>100</v>
      </c>
      <c r="E386" s="838"/>
      <c r="F386" s="857"/>
    </row>
    <row r="387" spans="1:6">
      <c r="A387" s="844" t="s">
        <v>53</v>
      </c>
      <c r="B387" s="59" t="s">
        <v>122</v>
      </c>
      <c r="C387" s="845" t="s">
        <v>9</v>
      </c>
      <c r="D387" s="846">
        <v>1</v>
      </c>
      <c r="E387" s="839"/>
      <c r="F387" s="857"/>
    </row>
    <row r="388" spans="1:6">
      <c r="A388" s="182">
        <v>2</v>
      </c>
      <c r="B388" s="103" t="s">
        <v>54</v>
      </c>
      <c r="C388" s="111"/>
      <c r="D388" s="840"/>
      <c r="E388" s="840"/>
      <c r="F388" s="857"/>
    </row>
    <row r="389" spans="1:6" ht="26.25">
      <c r="A389" s="844" t="s">
        <v>55</v>
      </c>
      <c r="B389" s="59" t="s">
        <v>516</v>
      </c>
      <c r="C389" s="845" t="s">
        <v>80</v>
      </c>
      <c r="D389" s="846">
        <v>171</v>
      </c>
      <c r="E389" s="839"/>
      <c r="F389" s="857"/>
    </row>
    <row r="390" spans="1:6">
      <c r="A390" s="182">
        <v>3</v>
      </c>
      <c r="B390" s="103" t="s">
        <v>56</v>
      </c>
      <c r="C390" s="111"/>
      <c r="D390" s="840"/>
      <c r="E390" s="840"/>
      <c r="F390" s="857"/>
    </row>
    <row r="391" spans="1:6" ht="51">
      <c r="A391" s="844" t="s">
        <v>57</v>
      </c>
      <c r="B391" s="110" t="s">
        <v>520</v>
      </c>
      <c r="C391" s="845" t="s">
        <v>80</v>
      </c>
      <c r="D391" s="846">
        <v>34.200000000000003</v>
      </c>
      <c r="E391" s="839"/>
      <c r="F391" s="857"/>
    </row>
    <row r="392" spans="1:6">
      <c r="A392" s="182">
        <v>4</v>
      </c>
      <c r="B392" s="103" t="s">
        <v>58</v>
      </c>
      <c r="C392" s="111"/>
      <c r="D392" s="840"/>
      <c r="E392" s="840"/>
      <c r="F392" s="857"/>
    </row>
    <row r="393" spans="1:6">
      <c r="A393" s="844" t="s">
        <v>59</v>
      </c>
      <c r="B393" s="59" t="s">
        <v>60</v>
      </c>
      <c r="C393" s="845" t="s">
        <v>12</v>
      </c>
      <c r="D393" s="846">
        <v>50</v>
      </c>
      <c r="E393" s="839"/>
      <c r="F393" s="857"/>
    </row>
    <row r="394" spans="1:6">
      <c r="A394" s="182">
        <v>5</v>
      </c>
      <c r="B394" s="103" t="s">
        <v>61</v>
      </c>
      <c r="C394" s="111"/>
      <c r="D394" s="840"/>
      <c r="E394" s="840"/>
      <c r="F394" s="857"/>
    </row>
    <row r="395" spans="1:6" ht="26.25">
      <c r="A395" s="844" t="s">
        <v>62</v>
      </c>
      <c r="B395" s="59" t="s">
        <v>63</v>
      </c>
      <c r="C395" s="845" t="s">
        <v>80</v>
      </c>
      <c r="D395" s="846">
        <v>126</v>
      </c>
      <c r="E395" s="839"/>
      <c r="F395" s="857"/>
    </row>
    <row r="396" spans="1:6" ht="26.25">
      <c r="A396" s="844" t="s">
        <v>64</v>
      </c>
      <c r="B396" s="59" t="s">
        <v>521</v>
      </c>
      <c r="C396" s="845" t="s">
        <v>80</v>
      </c>
      <c r="D396" s="846">
        <v>36</v>
      </c>
      <c r="E396" s="839"/>
      <c r="F396" s="857"/>
    </row>
    <row r="397" spans="1:6" ht="26.25">
      <c r="A397" s="182">
        <v>6</v>
      </c>
      <c r="B397" s="103" t="s">
        <v>65</v>
      </c>
      <c r="C397" s="111"/>
      <c r="D397" s="840"/>
      <c r="E397" s="840"/>
      <c r="F397" s="857"/>
    </row>
    <row r="398" spans="1:6" ht="26.25">
      <c r="A398" s="844" t="s">
        <v>114</v>
      </c>
      <c r="B398" s="59" t="s">
        <v>851</v>
      </c>
      <c r="C398" s="845" t="s">
        <v>12</v>
      </c>
      <c r="D398" s="846">
        <v>100</v>
      </c>
      <c r="E398" s="839"/>
      <c r="F398" s="857"/>
    </row>
    <row r="399" spans="1:6" ht="26.25">
      <c r="A399" s="182">
        <v>9</v>
      </c>
      <c r="B399" s="103" t="s">
        <v>67</v>
      </c>
      <c r="C399" s="111"/>
      <c r="D399" s="840"/>
      <c r="E399" s="840"/>
      <c r="F399" s="857"/>
    </row>
    <row r="400" spans="1:6" ht="51">
      <c r="A400" s="844" t="s">
        <v>68</v>
      </c>
      <c r="B400" s="110" t="s">
        <v>524</v>
      </c>
      <c r="C400" s="845" t="s">
        <v>12</v>
      </c>
      <c r="D400" s="846">
        <v>4.2</v>
      </c>
      <c r="E400" s="838"/>
      <c r="F400" s="857"/>
    </row>
    <row r="401" spans="1:6" ht="51">
      <c r="A401" s="844" t="s">
        <v>69</v>
      </c>
      <c r="B401" s="110" t="s">
        <v>525</v>
      </c>
      <c r="C401" s="845" t="s">
        <v>0</v>
      </c>
      <c r="D401" s="846">
        <v>2</v>
      </c>
      <c r="E401" s="838"/>
      <c r="F401" s="857"/>
    </row>
    <row r="402" spans="1:6" ht="38.25">
      <c r="A402" s="844" t="s">
        <v>71</v>
      </c>
      <c r="B402" s="110" t="s">
        <v>852</v>
      </c>
      <c r="C402" s="845" t="s">
        <v>0</v>
      </c>
      <c r="D402" s="846">
        <v>2</v>
      </c>
      <c r="E402" s="838"/>
      <c r="F402" s="857"/>
    </row>
    <row r="403" spans="1:6" ht="26.25">
      <c r="A403" s="182">
        <v>13</v>
      </c>
      <c r="B403" s="103" t="s">
        <v>74</v>
      </c>
      <c r="C403" s="111"/>
      <c r="D403" s="840"/>
      <c r="E403" s="841"/>
      <c r="F403" s="857"/>
    </row>
    <row r="404" spans="1:6" ht="25.5">
      <c r="A404" s="844" t="s">
        <v>75</v>
      </c>
      <c r="B404" s="110" t="s">
        <v>76</v>
      </c>
      <c r="C404" s="845" t="s">
        <v>80</v>
      </c>
      <c r="D404" s="846">
        <v>0.57999999999999996</v>
      </c>
      <c r="E404" s="838"/>
      <c r="F404" s="857"/>
    </row>
    <row r="405" spans="1:6">
      <c r="A405" s="182">
        <v>14</v>
      </c>
      <c r="B405" s="103" t="s">
        <v>77</v>
      </c>
      <c r="C405" s="111"/>
      <c r="D405" s="840"/>
      <c r="E405" s="841"/>
      <c r="F405" s="857"/>
    </row>
    <row r="406" spans="1:6" ht="38.25">
      <c r="A406" s="844" t="s">
        <v>78</v>
      </c>
      <c r="B406" s="110" t="s">
        <v>533</v>
      </c>
      <c r="C406" s="845" t="s">
        <v>35</v>
      </c>
      <c r="D406" s="846">
        <v>50</v>
      </c>
      <c r="E406" s="838"/>
      <c r="F406" s="838"/>
    </row>
    <row r="407" spans="1:6">
      <c r="A407" s="844">
        <v>2</v>
      </c>
      <c r="B407" s="838" t="s">
        <v>210</v>
      </c>
      <c r="C407" s="845" t="s">
        <v>211</v>
      </c>
      <c r="D407" s="859">
        <v>1.25</v>
      </c>
      <c r="E407" s="860"/>
      <c r="F407" s="860"/>
    </row>
    <row r="408" spans="1:6">
      <c r="A408" s="182"/>
      <c r="B408" s="103" t="s">
        <v>79</v>
      </c>
      <c r="C408" s="111"/>
      <c r="D408" s="840"/>
      <c r="E408" s="842"/>
      <c r="F408" s="841"/>
    </row>
    <row r="409" spans="1:6">
      <c r="A409" s="59"/>
      <c r="B409" s="59"/>
      <c r="C409" s="59"/>
      <c r="D409" s="59"/>
      <c r="E409" s="59"/>
      <c r="F409" s="59"/>
    </row>
    <row r="410" spans="1:6">
      <c r="A410" s="393"/>
      <c r="B410" s="393"/>
      <c r="C410" s="393"/>
      <c r="D410" s="393"/>
      <c r="E410" s="393"/>
      <c r="F410" s="393"/>
    </row>
    <row r="411" spans="1:6">
      <c r="A411" s="393"/>
      <c r="B411" s="393"/>
      <c r="C411" s="393"/>
      <c r="D411" s="393"/>
      <c r="E411" s="393"/>
      <c r="F411" s="393"/>
    </row>
    <row r="412" spans="1:6" ht="30.75" customHeight="1">
      <c r="A412" s="393"/>
      <c r="B412" s="792" t="s">
        <v>853</v>
      </c>
      <c r="C412" s="792"/>
      <c r="D412" s="792"/>
      <c r="E412" s="792"/>
      <c r="F412" s="792"/>
    </row>
    <row r="413" spans="1:6">
      <c r="A413" s="393"/>
      <c r="B413" s="393"/>
      <c r="C413" s="393"/>
      <c r="D413" s="393"/>
      <c r="E413" s="393"/>
      <c r="F413" s="393"/>
    </row>
    <row r="414" spans="1:6" ht="26.25">
      <c r="A414" s="100" t="s">
        <v>3</v>
      </c>
      <c r="B414" s="100" t="s">
        <v>43</v>
      </c>
      <c r="C414" s="100" t="s">
        <v>44</v>
      </c>
      <c r="D414" s="111" t="s">
        <v>2</v>
      </c>
      <c r="E414" s="103" t="s">
        <v>45</v>
      </c>
      <c r="F414" s="111" t="s">
        <v>46</v>
      </c>
    </row>
    <row r="415" spans="1:6">
      <c r="A415" s="182">
        <v>1</v>
      </c>
      <c r="B415" s="103" t="s">
        <v>47</v>
      </c>
      <c r="C415" s="182"/>
      <c r="D415" s="111"/>
      <c r="E415" s="103"/>
      <c r="F415" s="59"/>
    </row>
    <row r="416" spans="1:6" ht="26.25">
      <c r="A416" s="844" t="s">
        <v>48</v>
      </c>
      <c r="B416" s="59" t="s">
        <v>513</v>
      </c>
      <c r="C416" s="845" t="s">
        <v>12</v>
      </c>
      <c r="D416" s="846">
        <v>100</v>
      </c>
      <c r="E416" s="838"/>
      <c r="F416" s="857"/>
    </row>
    <row r="417" spans="1:6">
      <c r="A417" s="844" t="s">
        <v>53</v>
      </c>
      <c r="B417" s="59" t="s">
        <v>122</v>
      </c>
      <c r="C417" s="845" t="s">
        <v>9</v>
      </c>
      <c r="D417" s="846">
        <v>1</v>
      </c>
      <c r="E417" s="839"/>
      <c r="F417" s="857"/>
    </row>
    <row r="418" spans="1:6">
      <c r="A418" s="182">
        <v>2</v>
      </c>
      <c r="B418" s="103" t="s">
        <v>54</v>
      </c>
      <c r="C418" s="111"/>
      <c r="D418" s="840"/>
      <c r="E418" s="840"/>
      <c r="F418" s="857"/>
    </row>
    <row r="419" spans="1:6" ht="26.25">
      <c r="A419" s="844" t="s">
        <v>55</v>
      </c>
      <c r="B419" s="59" t="s">
        <v>516</v>
      </c>
      <c r="C419" s="845" t="s">
        <v>80</v>
      </c>
      <c r="D419" s="846">
        <v>225</v>
      </c>
      <c r="E419" s="839"/>
      <c r="F419" s="857"/>
    </row>
    <row r="420" spans="1:6">
      <c r="A420" s="182">
        <v>3</v>
      </c>
      <c r="B420" s="103" t="s">
        <v>56</v>
      </c>
      <c r="C420" s="111"/>
      <c r="D420" s="840"/>
      <c r="E420" s="840"/>
      <c r="F420" s="857"/>
    </row>
    <row r="421" spans="1:6" ht="51">
      <c r="A421" s="844" t="s">
        <v>57</v>
      </c>
      <c r="B421" s="110" t="s">
        <v>520</v>
      </c>
      <c r="C421" s="845" t="s">
        <v>80</v>
      </c>
      <c r="D421" s="846">
        <v>45</v>
      </c>
      <c r="E421" s="839"/>
      <c r="F421" s="857"/>
    </row>
    <row r="422" spans="1:6">
      <c r="A422" s="182">
        <v>4</v>
      </c>
      <c r="B422" s="103" t="s">
        <v>58</v>
      </c>
      <c r="C422" s="111"/>
      <c r="D422" s="840"/>
      <c r="E422" s="840"/>
      <c r="F422" s="857"/>
    </row>
    <row r="423" spans="1:6">
      <c r="A423" s="844" t="s">
        <v>59</v>
      </c>
      <c r="B423" s="59" t="s">
        <v>60</v>
      </c>
      <c r="C423" s="845" t="s">
        <v>12</v>
      </c>
      <c r="D423" s="846">
        <v>50</v>
      </c>
      <c r="E423" s="839"/>
      <c r="F423" s="857"/>
    </row>
    <row r="424" spans="1:6">
      <c r="A424" s="182">
        <v>5</v>
      </c>
      <c r="B424" s="103" t="s">
        <v>61</v>
      </c>
      <c r="C424" s="111"/>
      <c r="D424" s="840"/>
      <c r="E424" s="840"/>
      <c r="F424" s="857"/>
    </row>
    <row r="425" spans="1:6" ht="26.25">
      <c r="A425" s="844" t="s">
        <v>62</v>
      </c>
      <c r="B425" s="59" t="s">
        <v>63</v>
      </c>
      <c r="C425" s="845" t="s">
        <v>80</v>
      </c>
      <c r="D425" s="846">
        <v>180</v>
      </c>
      <c r="E425" s="839"/>
      <c r="F425" s="857"/>
    </row>
    <row r="426" spans="1:6" ht="26.25">
      <c r="A426" s="844" t="s">
        <v>64</v>
      </c>
      <c r="B426" s="59" t="s">
        <v>521</v>
      </c>
      <c r="C426" s="845" t="s">
        <v>80</v>
      </c>
      <c r="D426" s="846">
        <v>42</v>
      </c>
      <c r="E426" s="839"/>
      <c r="F426" s="857"/>
    </row>
    <row r="427" spans="1:6" ht="26.25">
      <c r="A427" s="182">
        <v>6</v>
      </c>
      <c r="B427" s="103" t="s">
        <v>65</v>
      </c>
      <c r="C427" s="111"/>
      <c r="D427" s="840"/>
      <c r="E427" s="840"/>
      <c r="F427" s="857"/>
    </row>
    <row r="428" spans="1:6" ht="26.25">
      <c r="A428" s="844" t="s">
        <v>114</v>
      </c>
      <c r="B428" s="59" t="s">
        <v>851</v>
      </c>
      <c r="C428" s="845" t="s">
        <v>12</v>
      </c>
      <c r="D428" s="846">
        <v>100</v>
      </c>
      <c r="E428" s="839"/>
      <c r="F428" s="857"/>
    </row>
    <row r="429" spans="1:6" ht="26.25">
      <c r="A429" s="182">
        <v>9</v>
      </c>
      <c r="B429" s="103" t="s">
        <v>67</v>
      </c>
      <c r="C429" s="111"/>
      <c r="D429" s="840"/>
      <c r="E429" s="840"/>
      <c r="F429" s="857"/>
    </row>
    <row r="430" spans="1:6" ht="51">
      <c r="A430" s="844" t="s">
        <v>68</v>
      </c>
      <c r="B430" s="110" t="s">
        <v>524</v>
      </c>
      <c r="C430" s="845" t="s">
        <v>12</v>
      </c>
      <c r="D430" s="846">
        <v>6.8</v>
      </c>
      <c r="E430" s="838"/>
      <c r="F430" s="857"/>
    </row>
    <row r="431" spans="1:6" ht="51">
      <c r="A431" s="844" t="s">
        <v>69</v>
      </c>
      <c r="B431" s="110" t="s">
        <v>525</v>
      </c>
      <c r="C431" s="845" t="s">
        <v>0</v>
      </c>
      <c r="D431" s="846">
        <v>3</v>
      </c>
      <c r="E431" s="838"/>
      <c r="F431" s="857"/>
    </row>
    <row r="432" spans="1:6" ht="38.25">
      <c r="A432" s="844" t="s">
        <v>71</v>
      </c>
      <c r="B432" s="110" t="s">
        <v>852</v>
      </c>
      <c r="C432" s="845" t="s">
        <v>0</v>
      </c>
      <c r="D432" s="846">
        <v>3</v>
      </c>
      <c r="E432" s="838"/>
      <c r="F432" s="857"/>
    </row>
    <row r="433" spans="1:6" ht="26.25">
      <c r="A433" s="182">
        <v>13</v>
      </c>
      <c r="B433" s="103" t="s">
        <v>74</v>
      </c>
      <c r="C433" s="111"/>
      <c r="D433" s="840"/>
      <c r="E433" s="841"/>
      <c r="F433" s="857"/>
    </row>
    <row r="434" spans="1:6" ht="25.5">
      <c r="A434" s="844" t="s">
        <v>75</v>
      </c>
      <c r="B434" s="110" t="s">
        <v>76</v>
      </c>
      <c r="C434" s="845" t="s">
        <v>80</v>
      </c>
      <c r="D434" s="846">
        <v>1</v>
      </c>
      <c r="E434" s="838"/>
      <c r="F434" s="857"/>
    </row>
    <row r="435" spans="1:6">
      <c r="A435" s="182">
        <v>14</v>
      </c>
      <c r="B435" s="103" t="s">
        <v>77</v>
      </c>
      <c r="C435" s="111"/>
      <c r="D435" s="840"/>
      <c r="E435" s="841"/>
      <c r="F435" s="857"/>
    </row>
    <row r="436" spans="1:6" ht="38.25">
      <c r="A436" s="844" t="s">
        <v>78</v>
      </c>
      <c r="B436" s="110" t="s">
        <v>533</v>
      </c>
      <c r="C436" s="845" t="s">
        <v>35</v>
      </c>
      <c r="D436" s="846">
        <v>150</v>
      </c>
      <c r="E436" s="838"/>
      <c r="F436" s="857"/>
    </row>
    <row r="437" spans="1:6">
      <c r="A437" s="844">
        <v>2</v>
      </c>
      <c r="B437" s="838" t="s">
        <v>210</v>
      </c>
      <c r="C437" s="845" t="s">
        <v>211</v>
      </c>
      <c r="D437" s="859">
        <v>1.25</v>
      </c>
      <c r="E437" s="860"/>
      <c r="F437" s="860"/>
    </row>
    <row r="438" spans="1:6">
      <c r="A438" s="182"/>
      <c r="B438" s="103" t="s">
        <v>79</v>
      </c>
      <c r="C438" s="111"/>
      <c r="D438" s="840"/>
      <c r="E438" s="842"/>
      <c r="F438" s="841"/>
    </row>
    <row r="439" spans="1:6">
      <c r="A439" s="59"/>
      <c r="B439" s="59"/>
      <c r="C439" s="59"/>
      <c r="D439" s="59"/>
      <c r="E439" s="59"/>
      <c r="F439" s="59"/>
    </row>
    <row r="440" spans="1:6">
      <c r="A440" s="393"/>
      <c r="B440" s="393"/>
      <c r="C440" s="393"/>
      <c r="D440" s="393"/>
      <c r="E440" s="393"/>
      <c r="F440" s="393"/>
    </row>
    <row r="441" spans="1:6" ht="58.5" customHeight="1">
      <c r="A441" s="393"/>
      <c r="B441" s="848" t="s">
        <v>854</v>
      </c>
      <c r="C441" s="849"/>
      <c r="D441" s="849"/>
      <c r="E441" s="849"/>
      <c r="F441" s="849"/>
    </row>
    <row r="442" spans="1:6" ht="15.75" thickBot="1">
      <c r="A442" s="393"/>
      <c r="B442" s="393"/>
      <c r="C442" s="393"/>
      <c r="D442" s="393"/>
      <c r="E442" s="393"/>
      <c r="F442" s="393"/>
    </row>
    <row r="443" spans="1:6" ht="27" thickBot="1">
      <c r="A443" s="477" t="s">
        <v>3</v>
      </c>
      <c r="B443" s="203" t="s">
        <v>43</v>
      </c>
      <c r="C443" s="478" t="s">
        <v>44</v>
      </c>
      <c r="D443" s="922" t="s">
        <v>2</v>
      </c>
      <c r="E443" s="180" t="s">
        <v>45</v>
      </c>
      <c r="F443" s="735" t="s">
        <v>46</v>
      </c>
    </row>
    <row r="444" spans="1:6" ht="28.5" customHeight="1" thickBot="1">
      <c r="A444" s="850" t="s">
        <v>855</v>
      </c>
      <c r="B444" s="851"/>
      <c r="C444" s="851"/>
      <c r="D444" s="851"/>
      <c r="E444" s="851"/>
      <c r="F444" s="852"/>
    </row>
    <row r="445" spans="1:6" ht="15.75" thickBot="1">
      <c r="A445" s="206">
        <v>1</v>
      </c>
      <c r="B445" s="134" t="s">
        <v>47</v>
      </c>
      <c r="C445" s="923"/>
      <c r="D445" s="924"/>
      <c r="E445" s="134"/>
      <c r="F445" s="208"/>
    </row>
    <row r="446" spans="1:6" ht="16.5" thickTop="1" thickBot="1">
      <c r="A446" s="209" t="s">
        <v>48</v>
      </c>
      <c r="B446" s="75" t="s">
        <v>543</v>
      </c>
      <c r="C446" s="925" t="s">
        <v>30</v>
      </c>
      <c r="D446" s="926">
        <v>60</v>
      </c>
      <c r="E446" s="858"/>
      <c r="F446" s="857"/>
    </row>
    <row r="447" spans="1:6" ht="16.5" thickTop="1" thickBot="1">
      <c r="A447" s="218">
        <v>3</v>
      </c>
      <c r="B447" s="69" t="s">
        <v>54</v>
      </c>
      <c r="C447" s="918"/>
      <c r="D447" s="919"/>
      <c r="E447" s="858"/>
      <c r="F447" s="857"/>
    </row>
    <row r="448" spans="1:6" ht="27" thickTop="1">
      <c r="A448" s="213" t="s">
        <v>856</v>
      </c>
      <c r="B448" s="71" t="s">
        <v>519</v>
      </c>
      <c r="C448" s="845" t="s">
        <v>5</v>
      </c>
      <c r="D448" s="846">
        <v>72</v>
      </c>
      <c r="E448" s="212"/>
      <c r="F448" s="857"/>
    </row>
    <row r="449" spans="1:6" ht="27" thickBot="1">
      <c r="A449" s="213" t="s">
        <v>857</v>
      </c>
      <c r="B449" s="67" t="s">
        <v>858</v>
      </c>
      <c r="C449" s="845" t="s">
        <v>12</v>
      </c>
      <c r="D449" s="846">
        <v>100</v>
      </c>
      <c r="E449" s="228"/>
      <c r="F449" s="857"/>
    </row>
    <row r="450" spans="1:6" ht="27.75" thickTop="1" thickBot="1">
      <c r="A450" s="218">
        <v>13</v>
      </c>
      <c r="B450" s="69" t="s">
        <v>115</v>
      </c>
      <c r="C450" s="918"/>
      <c r="D450" s="919"/>
      <c r="E450" s="858"/>
      <c r="F450" s="857"/>
    </row>
    <row r="451" spans="1:6" ht="52.5" thickTop="1" thickBot="1">
      <c r="A451" s="927" t="s">
        <v>75</v>
      </c>
      <c r="B451" s="86" t="s">
        <v>859</v>
      </c>
      <c r="C451" s="928" t="s">
        <v>5</v>
      </c>
      <c r="D451" s="929">
        <v>105</v>
      </c>
      <c r="E451" s="230"/>
      <c r="F451" s="857"/>
    </row>
    <row r="452" spans="1:6" ht="15.75" thickBot="1">
      <c r="A452" s="231"/>
      <c r="B452" s="14" t="s">
        <v>79</v>
      </c>
      <c r="C452" s="930"/>
      <c r="D452" s="931"/>
      <c r="E452" s="233"/>
      <c r="F452" s="920"/>
    </row>
    <row r="453" spans="1:6" ht="42" customHeight="1" thickBot="1">
      <c r="A453" s="850" t="s">
        <v>860</v>
      </c>
      <c r="B453" s="851"/>
      <c r="C453" s="851"/>
      <c r="D453" s="851"/>
      <c r="E453" s="851"/>
      <c r="F453" s="852"/>
    </row>
    <row r="454" spans="1:6" ht="15.75" thickBot="1">
      <c r="A454" s="206">
        <v>1</v>
      </c>
      <c r="B454" s="134" t="s">
        <v>47</v>
      </c>
      <c r="C454" s="923"/>
      <c r="D454" s="924"/>
      <c r="E454" s="134"/>
      <c r="F454" s="208"/>
    </row>
    <row r="455" spans="1:6" ht="16.5" thickTop="1" thickBot="1">
      <c r="A455" s="209" t="s">
        <v>48</v>
      </c>
      <c r="B455" s="75" t="s">
        <v>543</v>
      </c>
      <c r="C455" s="925" t="s">
        <v>30</v>
      </c>
      <c r="D455" s="926">
        <v>25</v>
      </c>
      <c r="E455" s="858"/>
      <c r="F455" s="857"/>
    </row>
    <row r="456" spans="1:6" ht="16.5" thickTop="1" thickBot="1">
      <c r="A456" s="218">
        <v>3</v>
      </c>
      <c r="B456" s="69" t="s">
        <v>54</v>
      </c>
      <c r="C456" s="918"/>
      <c r="D456" s="919"/>
      <c r="E456" s="858"/>
      <c r="F456" s="857"/>
    </row>
    <row r="457" spans="1:6" ht="27.75" thickTop="1" thickBot="1">
      <c r="A457" s="213" t="s">
        <v>116</v>
      </c>
      <c r="B457" s="75" t="s">
        <v>517</v>
      </c>
      <c r="C457" s="845" t="s">
        <v>5</v>
      </c>
      <c r="D457" s="846">
        <v>75</v>
      </c>
      <c r="E457" s="858"/>
      <c r="F457" s="857"/>
    </row>
    <row r="458" spans="1:6" ht="16.5" thickTop="1" thickBot="1">
      <c r="A458" s="218">
        <v>6</v>
      </c>
      <c r="B458" s="69" t="s">
        <v>61</v>
      </c>
      <c r="C458" s="918"/>
      <c r="D458" s="919"/>
      <c r="E458" s="858"/>
      <c r="F458" s="857"/>
    </row>
    <row r="459" spans="1:6" ht="27" thickTop="1">
      <c r="A459" s="209" t="s">
        <v>85</v>
      </c>
      <c r="B459" s="71" t="s">
        <v>63</v>
      </c>
      <c r="C459" s="925" t="s">
        <v>5</v>
      </c>
      <c r="D459" s="926">
        <v>12</v>
      </c>
      <c r="E459" s="212"/>
      <c r="F459" s="857"/>
    </row>
    <row r="460" spans="1:6" ht="26.25">
      <c r="A460" s="213" t="s">
        <v>102</v>
      </c>
      <c r="B460" s="65" t="s">
        <v>536</v>
      </c>
      <c r="C460" s="845" t="s">
        <v>5</v>
      </c>
      <c r="D460" s="846">
        <v>30</v>
      </c>
      <c r="E460" s="227"/>
      <c r="F460" s="857"/>
    </row>
    <row r="461" spans="1:6" ht="27" thickBot="1">
      <c r="A461" s="873" t="s">
        <v>66</v>
      </c>
      <c r="B461" s="67" t="s">
        <v>521</v>
      </c>
      <c r="C461" s="932" t="s">
        <v>5</v>
      </c>
      <c r="D461" s="933">
        <v>15</v>
      </c>
      <c r="E461" s="228"/>
      <c r="F461" s="857"/>
    </row>
    <row r="462" spans="1:6" ht="16.5" thickTop="1" thickBot="1">
      <c r="A462" s="218">
        <v>14</v>
      </c>
      <c r="B462" s="69" t="s">
        <v>77</v>
      </c>
      <c r="C462" s="918"/>
      <c r="D462" s="919"/>
      <c r="E462" s="858"/>
      <c r="F462" s="857"/>
    </row>
    <row r="463" spans="1:6" ht="39.75" thickTop="1" thickBot="1">
      <c r="A463" s="417" t="s">
        <v>78</v>
      </c>
      <c r="B463" s="73" t="s">
        <v>533</v>
      </c>
      <c r="C463" s="934" t="s">
        <v>35</v>
      </c>
      <c r="D463" s="935">
        <v>20</v>
      </c>
      <c r="E463" s="858"/>
      <c r="F463" s="857"/>
    </row>
    <row r="464" spans="1:6" ht="27.75" thickTop="1" thickBot="1">
      <c r="A464" s="218">
        <v>13</v>
      </c>
      <c r="B464" s="69" t="s">
        <v>115</v>
      </c>
      <c r="C464" s="918"/>
      <c r="D464" s="919"/>
      <c r="E464" s="858"/>
      <c r="F464" s="857"/>
    </row>
    <row r="465" spans="1:6" ht="27" thickTop="1" thickBot="1">
      <c r="A465" s="896" t="s">
        <v>75</v>
      </c>
      <c r="B465" s="73" t="s">
        <v>544</v>
      </c>
      <c r="C465" s="936" t="s">
        <v>5</v>
      </c>
      <c r="D465" s="937">
        <v>1</v>
      </c>
      <c r="E465" s="858"/>
      <c r="F465" s="857"/>
    </row>
    <row r="466" spans="1:6" ht="27.75" thickTop="1" thickBot="1">
      <c r="A466" s="218">
        <v>6</v>
      </c>
      <c r="B466" s="69" t="s">
        <v>117</v>
      </c>
      <c r="C466" s="918"/>
      <c r="D466" s="919"/>
      <c r="E466" s="858"/>
      <c r="F466" s="857"/>
    </row>
    <row r="467" spans="1:6" ht="27.75" thickTop="1" thickBot="1">
      <c r="A467" s="938" t="s">
        <v>102</v>
      </c>
      <c r="B467" s="75" t="s">
        <v>861</v>
      </c>
      <c r="C467" s="939" t="s">
        <v>12</v>
      </c>
      <c r="D467" s="940">
        <v>50</v>
      </c>
      <c r="E467" s="858"/>
      <c r="F467" s="857"/>
    </row>
    <row r="468" spans="1:6" ht="16.5" thickTop="1" thickBot="1">
      <c r="A468" s="218">
        <v>7</v>
      </c>
      <c r="B468" s="69" t="s">
        <v>862</v>
      </c>
      <c r="C468" s="918"/>
      <c r="D468" s="919"/>
      <c r="E468" s="858"/>
      <c r="F468" s="857"/>
    </row>
    <row r="469" spans="1:6" ht="27.75" thickTop="1" thickBot="1">
      <c r="A469" s="431" t="s">
        <v>863</v>
      </c>
      <c r="B469" s="847" t="s">
        <v>864</v>
      </c>
      <c r="C469" s="941" t="s">
        <v>0</v>
      </c>
      <c r="D469" s="942">
        <v>2</v>
      </c>
      <c r="E469" s="230"/>
      <c r="F469" s="857"/>
    </row>
    <row r="470" spans="1:6" ht="15.75" thickBot="1">
      <c r="A470" s="844">
        <v>8</v>
      </c>
      <c r="B470" s="838" t="s">
        <v>210</v>
      </c>
      <c r="C470" s="845" t="s">
        <v>211</v>
      </c>
      <c r="D470" s="859">
        <v>1.25</v>
      </c>
      <c r="E470" s="860"/>
      <c r="F470" s="860"/>
    </row>
    <row r="471" spans="1:6" ht="15.75" thickBot="1">
      <c r="A471" s="231"/>
      <c r="B471" s="14" t="s">
        <v>79</v>
      </c>
      <c r="C471" s="930"/>
      <c r="D471" s="931"/>
      <c r="E471" s="233"/>
      <c r="F471" s="920"/>
    </row>
    <row r="472" spans="1:6">
      <c r="A472" s="943"/>
      <c r="B472" s="944" t="s">
        <v>108</v>
      </c>
      <c r="C472" s="943"/>
      <c r="D472" s="943"/>
      <c r="E472" s="943"/>
      <c r="F472" s="945"/>
    </row>
    <row r="473" spans="1:6">
      <c r="A473" s="943"/>
      <c r="B473" s="943"/>
      <c r="C473" s="943"/>
      <c r="D473" s="943"/>
      <c r="E473" s="943"/>
      <c r="F473" s="943"/>
    </row>
    <row r="474" spans="1:6">
      <c r="A474" s="943"/>
      <c r="B474" s="943"/>
      <c r="C474" s="943"/>
      <c r="D474" s="943"/>
      <c r="E474" s="943"/>
      <c r="F474" s="943"/>
    </row>
    <row r="475" spans="1:6">
      <c r="A475" s="943"/>
      <c r="B475" s="943"/>
      <c r="C475" s="943"/>
      <c r="D475" s="943"/>
      <c r="E475" s="943"/>
      <c r="F475" s="943"/>
    </row>
    <row r="476" spans="1:6">
      <c r="A476" s="943"/>
      <c r="B476" s="777" t="s">
        <v>865</v>
      </c>
      <c r="C476" s="777"/>
      <c r="D476" s="777"/>
      <c r="E476" s="777"/>
      <c r="F476" s="777"/>
    </row>
    <row r="477" spans="1:6">
      <c r="A477" s="943"/>
      <c r="B477" s="943"/>
      <c r="C477" s="943"/>
      <c r="D477" s="943"/>
      <c r="E477" s="943"/>
      <c r="F477" s="943"/>
    </row>
    <row r="478" spans="1:6">
      <c r="A478" s="946"/>
      <c r="B478" s="853"/>
      <c r="C478" s="947"/>
      <c r="D478" s="948"/>
      <c r="E478" s="949"/>
      <c r="F478" s="950"/>
    </row>
    <row r="479" spans="1:6">
      <c r="A479" s="946"/>
      <c r="B479" s="853"/>
      <c r="C479" s="947"/>
      <c r="D479" s="948"/>
      <c r="E479" s="949"/>
      <c r="F479" s="950"/>
    </row>
    <row r="480" spans="1:6" ht="26.25">
      <c r="A480" s="100" t="s">
        <v>3</v>
      </c>
      <c r="B480" s="100" t="s">
        <v>43</v>
      </c>
      <c r="C480" s="100" t="s">
        <v>44</v>
      </c>
      <c r="D480" s="111" t="s">
        <v>2</v>
      </c>
      <c r="E480" s="103" t="s">
        <v>45</v>
      </c>
      <c r="F480" s="111" t="s">
        <v>46</v>
      </c>
    </row>
    <row r="481" spans="1:6" ht="15.75" thickBot="1">
      <c r="A481" s="206">
        <v>1</v>
      </c>
      <c r="B481" s="421" t="s">
        <v>47</v>
      </c>
      <c r="C481" s="236"/>
      <c r="D481" s="207"/>
      <c r="E481" s="951"/>
      <c r="F481" s="208"/>
    </row>
    <row r="482" spans="1:6" ht="27" thickTop="1">
      <c r="A482" s="209" t="s">
        <v>48</v>
      </c>
      <c r="B482" s="854" t="s">
        <v>513</v>
      </c>
      <c r="C482" s="210" t="s">
        <v>12</v>
      </c>
      <c r="D482" s="211">
        <v>152</v>
      </c>
      <c r="E482" s="427"/>
      <c r="F482" s="857"/>
    </row>
    <row r="483" spans="1:6" ht="39">
      <c r="A483" s="213" t="s">
        <v>81</v>
      </c>
      <c r="B483" s="30" t="s">
        <v>514</v>
      </c>
      <c r="C483" s="214" t="s">
        <v>30</v>
      </c>
      <c r="D483" s="215">
        <f>152*5</f>
        <v>760</v>
      </c>
      <c r="E483" s="952"/>
      <c r="F483" s="857"/>
    </row>
    <row r="484" spans="1:6" ht="25.5">
      <c r="A484" s="213" t="s">
        <v>49</v>
      </c>
      <c r="B484" s="305" t="s">
        <v>50</v>
      </c>
      <c r="C484" s="214" t="s">
        <v>12</v>
      </c>
      <c r="D484" s="215">
        <v>304</v>
      </c>
      <c r="E484" s="952"/>
      <c r="F484" s="857"/>
    </row>
    <row r="485" spans="1:6" ht="25.5">
      <c r="A485" s="213" t="s">
        <v>51</v>
      </c>
      <c r="B485" s="305" t="s">
        <v>515</v>
      </c>
      <c r="C485" s="214" t="s">
        <v>9</v>
      </c>
      <c r="D485" s="215">
        <v>4</v>
      </c>
      <c r="E485" s="952"/>
      <c r="F485" s="857"/>
    </row>
    <row r="486" spans="1:6" ht="15.75" thickBot="1">
      <c r="A486" s="896" t="s">
        <v>53</v>
      </c>
      <c r="B486" s="856" t="s">
        <v>122</v>
      </c>
      <c r="C486" s="916" t="s">
        <v>9</v>
      </c>
      <c r="D486" s="917">
        <v>1</v>
      </c>
      <c r="E486" s="953"/>
      <c r="F486" s="857"/>
    </row>
    <row r="487" spans="1:6" ht="16.5" thickTop="1" thickBot="1">
      <c r="A487" s="218">
        <v>2</v>
      </c>
      <c r="B487" s="404" t="s">
        <v>54</v>
      </c>
      <c r="C487" s="219"/>
      <c r="D487" s="220"/>
      <c r="E487" s="426"/>
      <c r="F487" s="857"/>
    </row>
    <row r="488" spans="1:6" ht="26.25" thickTop="1">
      <c r="A488" s="209" t="s">
        <v>55</v>
      </c>
      <c r="B488" s="855" t="s">
        <v>516</v>
      </c>
      <c r="C488" s="210" t="s">
        <v>80</v>
      </c>
      <c r="D488" s="211">
        <v>283.44</v>
      </c>
      <c r="E488" s="954"/>
      <c r="F488" s="857"/>
    </row>
    <row r="489" spans="1:6" ht="25.5">
      <c r="A489" s="213" t="s">
        <v>82</v>
      </c>
      <c r="B489" s="305" t="s">
        <v>517</v>
      </c>
      <c r="C489" s="214" t="s">
        <v>80</v>
      </c>
      <c r="D489" s="215">
        <v>72.349999999999994</v>
      </c>
      <c r="E489" s="952"/>
      <c r="F489" s="857"/>
    </row>
    <row r="490" spans="1:6" ht="25.5">
      <c r="A490" s="209" t="s">
        <v>83</v>
      </c>
      <c r="B490" s="305" t="s">
        <v>518</v>
      </c>
      <c r="C490" s="210" t="s">
        <v>80</v>
      </c>
      <c r="D490" s="211">
        <v>102.32</v>
      </c>
      <c r="E490" s="955"/>
      <c r="F490" s="857"/>
    </row>
    <row r="491" spans="1:6" ht="26.25" thickBot="1">
      <c r="A491" s="213" t="s">
        <v>84</v>
      </c>
      <c r="B491" s="856" t="s">
        <v>519</v>
      </c>
      <c r="C491" s="214" t="s">
        <v>80</v>
      </c>
      <c r="D491" s="215">
        <v>38.369999999999997</v>
      </c>
      <c r="E491" s="952"/>
      <c r="F491" s="857"/>
    </row>
    <row r="492" spans="1:6" ht="16.5" thickTop="1" thickBot="1">
      <c r="A492" s="218">
        <v>3</v>
      </c>
      <c r="B492" s="404" t="s">
        <v>56</v>
      </c>
      <c r="C492" s="219"/>
      <c r="D492" s="220"/>
      <c r="E492" s="426"/>
      <c r="F492" s="857"/>
    </row>
    <row r="493" spans="1:6" ht="52.5" thickTop="1" thickBot="1">
      <c r="A493" s="213" t="s">
        <v>57</v>
      </c>
      <c r="B493" s="39" t="s">
        <v>520</v>
      </c>
      <c r="C493" s="214" t="s">
        <v>80</v>
      </c>
      <c r="D493" s="215">
        <v>125</v>
      </c>
      <c r="E493" s="952"/>
      <c r="F493" s="857"/>
    </row>
    <row r="494" spans="1:6" ht="16.5" thickTop="1" thickBot="1">
      <c r="A494" s="218">
        <v>4</v>
      </c>
      <c r="B494" s="404" t="s">
        <v>58</v>
      </c>
      <c r="C494" s="219"/>
      <c r="D494" s="220"/>
      <c r="E494" s="426"/>
      <c r="F494" s="857"/>
    </row>
    <row r="495" spans="1:6" ht="16.5" thickTop="1" thickBot="1">
      <c r="A495" s="209" t="s">
        <v>59</v>
      </c>
      <c r="B495" s="956" t="s">
        <v>60</v>
      </c>
      <c r="C495" s="210" t="s">
        <v>12</v>
      </c>
      <c r="D495" s="211">
        <v>70</v>
      </c>
      <c r="E495" s="954"/>
      <c r="F495" s="857"/>
    </row>
    <row r="496" spans="1:6" ht="16.5" thickTop="1" thickBot="1">
      <c r="A496" s="218">
        <v>5</v>
      </c>
      <c r="B496" s="404" t="s">
        <v>61</v>
      </c>
      <c r="C496" s="219"/>
      <c r="D496" s="220"/>
      <c r="E496" s="426"/>
      <c r="F496" s="857"/>
    </row>
    <row r="497" spans="1:6" ht="27" thickTop="1">
      <c r="A497" s="209" t="s">
        <v>62</v>
      </c>
      <c r="B497" s="196" t="s">
        <v>63</v>
      </c>
      <c r="C497" s="210" t="s">
        <v>80</v>
      </c>
      <c r="D497" s="211">
        <v>431.4</v>
      </c>
      <c r="E497" s="954"/>
      <c r="F497" s="857"/>
    </row>
    <row r="498" spans="1:6" ht="27" thickBot="1">
      <c r="A498" s="209" t="s">
        <v>64</v>
      </c>
      <c r="B498" s="196" t="s">
        <v>521</v>
      </c>
      <c r="C498" s="210" t="s">
        <v>80</v>
      </c>
      <c r="D498" s="211">
        <v>30.5</v>
      </c>
      <c r="E498" s="955"/>
      <c r="F498" s="857"/>
    </row>
    <row r="499" spans="1:6" ht="27.75" thickTop="1" thickBot="1">
      <c r="A499" s="218">
        <v>6</v>
      </c>
      <c r="B499" s="404" t="s">
        <v>65</v>
      </c>
      <c r="C499" s="219"/>
      <c r="D499" s="220"/>
      <c r="E499" s="426"/>
      <c r="F499" s="857"/>
    </row>
    <row r="500" spans="1:6" ht="27" thickTop="1">
      <c r="A500" s="209" t="s">
        <v>85</v>
      </c>
      <c r="B500" s="854" t="s">
        <v>641</v>
      </c>
      <c r="C500" s="210" t="s">
        <v>12</v>
      </c>
      <c r="D500" s="211">
        <v>90</v>
      </c>
      <c r="E500" s="954"/>
      <c r="F500" s="857"/>
    </row>
    <row r="501" spans="1:6" ht="26.25" thickBot="1">
      <c r="A501" s="209" t="s">
        <v>66</v>
      </c>
      <c r="B501" s="856" t="s">
        <v>645</v>
      </c>
      <c r="C501" s="214" t="s">
        <v>12</v>
      </c>
      <c r="D501" s="211">
        <v>152</v>
      </c>
      <c r="E501" s="955"/>
      <c r="F501" s="857"/>
    </row>
    <row r="502" spans="1:6" ht="16.5" thickTop="1" thickBot="1">
      <c r="A502" s="218">
        <v>7</v>
      </c>
      <c r="B502" s="404" t="s">
        <v>87</v>
      </c>
      <c r="C502" s="219"/>
      <c r="D502" s="220"/>
      <c r="E502" s="426"/>
      <c r="F502" s="857"/>
    </row>
    <row r="503" spans="1:6" ht="27.75" thickTop="1" thickBot="1">
      <c r="A503" s="213" t="s">
        <v>88</v>
      </c>
      <c r="B503" s="415" t="s">
        <v>639</v>
      </c>
      <c r="C503" s="214" t="s">
        <v>0</v>
      </c>
      <c r="D503" s="215">
        <v>24</v>
      </c>
      <c r="E503" s="952"/>
      <c r="F503" s="857"/>
    </row>
    <row r="504" spans="1:6" ht="27.75" thickTop="1" thickBot="1">
      <c r="A504" s="218">
        <v>9</v>
      </c>
      <c r="B504" s="404" t="s">
        <v>67</v>
      </c>
      <c r="C504" s="219"/>
      <c r="D504" s="220"/>
      <c r="E504" s="426"/>
      <c r="F504" s="857"/>
    </row>
    <row r="505" spans="1:6" ht="51.75" thickTop="1">
      <c r="A505" s="224" t="s">
        <v>68</v>
      </c>
      <c r="B505" s="39" t="s">
        <v>524</v>
      </c>
      <c r="C505" s="225" t="s">
        <v>12</v>
      </c>
      <c r="D505" s="226">
        <v>10</v>
      </c>
      <c r="E505" s="427"/>
      <c r="F505" s="857"/>
    </row>
    <row r="506" spans="1:6" ht="51">
      <c r="A506" s="213" t="s">
        <v>69</v>
      </c>
      <c r="B506" s="47" t="s">
        <v>525</v>
      </c>
      <c r="C506" s="214" t="s">
        <v>0</v>
      </c>
      <c r="D506" s="215">
        <v>4</v>
      </c>
      <c r="E506" s="428"/>
      <c r="F506" s="857"/>
    </row>
    <row r="507" spans="1:6" ht="39" thickBot="1">
      <c r="A507" s="213" t="s">
        <v>73</v>
      </c>
      <c r="B507" s="48" t="s">
        <v>526</v>
      </c>
      <c r="C507" s="214" t="s">
        <v>0</v>
      </c>
      <c r="D507" s="215">
        <v>6</v>
      </c>
      <c r="E507" s="428"/>
      <c r="F507" s="857"/>
    </row>
    <row r="508" spans="1:6" ht="27.75" thickTop="1" thickBot="1">
      <c r="A508" s="218">
        <v>10</v>
      </c>
      <c r="B508" s="404" t="s">
        <v>90</v>
      </c>
      <c r="C508" s="219"/>
      <c r="D508" s="220"/>
      <c r="E508" s="429"/>
      <c r="F508" s="857"/>
    </row>
    <row r="509" spans="1:6" ht="52.5" thickTop="1" thickBot="1">
      <c r="A509" s="209" t="s">
        <v>91</v>
      </c>
      <c r="B509" s="39" t="s">
        <v>527</v>
      </c>
      <c r="C509" s="210" t="s">
        <v>0</v>
      </c>
      <c r="D509" s="211">
        <v>24</v>
      </c>
      <c r="E509" s="430"/>
      <c r="F509" s="857"/>
    </row>
    <row r="510" spans="1:6" ht="16.5" thickTop="1" thickBot="1">
      <c r="A510" s="218">
        <v>11</v>
      </c>
      <c r="B510" s="404" t="s">
        <v>92</v>
      </c>
      <c r="C510" s="219"/>
      <c r="D510" s="220"/>
      <c r="E510" s="426"/>
      <c r="F510" s="857"/>
    </row>
    <row r="511" spans="1:6" ht="26.25" thickTop="1">
      <c r="A511" s="224" t="s">
        <v>93</v>
      </c>
      <c r="B511" s="39" t="s">
        <v>528</v>
      </c>
      <c r="C511" s="214" t="s">
        <v>80</v>
      </c>
      <c r="D511" s="226">
        <v>30</v>
      </c>
      <c r="E511" s="427"/>
      <c r="F511" s="857"/>
    </row>
    <row r="512" spans="1:6" ht="26.25" thickBot="1">
      <c r="A512" s="213" t="s">
        <v>94</v>
      </c>
      <c r="B512" s="47" t="s">
        <v>529</v>
      </c>
      <c r="C512" s="214" t="s">
        <v>80</v>
      </c>
      <c r="D512" s="215">
        <v>5.34</v>
      </c>
      <c r="E512" s="428"/>
      <c r="F512" s="857"/>
    </row>
    <row r="513" spans="1:6" ht="27.75" thickTop="1" thickBot="1">
      <c r="A513" s="218">
        <v>12</v>
      </c>
      <c r="B513" s="404" t="s">
        <v>95</v>
      </c>
      <c r="C513" s="219"/>
      <c r="D513" s="220"/>
      <c r="E513" s="426"/>
      <c r="F513" s="857"/>
    </row>
    <row r="514" spans="1:6" ht="39.75" thickTop="1" thickBot="1">
      <c r="A514" s="224" t="s">
        <v>96</v>
      </c>
      <c r="B514" s="39" t="s">
        <v>530</v>
      </c>
      <c r="C514" s="214" t="s">
        <v>80</v>
      </c>
      <c r="D514" s="226">
        <v>58.75</v>
      </c>
      <c r="E514" s="427"/>
      <c r="F514" s="857"/>
    </row>
    <row r="515" spans="1:6" ht="27.75" thickTop="1" thickBot="1">
      <c r="A515" s="218">
        <v>13</v>
      </c>
      <c r="B515" s="404" t="s">
        <v>74</v>
      </c>
      <c r="C515" s="219"/>
      <c r="D515" s="220"/>
      <c r="E515" s="429"/>
      <c r="F515" s="857"/>
    </row>
    <row r="516" spans="1:6" ht="26.25" thickTop="1">
      <c r="A516" s="224" t="s">
        <v>75</v>
      </c>
      <c r="B516" s="39" t="s">
        <v>76</v>
      </c>
      <c r="C516" s="214" t="s">
        <v>80</v>
      </c>
      <c r="D516" s="226">
        <v>19.71</v>
      </c>
      <c r="E516" s="427"/>
      <c r="F516" s="857"/>
    </row>
    <row r="517" spans="1:6" ht="25.5">
      <c r="A517" s="213" t="s">
        <v>97</v>
      </c>
      <c r="B517" s="47" t="s">
        <v>98</v>
      </c>
      <c r="C517" s="214" t="s">
        <v>80</v>
      </c>
      <c r="D517" s="215">
        <v>18.95</v>
      </c>
      <c r="E517" s="428"/>
      <c r="F517" s="857"/>
    </row>
    <row r="518" spans="1:6" ht="25.5">
      <c r="A518" s="213" t="s">
        <v>99</v>
      </c>
      <c r="B518" s="48" t="s">
        <v>531</v>
      </c>
      <c r="C518" s="214" t="s">
        <v>12</v>
      </c>
      <c r="D518" s="215">
        <v>270</v>
      </c>
      <c r="E518" s="428"/>
      <c r="F518" s="857"/>
    </row>
    <row r="519" spans="1:6" ht="26.25" thickBot="1">
      <c r="A519" s="213" t="s">
        <v>100</v>
      </c>
      <c r="B519" s="48" t="s">
        <v>532</v>
      </c>
      <c r="C519" s="214" t="s">
        <v>12</v>
      </c>
      <c r="D519" s="215">
        <f>+D518</f>
        <v>270</v>
      </c>
      <c r="E519" s="428"/>
      <c r="F519" s="857"/>
    </row>
    <row r="520" spans="1:6" ht="16.5" thickTop="1" thickBot="1">
      <c r="A520" s="218">
        <v>14</v>
      </c>
      <c r="B520" s="404" t="s">
        <v>77</v>
      </c>
      <c r="C520" s="219"/>
      <c r="D520" s="220"/>
      <c r="E520" s="429"/>
      <c r="F520" s="857"/>
    </row>
    <row r="521" spans="1:6" ht="39.75" thickTop="1" thickBot="1">
      <c r="A521" s="431" t="s">
        <v>78</v>
      </c>
      <c r="B521" s="50" t="s">
        <v>533</v>
      </c>
      <c r="C521" s="432" t="s">
        <v>35</v>
      </c>
      <c r="D521" s="433">
        <f>36+75.5</f>
        <v>111.5</v>
      </c>
      <c r="E521" s="430"/>
      <c r="F521" s="857"/>
    </row>
    <row r="522" spans="1:6" ht="15.75" thickBot="1">
      <c r="A522" s="431">
        <v>2</v>
      </c>
      <c r="B522" s="838" t="s">
        <v>210</v>
      </c>
      <c r="C522" s="845" t="s">
        <v>211</v>
      </c>
      <c r="D522" s="859">
        <v>1.25</v>
      </c>
      <c r="E522" s="860"/>
      <c r="F522" s="860"/>
    </row>
    <row r="523" spans="1:6" ht="15.75" thickBot="1">
      <c r="A523" s="231"/>
      <c r="B523" s="407" t="s">
        <v>79</v>
      </c>
      <c r="C523" s="205"/>
      <c r="D523" s="232"/>
      <c r="E523" s="233"/>
      <c r="F523" s="957"/>
    </row>
    <row r="524" spans="1:6">
      <c r="A524" s="393"/>
      <c r="B524" s="393"/>
      <c r="C524" s="393"/>
      <c r="D524" s="393"/>
      <c r="E524" s="393"/>
      <c r="F524" s="393"/>
    </row>
    <row r="525" spans="1:6">
      <c r="A525" s="393"/>
      <c r="B525" s="393"/>
      <c r="C525" s="393"/>
      <c r="D525" s="393"/>
      <c r="E525" s="393"/>
      <c r="F525" s="393"/>
    </row>
    <row r="526" spans="1:6">
      <c r="A526" s="393"/>
      <c r="B526" s="958" t="s">
        <v>146</v>
      </c>
      <c r="C526" s="833"/>
      <c r="D526" s="833"/>
      <c r="E526" s="833"/>
      <c r="F526" s="945"/>
    </row>
    <row r="527" spans="1:6">
      <c r="A527" s="393"/>
      <c r="B527" s="958" t="s">
        <v>145</v>
      </c>
      <c r="C527" s="959"/>
      <c r="D527" s="959"/>
      <c r="E527" s="959"/>
      <c r="F527" s="960"/>
    </row>
    <row r="528" spans="1:6">
      <c r="A528" s="393"/>
      <c r="B528" s="961" t="s">
        <v>580</v>
      </c>
      <c r="C528" s="962" t="s">
        <v>803</v>
      </c>
      <c r="D528" s="959"/>
      <c r="E528" s="959"/>
      <c r="F528" s="960"/>
    </row>
    <row r="529" spans="1:6">
      <c r="A529" s="393"/>
      <c r="B529" s="958" t="s">
        <v>40</v>
      </c>
      <c r="C529" s="962" t="s">
        <v>803</v>
      </c>
      <c r="D529" s="959"/>
      <c r="E529" s="959"/>
      <c r="F529" s="960"/>
    </row>
    <row r="530" spans="1:6">
      <c r="A530" s="393"/>
      <c r="B530" s="958" t="s">
        <v>41</v>
      </c>
      <c r="C530" s="962" t="s">
        <v>803</v>
      </c>
      <c r="D530" s="959"/>
      <c r="E530" s="959"/>
      <c r="F530" s="960"/>
    </row>
    <row r="531" spans="1:6" ht="15.75" thickBot="1">
      <c r="A531" s="393"/>
      <c r="B531" s="958" t="s">
        <v>42</v>
      </c>
      <c r="C531" s="962">
        <v>0.16</v>
      </c>
      <c r="D531" s="959"/>
      <c r="E531" s="959"/>
      <c r="F531" s="960"/>
    </row>
    <row r="532" spans="1:6" ht="27" thickBot="1">
      <c r="A532" s="393"/>
      <c r="B532" s="14" t="s">
        <v>147</v>
      </c>
      <c r="C532" s="959"/>
      <c r="D532" s="959"/>
      <c r="E532" s="959"/>
      <c r="F532" s="963"/>
    </row>
    <row r="533" spans="1:6">
      <c r="A533" s="393"/>
      <c r="B533" s="393"/>
      <c r="C533" s="393"/>
      <c r="D533" s="393"/>
      <c r="E533" s="393"/>
      <c r="F533" s="393"/>
    </row>
    <row r="534" spans="1:6">
      <c r="A534" s="393"/>
      <c r="B534" s="393"/>
      <c r="C534" s="393"/>
      <c r="D534" s="393"/>
      <c r="E534" s="393"/>
      <c r="F534" s="393"/>
    </row>
    <row r="535" spans="1:6">
      <c r="A535" s="393"/>
      <c r="B535" s="393"/>
      <c r="C535" s="393"/>
      <c r="D535" s="393"/>
      <c r="E535" s="393"/>
      <c r="F535" s="393"/>
    </row>
    <row r="536" spans="1:6">
      <c r="A536" s="393"/>
      <c r="B536" s="393"/>
      <c r="C536" s="393"/>
      <c r="D536" s="393"/>
      <c r="E536" s="393"/>
      <c r="F536" s="393"/>
    </row>
    <row r="537" spans="1:6">
      <c r="A537" s="393"/>
      <c r="B537" s="393"/>
      <c r="C537" s="393"/>
      <c r="D537" s="393"/>
      <c r="E537" s="393"/>
      <c r="F537" s="393"/>
    </row>
    <row r="538" spans="1:6">
      <c r="A538" s="393"/>
      <c r="B538" s="393"/>
      <c r="C538" s="393"/>
      <c r="D538" s="393"/>
      <c r="E538" s="393"/>
      <c r="F538" s="393"/>
    </row>
    <row r="539" spans="1:6">
      <c r="A539" s="393"/>
      <c r="B539" s="393"/>
      <c r="C539" s="393"/>
      <c r="D539" s="393"/>
      <c r="E539" s="393"/>
      <c r="F539" s="393"/>
    </row>
    <row r="540" spans="1:6">
      <c r="A540" s="393"/>
      <c r="B540" s="393"/>
      <c r="C540" s="393"/>
      <c r="D540" s="393"/>
      <c r="E540" s="393"/>
      <c r="F540" s="393"/>
    </row>
    <row r="541" spans="1:6">
      <c r="A541" s="393"/>
      <c r="B541" s="393"/>
      <c r="C541" s="393"/>
      <c r="D541" s="393"/>
      <c r="E541" s="393"/>
      <c r="F541" s="393"/>
    </row>
    <row r="542" spans="1:6">
      <c r="A542" s="393"/>
      <c r="B542" s="393"/>
      <c r="C542" s="393"/>
      <c r="D542" s="393"/>
      <c r="E542" s="393"/>
      <c r="F542" s="393"/>
    </row>
    <row r="543" spans="1:6">
      <c r="A543" s="393"/>
      <c r="B543" s="393"/>
      <c r="C543" s="393"/>
      <c r="D543" s="393"/>
      <c r="E543" s="393"/>
      <c r="F543" s="393"/>
    </row>
    <row r="544" spans="1:6">
      <c r="A544" s="393"/>
      <c r="B544" s="393"/>
      <c r="C544" s="393"/>
      <c r="D544" s="393"/>
      <c r="E544" s="393"/>
      <c r="F544" s="393"/>
    </row>
    <row r="545" spans="1:6">
      <c r="A545" s="393"/>
      <c r="B545" s="393"/>
      <c r="C545" s="393"/>
      <c r="D545" s="393"/>
      <c r="E545" s="393"/>
      <c r="F545" s="393"/>
    </row>
    <row r="546" spans="1:6">
      <c r="A546" s="393"/>
      <c r="B546" s="393"/>
      <c r="C546" s="393"/>
      <c r="D546" s="393"/>
      <c r="E546" s="393"/>
      <c r="F546" s="393"/>
    </row>
    <row r="547" spans="1:6">
      <c r="A547" s="393"/>
      <c r="B547" s="393"/>
      <c r="C547" s="393"/>
      <c r="D547" s="393"/>
      <c r="E547" s="393"/>
      <c r="F547" s="393"/>
    </row>
    <row r="548" spans="1:6">
      <c r="A548" s="393"/>
      <c r="B548" s="393"/>
      <c r="C548" s="393"/>
      <c r="D548" s="393"/>
      <c r="E548" s="393"/>
      <c r="F548" s="393"/>
    </row>
    <row r="549" spans="1:6">
      <c r="A549" s="393"/>
      <c r="B549" s="393"/>
      <c r="C549" s="393"/>
      <c r="D549" s="393"/>
      <c r="E549" s="393"/>
      <c r="F549" s="393"/>
    </row>
    <row r="550" spans="1:6">
      <c r="A550" s="393"/>
      <c r="B550" s="393"/>
      <c r="C550" s="393"/>
      <c r="D550" s="393"/>
      <c r="E550" s="393"/>
      <c r="F550" s="393"/>
    </row>
    <row r="551" spans="1:6">
      <c r="A551" s="393"/>
      <c r="B551" s="393"/>
      <c r="C551" s="393"/>
      <c r="D551" s="393"/>
      <c r="E551" s="393"/>
      <c r="F551" s="393"/>
    </row>
    <row r="552" spans="1:6">
      <c r="A552" s="393"/>
      <c r="B552" s="393"/>
      <c r="C552" s="393"/>
      <c r="D552" s="393"/>
      <c r="E552" s="393"/>
      <c r="F552" s="393"/>
    </row>
    <row r="553" spans="1:6">
      <c r="A553" s="393"/>
      <c r="B553" s="393"/>
      <c r="C553" s="393"/>
      <c r="D553" s="393"/>
      <c r="E553" s="393"/>
      <c r="F553" s="393"/>
    </row>
    <row r="554" spans="1:6">
      <c r="A554" s="393"/>
      <c r="B554" s="393"/>
      <c r="C554" s="393"/>
      <c r="D554" s="393"/>
      <c r="E554" s="393"/>
      <c r="F554" s="393"/>
    </row>
    <row r="555" spans="1:6">
      <c r="A555" s="393"/>
      <c r="B555" s="393"/>
      <c r="C555" s="393"/>
      <c r="D555" s="393"/>
      <c r="E555" s="393"/>
      <c r="F555" s="393"/>
    </row>
    <row r="556" spans="1:6">
      <c r="A556" s="393"/>
      <c r="B556" s="393"/>
      <c r="C556" s="393"/>
      <c r="D556" s="393"/>
      <c r="E556" s="393"/>
      <c r="F556" s="393"/>
    </row>
    <row r="557" spans="1:6">
      <c r="A557" s="393"/>
      <c r="B557" s="393"/>
      <c r="C557" s="393"/>
      <c r="D557" s="393"/>
      <c r="E557" s="393"/>
      <c r="F557" s="393"/>
    </row>
    <row r="558" spans="1:6">
      <c r="A558" s="393"/>
      <c r="B558" s="393"/>
      <c r="C558" s="393"/>
      <c r="D558" s="393"/>
      <c r="E558" s="393"/>
      <c r="F558" s="393"/>
    </row>
    <row r="559" spans="1:6">
      <c r="A559" s="393"/>
      <c r="B559" s="393"/>
      <c r="C559" s="393"/>
      <c r="D559" s="393"/>
      <c r="E559" s="393"/>
      <c r="F559" s="393"/>
    </row>
    <row r="560" spans="1:6">
      <c r="A560" s="393"/>
      <c r="B560" s="393"/>
      <c r="C560" s="393"/>
      <c r="D560" s="393"/>
      <c r="E560" s="393"/>
      <c r="F560" s="393"/>
    </row>
    <row r="561" spans="1:6">
      <c r="A561" s="393"/>
      <c r="B561" s="393"/>
      <c r="C561" s="393"/>
      <c r="D561" s="393"/>
      <c r="E561" s="393"/>
      <c r="F561" s="393"/>
    </row>
    <row r="562" spans="1:6">
      <c r="A562" s="393"/>
      <c r="B562" s="393"/>
      <c r="C562" s="393"/>
      <c r="D562" s="393"/>
      <c r="E562" s="393"/>
      <c r="F562" s="393"/>
    </row>
    <row r="563" spans="1:6">
      <c r="A563" s="393"/>
      <c r="B563" s="393"/>
      <c r="C563" s="393"/>
      <c r="D563" s="393"/>
      <c r="E563" s="393"/>
      <c r="F563" s="393"/>
    </row>
    <row r="564" spans="1:6">
      <c r="A564" s="393"/>
      <c r="B564" s="393"/>
      <c r="C564" s="393"/>
      <c r="D564" s="393"/>
      <c r="E564" s="393"/>
      <c r="F564" s="393"/>
    </row>
    <row r="565" spans="1:6">
      <c r="A565" s="393"/>
      <c r="B565" s="393"/>
      <c r="C565" s="393"/>
      <c r="D565" s="393"/>
      <c r="E565" s="393"/>
      <c r="F565" s="393"/>
    </row>
    <row r="566" spans="1:6">
      <c r="A566" s="393"/>
      <c r="B566" s="393"/>
      <c r="C566" s="393"/>
      <c r="D566" s="393"/>
      <c r="E566" s="393"/>
      <c r="F566" s="393"/>
    </row>
    <row r="567" spans="1:6">
      <c r="A567" s="393"/>
      <c r="B567" s="393"/>
      <c r="C567" s="393"/>
      <c r="D567" s="393"/>
      <c r="E567" s="393"/>
      <c r="F567" s="393"/>
    </row>
    <row r="568" spans="1:6">
      <c r="A568" s="393"/>
      <c r="B568" s="393"/>
      <c r="C568" s="393"/>
      <c r="D568" s="393"/>
      <c r="E568" s="393"/>
      <c r="F568" s="393"/>
    </row>
    <row r="569" spans="1:6">
      <c r="A569" s="393"/>
      <c r="B569" s="393"/>
      <c r="C569" s="393"/>
      <c r="D569" s="393"/>
      <c r="E569" s="393"/>
      <c r="F569" s="393"/>
    </row>
    <row r="570" spans="1:6">
      <c r="A570" s="393"/>
      <c r="B570" s="393"/>
      <c r="C570" s="393"/>
      <c r="D570" s="393"/>
      <c r="E570" s="393"/>
      <c r="F570" s="393"/>
    </row>
    <row r="571" spans="1:6">
      <c r="A571" s="393"/>
      <c r="B571" s="393"/>
      <c r="C571" s="393"/>
      <c r="D571" s="393"/>
      <c r="E571" s="393"/>
      <c r="F571" s="393"/>
    </row>
    <row r="572" spans="1:6">
      <c r="A572" s="393"/>
      <c r="B572" s="393"/>
      <c r="C572" s="393"/>
      <c r="D572" s="393"/>
      <c r="E572" s="393"/>
      <c r="F572" s="393"/>
    </row>
    <row r="573" spans="1:6">
      <c r="A573" s="393"/>
      <c r="B573" s="393"/>
      <c r="C573" s="393"/>
      <c r="D573" s="393"/>
      <c r="E573" s="393"/>
      <c r="F573" s="393"/>
    </row>
    <row r="574" spans="1:6">
      <c r="A574" s="393"/>
      <c r="B574" s="393"/>
      <c r="C574" s="393"/>
      <c r="D574" s="393"/>
      <c r="E574" s="393"/>
      <c r="F574" s="393"/>
    </row>
    <row r="575" spans="1:6">
      <c r="A575" s="393"/>
      <c r="B575" s="393"/>
      <c r="C575" s="393"/>
      <c r="D575" s="393"/>
      <c r="E575" s="393"/>
      <c r="F575" s="393"/>
    </row>
    <row r="576" spans="1:6">
      <c r="A576" s="393"/>
      <c r="B576" s="393"/>
      <c r="C576" s="393"/>
      <c r="D576" s="393"/>
      <c r="E576" s="393"/>
      <c r="F576" s="393"/>
    </row>
    <row r="577" spans="1:6">
      <c r="A577" s="393"/>
      <c r="B577" s="393"/>
      <c r="C577" s="393"/>
      <c r="D577" s="393"/>
      <c r="E577" s="393"/>
      <c r="F577" s="393"/>
    </row>
    <row r="578" spans="1:6">
      <c r="A578" s="393"/>
      <c r="B578" s="393"/>
      <c r="C578" s="393"/>
      <c r="D578" s="393"/>
      <c r="E578" s="393"/>
      <c r="F578" s="393"/>
    </row>
    <row r="579" spans="1:6">
      <c r="A579" s="393"/>
      <c r="B579" s="393"/>
      <c r="C579" s="393"/>
      <c r="D579" s="393"/>
      <c r="E579" s="393"/>
      <c r="F579" s="393"/>
    </row>
    <row r="580" spans="1:6">
      <c r="A580" s="393"/>
      <c r="B580" s="393"/>
      <c r="C580" s="393"/>
      <c r="D580" s="393"/>
      <c r="E580" s="393"/>
      <c r="F580" s="393"/>
    </row>
    <row r="581" spans="1:6">
      <c r="A581" s="393"/>
      <c r="B581" s="393"/>
      <c r="C581" s="393"/>
      <c r="D581" s="393"/>
      <c r="E581" s="393"/>
      <c r="F581" s="393"/>
    </row>
    <row r="582" spans="1:6">
      <c r="A582" s="393"/>
      <c r="B582" s="393"/>
      <c r="C582" s="393"/>
      <c r="D582" s="393"/>
      <c r="E582" s="393"/>
      <c r="F582" s="393"/>
    </row>
    <row r="583" spans="1:6">
      <c r="A583" s="393"/>
      <c r="B583" s="393"/>
      <c r="C583" s="393"/>
      <c r="D583" s="393"/>
      <c r="E583" s="393"/>
      <c r="F583" s="393"/>
    </row>
    <row r="584" spans="1:6">
      <c r="A584" s="393"/>
      <c r="B584" s="393"/>
      <c r="C584" s="393"/>
      <c r="D584" s="393"/>
      <c r="E584" s="393"/>
      <c r="F584" s="393"/>
    </row>
    <row r="585" spans="1:6">
      <c r="A585" s="393"/>
      <c r="B585" s="393"/>
      <c r="C585" s="393"/>
      <c r="D585" s="393"/>
      <c r="E585" s="393"/>
      <c r="F585" s="393"/>
    </row>
    <row r="586" spans="1:6">
      <c r="A586" s="393"/>
      <c r="B586" s="393"/>
      <c r="C586" s="393"/>
      <c r="D586" s="393"/>
      <c r="E586" s="393"/>
      <c r="F586" s="393"/>
    </row>
    <row r="587" spans="1:6">
      <c r="A587" s="393"/>
      <c r="B587" s="393"/>
      <c r="C587" s="393"/>
      <c r="D587" s="393"/>
      <c r="E587" s="393"/>
      <c r="F587" s="393"/>
    </row>
    <row r="588" spans="1:6">
      <c r="A588" s="393"/>
      <c r="B588" s="393"/>
      <c r="C588" s="393"/>
      <c r="D588" s="393"/>
      <c r="E588" s="393"/>
      <c r="F588" s="393"/>
    </row>
    <row r="589" spans="1:6">
      <c r="A589" s="393"/>
      <c r="B589" s="393"/>
      <c r="C589" s="393"/>
      <c r="D589" s="393"/>
      <c r="E589" s="393"/>
      <c r="F589" s="393"/>
    </row>
    <row r="590" spans="1:6">
      <c r="A590" s="393"/>
      <c r="B590" s="393"/>
      <c r="C590" s="393"/>
      <c r="D590" s="393"/>
      <c r="E590" s="393"/>
      <c r="F590" s="393"/>
    </row>
    <row r="591" spans="1:6">
      <c r="A591" s="393"/>
      <c r="B591" s="393"/>
      <c r="C591" s="393"/>
      <c r="D591" s="393"/>
      <c r="E591" s="393"/>
      <c r="F591" s="393"/>
    </row>
    <row r="592" spans="1:6">
      <c r="A592" s="393"/>
      <c r="B592" s="393"/>
      <c r="C592" s="393"/>
      <c r="D592" s="393"/>
      <c r="E592" s="393"/>
      <c r="F592" s="393"/>
    </row>
    <row r="593" spans="1:6">
      <c r="A593" s="393"/>
      <c r="B593" s="393"/>
      <c r="C593" s="393"/>
      <c r="D593" s="393"/>
      <c r="E593" s="393"/>
      <c r="F593" s="393"/>
    </row>
    <row r="594" spans="1:6">
      <c r="A594" s="393"/>
      <c r="B594" s="393"/>
      <c r="C594" s="393"/>
      <c r="D594" s="393"/>
      <c r="E594" s="393"/>
      <c r="F594" s="393"/>
    </row>
    <row r="595" spans="1:6">
      <c r="A595" s="393"/>
      <c r="B595" s="393"/>
      <c r="C595" s="393"/>
      <c r="D595" s="393"/>
      <c r="E595" s="393"/>
      <c r="F595" s="393"/>
    </row>
    <row r="596" spans="1:6">
      <c r="A596" s="393"/>
      <c r="B596" s="393"/>
      <c r="C596" s="393"/>
      <c r="D596" s="393"/>
      <c r="E596" s="393"/>
      <c r="F596" s="393"/>
    </row>
    <row r="597" spans="1:6">
      <c r="A597" s="393"/>
      <c r="B597" s="393"/>
      <c r="C597" s="393"/>
      <c r="D597" s="393"/>
      <c r="E597" s="393"/>
      <c r="F597" s="393"/>
    </row>
    <row r="598" spans="1:6">
      <c r="A598" s="393"/>
      <c r="B598" s="393"/>
      <c r="C598" s="393"/>
      <c r="D598" s="393"/>
      <c r="E598" s="393"/>
      <c r="F598" s="393"/>
    </row>
    <row r="599" spans="1:6">
      <c r="A599" s="393"/>
      <c r="B599" s="393"/>
      <c r="C599" s="393"/>
      <c r="D599" s="393"/>
      <c r="E599" s="393"/>
      <c r="F599" s="393"/>
    </row>
    <row r="600" spans="1:6">
      <c r="A600" s="393"/>
      <c r="B600" s="393"/>
      <c r="C600" s="393"/>
      <c r="D600" s="393"/>
      <c r="E600" s="393"/>
      <c r="F600" s="393"/>
    </row>
    <row r="601" spans="1:6">
      <c r="A601" s="393"/>
      <c r="B601" s="393"/>
      <c r="C601" s="393"/>
      <c r="D601" s="393"/>
      <c r="E601" s="393"/>
      <c r="F601" s="393"/>
    </row>
    <row r="602" spans="1:6">
      <c r="A602" s="393"/>
      <c r="B602" s="393"/>
      <c r="C602" s="393"/>
      <c r="D602" s="393"/>
      <c r="E602" s="393"/>
      <c r="F602" s="393"/>
    </row>
    <row r="603" spans="1:6">
      <c r="A603" s="393"/>
      <c r="B603" s="393"/>
      <c r="C603" s="393"/>
      <c r="D603" s="393"/>
      <c r="E603" s="393"/>
      <c r="F603" s="393"/>
    </row>
    <row r="604" spans="1:6">
      <c r="A604" s="393"/>
      <c r="B604" s="393"/>
      <c r="C604" s="393"/>
      <c r="D604" s="393"/>
      <c r="E604" s="393"/>
      <c r="F604" s="393"/>
    </row>
    <row r="605" spans="1:6">
      <c r="A605" s="393"/>
      <c r="B605" s="393"/>
      <c r="C605" s="393"/>
      <c r="D605" s="393"/>
      <c r="E605" s="393"/>
      <c r="F605" s="393"/>
    </row>
    <row r="606" spans="1:6">
      <c r="A606" s="393"/>
      <c r="B606" s="393"/>
      <c r="C606" s="393"/>
      <c r="D606" s="393"/>
      <c r="E606" s="393"/>
      <c r="F606" s="393"/>
    </row>
    <row r="607" spans="1:6">
      <c r="A607" s="393"/>
      <c r="B607" s="393"/>
      <c r="C607" s="393"/>
      <c r="D607" s="393"/>
      <c r="E607" s="393"/>
      <c r="F607" s="393"/>
    </row>
    <row r="608" spans="1:6">
      <c r="A608" s="393"/>
      <c r="B608" s="393"/>
      <c r="C608" s="393"/>
      <c r="D608" s="393"/>
      <c r="E608" s="393"/>
      <c r="F608" s="393"/>
    </row>
    <row r="609" spans="1:6">
      <c r="A609" s="393"/>
      <c r="B609" s="393"/>
      <c r="C609" s="393"/>
      <c r="D609" s="393"/>
      <c r="E609" s="393"/>
      <c r="F609" s="393"/>
    </row>
    <row r="610" spans="1:6">
      <c r="A610" s="393"/>
      <c r="B610" s="393"/>
      <c r="C610" s="393"/>
      <c r="D610" s="393"/>
      <c r="E610" s="393"/>
      <c r="F610" s="393"/>
    </row>
    <row r="611" spans="1:6">
      <c r="A611" s="393"/>
      <c r="B611" s="393"/>
      <c r="C611" s="393"/>
      <c r="D611" s="393"/>
      <c r="E611" s="393"/>
      <c r="F611" s="393"/>
    </row>
    <row r="612" spans="1:6">
      <c r="A612" s="393"/>
      <c r="B612" s="393"/>
      <c r="C612" s="393"/>
      <c r="D612" s="393"/>
      <c r="E612" s="393"/>
      <c r="F612" s="393"/>
    </row>
    <row r="613" spans="1:6">
      <c r="A613" s="393"/>
      <c r="B613" s="393"/>
      <c r="C613" s="393"/>
      <c r="D613" s="393"/>
      <c r="E613" s="393"/>
      <c r="F613" s="393"/>
    </row>
    <row r="614" spans="1:6">
      <c r="A614" s="393"/>
      <c r="B614" s="393"/>
      <c r="C614" s="393"/>
      <c r="D614" s="393"/>
      <c r="E614" s="393"/>
      <c r="F614" s="393"/>
    </row>
    <row r="615" spans="1:6">
      <c r="A615" s="393"/>
      <c r="B615" s="393"/>
      <c r="C615" s="393"/>
      <c r="D615" s="393"/>
      <c r="E615" s="393"/>
      <c r="F615" s="393"/>
    </row>
    <row r="616" spans="1:6">
      <c r="A616" s="393"/>
      <c r="B616" s="393"/>
      <c r="C616" s="393"/>
      <c r="D616" s="393"/>
      <c r="E616" s="393"/>
      <c r="F616" s="393"/>
    </row>
    <row r="617" spans="1:6">
      <c r="A617" s="393"/>
      <c r="B617" s="393"/>
      <c r="C617" s="393"/>
      <c r="D617" s="393"/>
      <c r="E617" s="393"/>
      <c r="F617" s="393"/>
    </row>
    <row r="618" spans="1:6">
      <c r="A618" s="393"/>
      <c r="B618" s="393"/>
      <c r="C618" s="393"/>
      <c r="D618" s="393"/>
      <c r="E618" s="393"/>
      <c r="F618" s="393"/>
    </row>
    <row r="619" spans="1:6">
      <c r="A619" s="393"/>
      <c r="B619" s="393"/>
      <c r="C619" s="393"/>
      <c r="D619" s="393"/>
      <c r="E619" s="393"/>
      <c r="F619" s="393"/>
    </row>
    <row r="620" spans="1:6">
      <c r="A620" s="393"/>
      <c r="B620" s="393"/>
      <c r="C620" s="393"/>
      <c r="D620" s="393"/>
      <c r="E620" s="393"/>
      <c r="F620" s="393"/>
    </row>
    <row r="621" spans="1:6">
      <c r="A621" s="393"/>
      <c r="B621" s="393"/>
      <c r="C621" s="393"/>
      <c r="D621" s="393"/>
      <c r="E621" s="393"/>
      <c r="F621" s="393"/>
    </row>
    <row r="622" spans="1:6">
      <c r="A622" s="393"/>
      <c r="B622" s="393"/>
      <c r="C622" s="393"/>
      <c r="D622" s="393"/>
      <c r="E622" s="393"/>
      <c r="F622" s="393"/>
    </row>
    <row r="623" spans="1:6">
      <c r="A623" s="393"/>
      <c r="B623" s="393"/>
      <c r="C623" s="393"/>
      <c r="D623" s="393"/>
      <c r="E623" s="393"/>
      <c r="F623" s="393"/>
    </row>
    <row r="624" spans="1:6">
      <c r="A624" s="393"/>
      <c r="B624" s="393"/>
      <c r="C624" s="393"/>
      <c r="D624" s="393"/>
      <c r="E624" s="393"/>
      <c r="F624" s="393"/>
    </row>
    <row r="625" spans="1:6">
      <c r="A625" s="393"/>
      <c r="B625" s="393"/>
      <c r="C625" s="393"/>
      <c r="D625" s="393"/>
      <c r="E625" s="393"/>
      <c r="F625" s="393"/>
    </row>
    <row r="626" spans="1:6">
      <c r="A626" s="393"/>
      <c r="B626" s="393"/>
      <c r="C626" s="393"/>
      <c r="D626" s="393"/>
      <c r="E626" s="393"/>
      <c r="F626" s="393"/>
    </row>
    <row r="627" spans="1:6">
      <c r="A627" s="393"/>
      <c r="B627" s="393"/>
      <c r="C627" s="393"/>
      <c r="D627" s="393"/>
      <c r="E627" s="393"/>
      <c r="F627" s="393"/>
    </row>
    <row r="628" spans="1:6">
      <c r="A628" s="393"/>
      <c r="B628" s="393"/>
      <c r="C628" s="393"/>
      <c r="D628" s="393"/>
      <c r="E628" s="393"/>
      <c r="F628" s="393"/>
    </row>
    <row r="629" spans="1:6">
      <c r="A629" s="393"/>
      <c r="B629" s="393"/>
      <c r="C629" s="393"/>
      <c r="D629" s="393"/>
      <c r="E629" s="393"/>
      <c r="F629" s="393"/>
    </row>
    <row r="630" spans="1:6">
      <c r="A630" s="393"/>
      <c r="B630" s="393"/>
      <c r="C630" s="393"/>
      <c r="D630" s="393"/>
      <c r="E630" s="393"/>
      <c r="F630" s="393"/>
    </row>
    <row r="631" spans="1:6">
      <c r="A631" s="393"/>
      <c r="B631" s="393"/>
      <c r="C631" s="393"/>
      <c r="D631" s="393"/>
      <c r="E631" s="393"/>
      <c r="F631" s="393"/>
    </row>
    <row r="632" spans="1:6">
      <c r="A632" s="393"/>
      <c r="B632" s="393"/>
      <c r="C632" s="393"/>
      <c r="D632" s="393"/>
      <c r="E632" s="393"/>
      <c r="F632" s="393"/>
    </row>
    <row r="633" spans="1:6">
      <c r="A633" s="393"/>
      <c r="B633" s="393"/>
      <c r="C633" s="393"/>
      <c r="D633" s="393"/>
      <c r="E633" s="393"/>
      <c r="F633" s="393"/>
    </row>
    <row r="634" spans="1:6">
      <c r="A634" s="393"/>
      <c r="B634" s="393"/>
      <c r="C634" s="393"/>
      <c r="D634" s="393"/>
      <c r="E634" s="393"/>
      <c r="F634" s="393"/>
    </row>
    <row r="635" spans="1:6">
      <c r="A635" s="393"/>
      <c r="B635" s="393"/>
      <c r="C635" s="393"/>
      <c r="D635" s="393"/>
      <c r="E635" s="393"/>
      <c r="F635" s="393"/>
    </row>
    <row r="636" spans="1:6">
      <c r="A636" s="393"/>
      <c r="B636" s="393"/>
      <c r="C636" s="393"/>
      <c r="D636" s="393"/>
      <c r="E636" s="393"/>
      <c r="F636" s="393"/>
    </row>
    <row r="637" spans="1:6">
      <c r="A637" s="393"/>
      <c r="B637" s="393"/>
      <c r="C637" s="393"/>
      <c r="D637" s="393"/>
      <c r="E637" s="393"/>
      <c r="F637" s="393"/>
    </row>
    <row r="638" spans="1:6">
      <c r="A638" s="393"/>
      <c r="B638" s="393"/>
      <c r="C638" s="393"/>
      <c r="D638" s="393"/>
      <c r="E638" s="393"/>
      <c r="F638" s="393"/>
    </row>
    <row r="639" spans="1:6">
      <c r="A639" s="393"/>
      <c r="B639" s="393"/>
      <c r="C639" s="393"/>
      <c r="D639" s="393"/>
      <c r="E639" s="393"/>
      <c r="F639" s="393"/>
    </row>
    <row r="640" spans="1:6">
      <c r="A640" s="393"/>
      <c r="B640" s="393"/>
      <c r="C640" s="393"/>
      <c r="D640" s="393"/>
      <c r="E640" s="393"/>
      <c r="F640" s="393"/>
    </row>
    <row r="641" spans="1:6">
      <c r="A641" s="393"/>
      <c r="B641" s="393"/>
      <c r="C641" s="393"/>
      <c r="D641" s="393"/>
      <c r="E641" s="393"/>
      <c r="F641" s="393"/>
    </row>
    <row r="642" spans="1:6">
      <c r="A642" s="393"/>
      <c r="B642" s="393"/>
      <c r="C642" s="393"/>
      <c r="D642" s="393"/>
      <c r="E642" s="393"/>
      <c r="F642" s="393"/>
    </row>
    <row r="643" spans="1:6">
      <c r="A643" s="393"/>
      <c r="B643" s="393"/>
      <c r="C643" s="393"/>
      <c r="D643" s="393"/>
      <c r="E643" s="393"/>
      <c r="F643" s="393"/>
    </row>
    <row r="644" spans="1:6">
      <c r="A644" s="393"/>
      <c r="B644" s="393"/>
      <c r="C644" s="393"/>
      <c r="D644" s="393"/>
      <c r="E644" s="393"/>
      <c r="F644" s="393"/>
    </row>
    <row r="645" spans="1:6">
      <c r="A645" s="393"/>
      <c r="B645" s="393"/>
      <c r="C645" s="393"/>
      <c r="D645" s="393"/>
      <c r="E645" s="393"/>
      <c r="F645" s="393"/>
    </row>
    <row r="646" spans="1:6">
      <c r="A646" s="393"/>
      <c r="B646" s="393"/>
      <c r="C646" s="393"/>
      <c r="D646" s="393"/>
      <c r="E646" s="393"/>
      <c r="F646" s="393"/>
    </row>
    <row r="647" spans="1:6">
      <c r="A647" s="393"/>
      <c r="B647" s="393"/>
      <c r="C647" s="393"/>
      <c r="D647" s="393"/>
      <c r="E647" s="393"/>
      <c r="F647" s="393"/>
    </row>
    <row r="648" spans="1:6">
      <c r="A648" s="393"/>
      <c r="B648" s="393"/>
      <c r="C648" s="393"/>
      <c r="D648" s="393"/>
      <c r="E648" s="393"/>
      <c r="F648" s="393"/>
    </row>
    <row r="649" spans="1:6">
      <c r="A649" s="393"/>
      <c r="B649" s="393"/>
      <c r="C649" s="393"/>
      <c r="D649" s="393"/>
      <c r="E649" s="393"/>
      <c r="F649" s="393"/>
    </row>
    <row r="650" spans="1:6">
      <c r="A650" s="393"/>
      <c r="B650" s="393"/>
      <c r="C650" s="393"/>
      <c r="D650" s="393"/>
      <c r="E650" s="393"/>
      <c r="F650" s="393"/>
    </row>
    <row r="651" spans="1:6">
      <c r="A651" s="393"/>
      <c r="B651" s="393"/>
      <c r="C651" s="393"/>
      <c r="D651" s="393"/>
      <c r="E651" s="393"/>
      <c r="F651" s="393"/>
    </row>
    <row r="652" spans="1:6">
      <c r="A652" s="393"/>
      <c r="B652" s="393"/>
      <c r="C652" s="393"/>
      <c r="D652" s="393"/>
      <c r="E652" s="393"/>
      <c r="F652" s="393"/>
    </row>
    <row r="653" spans="1:6">
      <c r="A653" s="393"/>
      <c r="B653" s="393"/>
      <c r="C653" s="393"/>
      <c r="D653" s="393"/>
      <c r="E653" s="393"/>
      <c r="F653" s="393"/>
    </row>
    <row r="654" spans="1:6">
      <c r="A654" s="393"/>
      <c r="B654" s="393"/>
      <c r="C654" s="393"/>
      <c r="D654" s="393"/>
      <c r="E654" s="393"/>
      <c r="F654" s="393"/>
    </row>
    <row r="655" spans="1:6">
      <c r="A655" s="393"/>
      <c r="B655" s="393"/>
      <c r="C655" s="393"/>
      <c r="D655" s="393"/>
      <c r="E655" s="393"/>
      <c r="F655" s="393"/>
    </row>
    <row r="656" spans="1:6">
      <c r="A656" s="393"/>
      <c r="B656" s="393"/>
      <c r="C656" s="393"/>
      <c r="D656" s="393"/>
      <c r="E656" s="393"/>
      <c r="F656" s="393"/>
    </row>
    <row r="657" spans="1:6">
      <c r="A657" s="393"/>
      <c r="B657" s="393"/>
      <c r="C657" s="393"/>
      <c r="D657" s="393"/>
      <c r="E657" s="393"/>
      <c r="F657" s="393"/>
    </row>
    <row r="658" spans="1:6">
      <c r="A658" s="393"/>
      <c r="B658" s="393"/>
      <c r="C658" s="393"/>
      <c r="D658" s="393"/>
      <c r="E658" s="393"/>
      <c r="F658" s="393"/>
    </row>
    <row r="659" spans="1:6">
      <c r="A659" s="393"/>
      <c r="B659" s="393"/>
      <c r="C659" s="393"/>
      <c r="D659" s="393"/>
      <c r="E659" s="393"/>
      <c r="F659" s="393"/>
    </row>
    <row r="660" spans="1:6">
      <c r="A660" s="393"/>
      <c r="B660" s="393"/>
      <c r="C660" s="393"/>
      <c r="D660" s="393"/>
      <c r="E660" s="393"/>
      <c r="F660" s="393"/>
    </row>
    <row r="661" spans="1:6">
      <c r="A661" s="393"/>
      <c r="B661" s="393"/>
      <c r="C661" s="393"/>
      <c r="D661" s="393"/>
      <c r="E661" s="393"/>
      <c r="F661" s="393"/>
    </row>
    <row r="662" spans="1:6">
      <c r="A662" s="393"/>
      <c r="B662" s="393"/>
      <c r="C662" s="393"/>
      <c r="D662" s="393"/>
      <c r="E662" s="393"/>
      <c r="F662" s="393"/>
    </row>
    <row r="663" spans="1:6">
      <c r="A663" s="393"/>
      <c r="B663" s="393"/>
      <c r="C663" s="393"/>
      <c r="D663" s="393"/>
      <c r="E663" s="393"/>
      <c r="F663" s="393"/>
    </row>
    <row r="664" spans="1:6">
      <c r="A664" s="393"/>
      <c r="B664" s="393"/>
      <c r="C664" s="393"/>
      <c r="D664" s="393"/>
      <c r="E664" s="393"/>
      <c r="F664" s="393"/>
    </row>
    <row r="665" spans="1:6">
      <c r="A665" s="393"/>
      <c r="B665" s="393"/>
      <c r="C665" s="393"/>
      <c r="D665" s="393"/>
      <c r="E665" s="393"/>
      <c r="F665" s="393"/>
    </row>
    <row r="666" spans="1:6">
      <c r="A666" s="393"/>
      <c r="B666" s="393"/>
      <c r="C666" s="393"/>
      <c r="D666" s="393"/>
      <c r="E666" s="393"/>
      <c r="F666" s="393"/>
    </row>
    <row r="667" spans="1:6">
      <c r="A667" s="393"/>
      <c r="B667" s="393"/>
      <c r="C667" s="393"/>
      <c r="D667" s="393"/>
      <c r="E667" s="393"/>
      <c r="F667" s="393"/>
    </row>
    <row r="668" spans="1:6">
      <c r="A668" s="393"/>
      <c r="B668" s="393"/>
      <c r="C668" s="393"/>
      <c r="D668" s="393"/>
      <c r="E668" s="393"/>
      <c r="F668" s="393"/>
    </row>
    <row r="669" spans="1:6">
      <c r="A669" s="393"/>
      <c r="B669" s="393"/>
      <c r="C669" s="393"/>
      <c r="D669" s="393"/>
      <c r="E669" s="393"/>
      <c r="F669" s="393"/>
    </row>
    <row r="670" spans="1:6">
      <c r="A670" s="393"/>
      <c r="B670" s="393"/>
      <c r="C670" s="393"/>
      <c r="D670" s="393"/>
      <c r="E670" s="393"/>
      <c r="F670" s="393"/>
    </row>
    <row r="671" spans="1:6">
      <c r="A671" s="393"/>
      <c r="B671" s="393"/>
      <c r="C671" s="393"/>
      <c r="D671" s="393"/>
      <c r="E671" s="393"/>
      <c r="F671" s="393"/>
    </row>
    <row r="672" spans="1:6">
      <c r="A672" s="393"/>
      <c r="B672" s="393"/>
      <c r="C672" s="393"/>
      <c r="D672" s="393"/>
      <c r="E672" s="393"/>
      <c r="F672" s="393"/>
    </row>
    <row r="673" spans="1:6">
      <c r="A673" s="393"/>
      <c r="B673" s="393"/>
      <c r="C673" s="393"/>
      <c r="D673" s="393"/>
      <c r="E673" s="393"/>
      <c r="F673" s="393"/>
    </row>
    <row r="674" spans="1:6">
      <c r="A674" s="393"/>
      <c r="B674" s="393"/>
      <c r="C674" s="393"/>
      <c r="D674" s="393"/>
      <c r="E674" s="393"/>
      <c r="F674" s="393"/>
    </row>
    <row r="675" spans="1:6">
      <c r="A675" s="393"/>
      <c r="B675" s="393"/>
      <c r="C675" s="393"/>
      <c r="D675" s="393"/>
      <c r="E675" s="393"/>
      <c r="F675" s="393"/>
    </row>
    <row r="676" spans="1:6">
      <c r="A676" s="393"/>
      <c r="B676" s="393"/>
      <c r="C676" s="393"/>
      <c r="D676" s="393"/>
      <c r="E676" s="393"/>
      <c r="F676" s="393"/>
    </row>
    <row r="677" spans="1:6">
      <c r="A677" s="393"/>
      <c r="B677" s="393"/>
      <c r="C677" s="393"/>
      <c r="D677" s="393"/>
      <c r="E677" s="393"/>
      <c r="F677" s="393"/>
    </row>
    <row r="678" spans="1:6">
      <c r="A678" s="393"/>
      <c r="B678" s="393"/>
      <c r="C678" s="393"/>
      <c r="D678" s="393"/>
      <c r="E678" s="393"/>
      <c r="F678" s="393"/>
    </row>
    <row r="679" spans="1:6">
      <c r="A679" s="393"/>
      <c r="B679" s="393"/>
      <c r="C679" s="393"/>
      <c r="D679" s="393"/>
      <c r="E679" s="393"/>
      <c r="F679" s="393"/>
    </row>
    <row r="680" spans="1:6">
      <c r="A680" s="393"/>
      <c r="B680" s="393"/>
      <c r="C680" s="393"/>
      <c r="D680" s="393"/>
      <c r="E680" s="393"/>
      <c r="F680" s="393"/>
    </row>
    <row r="681" spans="1:6">
      <c r="A681" s="393"/>
      <c r="B681" s="393"/>
      <c r="C681" s="393"/>
      <c r="D681" s="393"/>
      <c r="E681" s="393"/>
      <c r="F681" s="393"/>
    </row>
    <row r="682" spans="1:6">
      <c r="A682" s="393"/>
      <c r="B682" s="393"/>
      <c r="C682" s="393"/>
      <c r="D682" s="393"/>
      <c r="E682" s="393"/>
      <c r="F682" s="393"/>
    </row>
    <row r="683" spans="1:6">
      <c r="A683" s="393"/>
      <c r="B683" s="393"/>
      <c r="C683" s="393"/>
      <c r="D683" s="393"/>
      <c r="E683" s="393"/>
      <c r="F683" s="393"/>
    </row>
    <row r="684" spans="1:6">
      <c r="A684" s="393"/>
      <c r="B684" s="393"/>
      <c r="C684" s="393"/>
      <c r="D684" s="393"/>
      <c r="E684" s="393"/>
      <c r="F684" s="393"/>
    </row>
    <row r="685" spans="1:6">
      <c r="A685" s="393"/>
      <c r="B685" s="393"/>
      <c r="C685" s="393"/>
      <c r="D685" s="393"/>
      <c r="E685" s="393"/>
      <c r="F685" s="393"/>
    </row>
    <row r="686" spans="1:6">
      <c r="A686" s="393"/>
      <c r="B686" s="393"/>
      <c r="C686" s="393"/>
      <c r="D686" s="393"/>
      <c r="E686" s="393"/>
      <c r="F686" s="393"/>
    </row>
    <row r="687" spans="1:6">
      <c r="A687" s="393"/>
      <c r="B687" s="393"/>
      <c r="C687" s="393"/>
      <c r="D687" s="393"/>
      <c r="E687" s="393"/>
      <c r="F687" s="393"/>
    </row>
    <row r="688" spans="1:6">
      <c r="A688" s="393"/>
      <c r="B688" s="393"/>
      <c r="C688" s="393"/>
      <c r="D688" s="393"/>
      <c r="E688" s="393"/>
      <c r="F688" s="393"/>
    </row>
    <row r="689" spans="1:6">
      <c r="A689" s="393"/>
      <c r="B689" s="393"/>
      <c r="C689" s="393"/>
      <c r="D689" s="393"/>
      <c r="E689" s="393"/>
      <c r="F689" s="393"/>
    </row>
    <row r="690" spans="1:6">
      <c r="A690" s="393"/>
      <c r="B690" s="393"/>
      <c r="C690" s="393"/>
      <c r="D690" s="393"/>
      <c r="E690" s="393"/>
      <c r="F690" s="393"/>
    </row>
    <row r="691" spans="1:6">
      <c r="A691" s="393"/>
      <c r="B691" s="393"/>
      <c r="C691" s="393"/>
      <c r="D691" s="393"/>
      <c r="E691" s="393"/>
      <c r="F691" s="393"/>
    </row>
    <row r="692" spans="1:6">
      <c r="A692" s="393"/>
      <c r="B692" s="393"/>
      <c r="C692" s="393"/>
      <c r="D692" s="393"/>
      <c r="E692" s="393"/>
      <c r="F692" s="393"/>
    </row>
    <row r="693" spans="1:6">
      <c r="A693" s="393"/>
      <c r="B693" s="393"/>
      <c r="C693" s="393"/>
      <c r="D693" s="393"/>
      <c r="E693" s="393"/>
      <c r="F693" s="393"/>
    </row>
    <row r="694" spans="1:6">
      <c r="A694" s="393"/>
      <c r="B694" s="393"/>
      <c r="C694" s="393"/>
      <c r="D694" s="393"/>
      <c r="E694" s="393"/>
      <c r="F694" s="393"/>
    </row>
    <row r="695" spans="1:6">
      <c r="A695" s="393"/>
      <c r="B695" s="393"/>
      <c r="C695" s="393"/>
      <c r="D695" s="393"/>
      <c r="E695" s="393"/>
      <c r="F695" s="393"/>
    </row>
    <row r="696" spans="1:6">
      <c r="A696" s="393"/>
      <c r="B696" s="393"/>
      <c r="C696" s="393"/>
      <c r="D696" s="393"/>
      <c r="E696" s="393"/>
      <c r="F696" s="393"/>
    </row>
    <row r="697" spans="1:6">
      <c r="A697" s="393"/>
      <c r="B697" s="393"/>
      <c r="C697" s="393"/>
      <c r="D697" s="393"/>
      <c r="E697" s="393"/>
      <c r="F697" s="393"/>
    </row>
    <row r="698" spans="1:6">
      <c r="A698" s="393"/>
      <c r="B698" s="393"/>
      <c r="C698" s="393"/>
      <c r="D698" s="393"/>
      <c r="E698" s="393"/>
      <c r="F698" s="393"/>
    </row>
    <row r="699" spans="1:6">
      <c r="A699" s="393"/>
      <c r="B699" s="393"/>
      <c r="C699" s="393"/>
      <c r="D699" s="393"/>
      <c r="E699" s="393"/>
      <c r="F699" s="393"/>
    </row>
    <row r="700" spans="1:6">
      <c r="A700" s="393"/>
      <c r="B700" s="393"/>
      <c r="C700" s="393"/>
      <c r="D700" s="393"/>
      <c r="E700" s="393"/>
      <c r="F700" s="393"/>
    </row>
    <row r="701" spans="1:6">
      <c r="A701" s="393"/>
      <c r="B701" s="393"/>
      <c r="C701" s="393"/>
      <c r="D701" s="393"/>
      <c r="E701" s="393"/>
      <c r="F701" s="393"/>
    </row>
    <row r="702" spans="1:6">
      <c r="A702" s="393"/>
      <c r="B702" s="393"/>
      <c r="C702" s="393"/>
      <c r="D702" s="393"/>
      <c r="E702" s="393"/>
      <c r="F702" s="393"/>
    </row>
    <row r="703" spans="1:6">
      <c r="A703" s="393"/>
      <c r="B703" s="393"/>
      <c r="C703" s="393"/>
      <c r="D703" s="393"/>
      <c r="E703" s="393"/>
      <c r="F703" s="393"/>
    </row>
    <row r="704" spans="1:6">
      <c r="A704" s="393"/>
      <c r="B704" s="393"/>
      <c r="C704" s="393"/>
      <c r="D704" s="393"/>
      <c r="E704" s="393"/>
      <c r="F704" s="393"/>
    </row>
    <row r="705" spans="1:6">
      <c r="A705" s="393"/>
      <c r="B705" s="393"/>
      <c r="C705" s="393"/>
      <c r="D705" s="393"/>
      <c r="E705" s="393"/>
      <c r="F705" s="393"/>
    </row>
    <row r="706" spans="1:6">
      <c r="A706" s="393"/>
      <c r="B706" s="393"/>
      <c r="C706" s="393"/>
      <c r="D706" s="393"/>
      <c r="E706" s="393"/>
      <c r="F706" s="393"/>
    </row>
    <row r="707" spans="1:6">
      <c r="A707" s="393"/>
      <c r="B707" s="393"/>
      <c r="C707" s="393"/>
      <c r="D707" s="393"/>
      <c r="E707" s="393"/>
      <c r="F707" s="393"/>
    </row>
    <row r="708" spans="1:6">
      <c r="A708" s="393"/>
      <c r="B708" s="393"/>
      <c r="C708" s="393"/>
      <c r="D708" s="393"/>
      <c r="E708" s="393"/>
      <c r="F708" s="393"/>
    </row>
    <row r="709" spans="1:6">
      <c r="A709" s="393"/>
      <c r="B709" s="393"/>
      <c r="C709" s="393"/>
      <c r="D709" s="393"/>
      <c r="E709" s="393"/>
      <c r="F709" s="393"/>
    </row>
    <row r="710" spans="1:6">
      <c r="A710" s="393"/>
      <c r="B710" s="393"/>
      <c r="C710" s="393"/>
      <c r="D710" s="393"/>
      <c r="E710" s="393"/>
      <c r="F710" s="393"/>
    </row>
    <row r="711" spans="1:6">
      <c r="A711" s="393"/>
      <c r="B711" s="393"/>
      <c r="C711" s="393"/>
      <c r="D711" s="393"/>
      <c r="E711" s="393"/>
      <c r="F711" s="393"/>
    </row>
    <row r="712" spans="1:6">
      <c r="A712" s="393"/>
      <c r="B712" s="393"/>
      <c r="C712" s="393"/>
      <c r="D712" s="393"/>
      <c r="E712" s="393"/>
      <c r="F712" s="393"/>
    </row>
    <row r="713" spans="1:6">
      <c r="A713" s="393"/>
      <c r="B713" s="393"/>
      <c r="C713" s="393"/>
      <c r="D713" s="393"/>
      <c r="E713" s="393"/>
      <c r="F713" s="393"/>
    </row>
    <row r="714" spans="1:6">
      <c r="A714" s="393"/>
      <c r="B714" s="393"/>
      <c r="C714" s="393"/>
      <c r="D714" s="393"/>
      <c r="E714" s="393"/>
      <c r="F714" s="393"/>
    </row>
    <row r="715" spans="1:6">
      <c r="A715" s="393"/>
      <c r="B715" s="393"/>
      <c r="C715" s="393"/>
      <c r="D715" s="393"/>
      <c r="E715" s="393"/>
      <c r="F715" s="393"/>
    </row>
    <row r="716" spans="1:6">
      <c r="A716" s="393"/>
      <c r="B716" s="393"/>
      <c r="C716" s="393"/>
      <c r="D716" s="393"/>
      <c r="E716" s="393"/>
      <c r="F716" s="393"/>
    </row>
    <row r="717" spans="1:6">
      <c r="A717" s="393"/>
      <c r="B717" s="393"/>
      <c r="C717" s="393"/>
      <c r="D717" s="393"/>
      <c r="E717" s="393"/>
      <c r="F717" s="393"/>
    </row>
    <row r="718" spans="1:6">
      <c r="A718" s="393"/>
      <c r="B718" s="393"/>
      <c r="C718" s="393"/>
      <c r="D718" s="393"/>
      <c r="E718" s="393"/>
      <c r="F718" s="393"/>
    </row>
    <row r="719" spans="1:6">
      <c r="A719" s="393"/>
      <c r="B719" s="393"/>
      <c r="C719" s="393"/>
      <c r="D719" s="393"/>
      <c r="E719" s="393"/>
      <c r="F719" s="393"/>
    </row>
    <row r="720" spans="1:6">
      <c r="A720" s="393"/>
      <c r="B720" s="393"/>
      <c r="C720" s="393"/>
      <c r="D720" s="393"/>
      <c r="E720" s="393"/>
      <c r="F720" s="393"/>
    </row>
    <row r="721" spans="1:6">
      <c r="A721" s="393"/>
      <c r="B721" s="393"/>
      <c r="C721" s="393"/>
      <c r="D721" s="393"/>
      <c r="E721" s="393"/>
      <c r="F721" s="393"/>
    </row>
    <row r="722" spans="1:6">
      <c r="A722" s="393"/>
      <c r="B722" s="393"/>
      <c r="C722" s="393"/>
      <c r="D722" s="393"/>
      <c r="E722" s="393"/>
      <c r="F722" s="393"/>
    </row>
    <row r="723" spans="1:6">
      <c r="A723" s="393"/>
      <c r="B723" s="393"/>
      <c r="C723" s="393"/>
      <c r="D723" s="393"/>
      <c r="E723" s="393"/>
      <c r="F723" s="393"/>
    </row>
    <row r="724" spans="1:6">
      <c r="A724" s="393"/>
      <c r="B724" s="393"/>
      <c r="C724" s="393"/>
      <c r="D724" s="393"/>
      <c r="E724" s="393"/>
      <c r="F724" s="393"/>
    </row>
    <row r="725" spans="1:6">
      <c r="A725" s="393"/>
      <c r="B725" s="393"/>
      <c r="C725" s="393"/>
      <c r="D725" s="393"/>
      <c r="E725" s="393"/>
      <c r="F725" s="393"/>
    </row>
    <row r="726" spans="1:6">
      <c r="A726" s="393"/>
      <c r="B726" s="393"/>
      <c r="C726" s="393"/>
      <c r="D726" s="393"/>
      <c r="E726" s="393"/>
      <c r="F726" s="393"/>
    </row>
    <row r="727" spans="1:6">
      <c r="A727" s="393"/>
      <c r="B727" s="393"/>
      <c r="C727" s="393"/>
      <c r="D727" s="393"/>
      <c r="E727" s="393"/>
      <c r="F727" s="393"/>
    </row>
    <row r="728" spans="1:6">
      <c r="A728" s="393"/>
      <c r="B728" s="393"/>
      <c r="C728" s="393"/>
      <c r="D728" s="393"/>
      <c r="E728" s="393"/>
      <c r="F728" s="393"/>
    </row>
    <row r="729" spans="1:6">
      <c r="A729" s="393"/>
      <c r="B729" s="393"/>
      <c r="C729" s="393"/>
      <c r="D729" s="393"/>
      <c r="E729" s="393"/>
      <c r="F729" s="393"/>
    </row>
    <row r="730" spans="1:6">
      <c r="A730" s="393"/>
      <c r="B730" s="393"/>
      <c r="C730" s="393"/>
      <c r="D730" s="393"/>
      <c r="E730" s="393"/>
      <c r="F730" s="393"/>
    </row>
    <row r="731" spans="1:6">
      <c r="A731" s="393"/>
      <c r="B731" s="393"/>
      <c r="C731" s="393"/>
      <c r="D731" s="393"/>
      <c r="E731" s="393"/>
      <c r="F731" s="393"/>
    </row>
    <row r="732" spans="1:6">
      <c r="A732" s="393"/>
      <c r="B732" s="393"/>
      <c r="C732" s="393"/>
      <c r="D732" s="393"/>
      <c r="E732" s="393"/>
      <c r="F732" s="393"/>
    </row>
    <row r="733" spans="1:6">
      <c r="A733" s="393"/>
      <c r="B733" s="393"/>
      <c r="C733" s="393"/>
      <c r="D733" s="393"/>
      <c r="E733" s="393"/>
      <c r="F733" s="393"/>
    </row>
    <row r="734" spans="1:6">
      <c r="A734" s="393"/>
      <c r="B734" s="393"/>
      <c r="C734" s="393"/>
      <c r="D734" s="393"/>
      <c r="E734" s="393"/>
      <c r="F734" s="393"/>
    </row>
    <row r="735" spans="1:6">
      <c r="A735" s="393"/>
      <c r="B735" s="393"/>
      <c r="C735" s="393"/>
      <c r="D735" s="393"/>
      <c r="E735" s="393"/>
      <c r="F735" s="393"/>
    </row>
    <row r="736" spans="1:6">
      <c r="A736" s="393"/>
      <c r="B736" s="393"/>
      <c r="C736" s="393"/>
      <c r="D736" s="393"/>
      <c r="E736" s="393"/>
      <c r="F736" s="393"/>
    </row>
    <row r="737" spans="1:6">
      <c r="A737" s="393"/>
      <c r="B737" s="393"/>
      <c r="C737" s="393"/>
      <c r="D737" s="393"/>
      <c r="E737" s="393"/>
      <c r="F737" s="393"/>
    </row>
    <row r="738" spans="1:6">
      <c r="A738" s="393"/>
      <c r="B738" s="393"/>
      <c r="C738" s="393"/>
      <c r="D738" s="393"/>
      <c r="E738" s="393"/>
      <c r="F738" s="393"/>
    </row>
    <row r="739" spans="1:6">
      <c r="A739" s="393"/>
      <c r="B739" s="393"/>
      <c r="C739" s="393"/>
      <c r="D739" s="393"/>
      <c r="E739" s="393"/>
      <c r="F739" s="393"/>
    </row>
    <row r="740" spans="1:6">
      <c r="A740" s="393"/>
      <c r="B740" s="393"/>
      <c r="C740" s="393"/>
      <c r="D740" s="393"/>
      <c r="E740" s="393"/>
      <c r="F740" s="393"/>
    </row>
    <row r="741" spans="1:6">
      <c r="A741" s="393"/>
      <c r="B741" s="393"/>
      <c r="C741" s="393"/>
      <c r="D741" s="393"/>
      <c r="E741" s="393"/>
      <c r="F741" s="393"/>
    </row>
    <row r="742" spans="1:6">
      <c r="A742" s="393"/>
      <c r="B742" s="393"/>
      <c r="C742" s="393"/>
      <c r="D742" s="393"/>
      <c r="E742" s="393"/>
      <c r="F742" s="393"/>
    </row>
    <row r="743" spans="1:6">
      <c r="A743" s="393"/>
      <c r="B743" s="393"/>
      <c r="C743" s="393"/>
      <c r="D743" s="393"/>
      <c r="E743" s="393"/>
      <c r="F743" s="393"/>
    </row>
    <row r="744" spans="1:6">
      <c r="A744" s="393"/>
      <c r="B744" s="393"/>
      <c r="C744" s="393"/>
      <c r="D744" s="393"/>
      <c r="E744" s="393"/>
      <c r="F744" s="393"/>
    </row>
    <row r="745" spans="1:6">
      <c r="A745" s="393"/>
      <c r="B745" s="393"/>
      <c r="C745" s="393"/>
      <c r="D745" s="393"/>
      <c r="E745" s="393"/>
      <c r="F745" s="393"/>
    </row>
    <row r="746" spans="1:6">
      <c r="A746" s="393"/>
      <c r="B746" s="393"/>
      <c r="C746" s="393"/>
      <c r="D746" s="393"/>
      <c r="E746" s="393"/>
      <c r="F746" s="393"/>
    </row>
    <row r="747" spans="1:6">
      <c r="A747" s="393"/>
      <c r="B747" s="393"/>
      <c r="C747" s="393"/>
      <c r="D747" s="393"/>
      <c r="E747" s="393"/>
      <c r="F747" s="393"/>
    </row>
    <row r="748" spans="1:6">
      <c r="A748" s="393"/>
      <c r="B748" s="393"/>
      <c r="C748" s="393"/>
      <c r="D748" s="393"/>
      <c r="E748" s="393"/>
      <c r="F748" s="393"/>
    </row>
    <row r="749" spans="1:6">
      <c r="A749" s="393"/>
      <c r="B749" s="393"/>
      <c r="C749" s="393"/>
      <c r="D749" s="393"/>
      <c r="E749" s="393"/>
      <c r="F749" s="393"/>
    </row>
    <row r="750" spans="1:6">
      <c r="A750" s="393"/>
      <c r="B750" s="393"/>
      <c r="C750" s="393"/>
      <c r="D750" s="393"/>
      <c r="E750" s="393"/>
      <c r="F750" s="393"/>
    </row>
    <row r="751" spans="1:6">
      <c r="A751" s="393"/>
      <c r="B751" s="393"/>
      <c r="C751" s="393"/>
      <c r="D751" s="393"/>
      <c r="E751" s="393"/>
      <c r="F751" s="393"/>
    </row>
    <row r="752" spans="1:6">
      <c r="A752" s="393"/>
      <c r="B752" s="393"/>
      <c r="C752" s="393"/>
      <c r="D752" s="393"/>
      <c r="E752" s="393"/>
      <c r="F752" s="393"/>
    </row>
    <row r="753" spans="1:6">
      <c r="A753" s="393"/>
      <c r="B753" s="393"/>
      <c r="C753" s="393"/>
      <c r="D753" s="393"/>
      <c r="E753" s="393"/>
      <c r="F753" s="393"/>
    </row>
    <row r="754" spans="1:6">
      <c r="A754" s="393"/>
      <c r="B754" s="393"/>
      <c r="C754" s="393"/>
      <c r="D754" s="393"/>
      <c r="E754" s="393"/>
      <c r="F754" s="393"/>
    </row>
    <row r="755" spans="1:6">
      <c r="A755" s="393"/>
      <c r="B755" s="393"/>
      <c r="C755" s="393"/>
      <c r="D755" s="393"/>
      <c r="E755" s="393"/>
      <c r="F755" s="393"/>
    </row>
    <row r="756" spans="1:6">
      <c r="A756" s="393"/>
      <c r="B756" s="393"/>
      <c r="C756" s="393"/>
      <c r="D756" s="393"/>
      <c r="E756" s="393"/>
      <c r="F756" s="393"/>
    </row>
    <row r="757" spans="1:6">
      <c r="A757" s="393"/>
      <c r="B757" s="393"/>
      <c r="C757" s="393"/>
      <c r="D757" s="393"/>
      <c r="E757" s="393"/>
      <c r="F757" s="393"/>
    </row>
    <row r="758" spans="1:6">
      <c r="A758" s="393"/>
      <c r="B758" s="393"/>
      <c r="C758" s="393"/>
      <c r="D758" s="393"/>
      <c r="E758" s="393"/>
      <c r="F758" s="393"/>
    </row>
    <row r="759" spans="1:6">
      <c r="A759" s="393"/>
      <c r="B759" s="393"/>
      <c r="C759" s="393"/>
      <c r="D759" s="393"/>
      <c r="E759" s="393"/>
      <c r="F759" s="393"/>
    </row>
    <row r="760" spans="1:6">
      <c r="A760" s="393"/>
      <c r="B760" s="393"/>
      <c r="C760" s="393"/>
      <c r="D760" s="393"/>
      <c r="E760" s="393"/>
      <c r="F760" s="393"/>
    </row>
    <row r="761" spans="1:6">
      <c r="A761" s="393"/>
      <c r="B761" s="393"/>
      <c r="C761" s="393"/>
      <c r="D761" s="393"/>
      <c r="E761" s="393"/>
      <c r="F761" s="393"/>
    </row>
    <row r="762" spans="1:6">
      <c r="A762" s="393"/>
      <c r="B762" s="393"/>
      <c r="C762" s="393"/>
      <c r="D762" s="393"/>
      <c r="E762" s="393"/>
      <c r="F762" s="393"/>
    </row>
    <row r="763" spans="1:6">
      <c r="A763" s="393"/>
      <c r="B763" s="393"/>
      <c r="C763" s="393"/>
      <c r="D763" s="393"/>
      <c r="E763" s="393"/>
      <c r="F763" s="393"/>
    </row>
    <row r="764" spans="1:6">
      <c r="A764" s="393"/>
      <c r="B764" s="393"/>
      <c r="C764" s="393"/>
      <c r="D764" s="393"/>
      <c r="E764" s="393"/>
      <c r="F764" s="393"/>
    </row>
    <row r="765" spans="1:6">
      <c r="A765" s="393"/>
      <c r="B765" s="393"/>
      <c r="C765" s="393"/>
      <c r="D765" s="393"/>
      <c r="E765" s="393"/>
      <c r="F765" s="393"/>
    </row>
    <row r="766" spans="1:6">
      <c r="A766" s="393"/>
      <c r="B766" s="393"/>
      <c r="C766" s="393"/>
      <c r="D766" s="393"/>
      <c r="E766" s="393"/>
      <c r="F766" s="393"/>
    </row>
    <row r="767" spans="1:6">
      <c r="A767" s="393"/>
      <c r="B767" s="393"/>
      <c r="C767" s="393"/>
      <c r="D767" s="393"/>
      <c r="E767" s="393"/>
      <c r="F767" s="393"/>
    </row>
    <row r="768" spans="1:6">
      <c r="A768" s="393"/>
      <c r="B768" s="393"/>
      <c r="C768" s="393"/>
      <c r="D768" s="393"/>
      <c r="E768" s="393"/>
      <c r="F768" s="393"/>
    </row>
    <row r="769" spans="1:6">
      <c r="A769" s="393"/>
      <c r="B769" s="393"/>
      <c r="C769" s="393"/>
      <c r="D769" s="393"/>
      <c r="E769" s="393"/>
      <c r="F769" s="393"/>
    </row>
    <row r="770" spans="1:6">
      <c r="A770" s="393"/>
      <c r="B770" s="393"/>
      <c r="C770" s="393"/>
      <c r="D770" s="393"/>
      <c r="E770" s="393"/>
      <c r="F770" s="393"/>
    </row>
    <row r="771" spans="1:6">
      <c r="A771" s="393"/>
      <c r="B771" s="393"/>
      <c r="C771" s="393"/>
      <c r="D771" s="393"/>
      <c r="E771" s="393"/>
      <c r="F771" s="393"/>
    </row>
    <row r="772" spans="1:6">
      <c r="A772" s="393"/>
      <c r="B772" s="393"/>
      <c r="C772" s="393"/>
      <c r="D772" s="393"/>
      <c r="E772" s="393"/>
      <c r="F772" s="393"/>
    </row>
    <row r="773" spans="1:6">
      <c r="A773" s="393"/>
      <c r="B773" s="393"/>
      <c r="C773" s="393"/>
      <c r="D773" s="393"/>
      <c r="E773" s="393"/>
      <c r="F773" s="393"/>
    </row>
    <row r="774" spans="1:6">
      <c r="A774" s="393"/>
      <c r="B774" s="393"/>
      <c r="C774" s="393"/>
      <c r="D774" s="393"/>
      <c r="E774" s="393"/>
      <c r="F774" s="393"/>
    </row>
    <row r="775" spans="1:6">
      <c r="A775" s="393"/>
      <c r="B775" s="393"/>
      <c r="C775" s="393"/>
      <c r="D775" s="393"/>
      <c r="E775" s="393"/>
      <c r="F775" s="393"/>
    </row>
    <row r="776" spans="1:6">
      <c r="A776" s="393"/>
      <c r="B776" s="393"/>
      <c r="C776" s="393"/>
      <c r="D776" s="393"/>
      <c r="E776" s="393"/>
      <c r="F776" s="393"/>
    </row>
    <row r="777" spans="1:6">
      <c r="A777" s="393"/>
      <c r="B777" s="393"/>
      <c r="C777" s="393"/>
      <c r="D777" s="393"/>
      <c r="E777" s="393"/>
      <c r="F777" s="393"/>
    </row>
    <row r="778" spans="1:6">
      <c r="A778" s="393"/>
      <c r="B778" s="393"/>
      <c r="C778" s="393"/>
      <c r="D778" s="393"/>
      <c r="E778" s="393"/>
      <c r="F778" s="393"/>
    </row>
    <row r="779" spans="1:6">
      <c r="A779" s="393"/>
      <c r="B779" s="393"/>
      <c r="C779" s="393"/>
      <c r="D779" s="393"/>
      <c r="E779" s="393"/>
      <c r="F779" s="393"/>
    </row>
    <row r="780" spans="1:6">
      <c r="A780" s="393"/>
      <c r="B780" s="393"/>
      <c r="C780" s="393"/>
      <c r="D780" s="393"/>
      <c r="E780" s="393"/>
      <c r="F780" s="393"/>
    </row>
    <row r="781" spans="1:6">
      <c r="A781" s="393"/>
      <c r="B781" s="393"/>
      <c r="C781" s="393"/>
      <c r="D781" s="393"/>
      <c r="E781" s="393"/>
      <c r="F781" s="393"/>
    </row>
    <row r="782" spans="1:6">
      <c r="A782" s="393"/>
      <c r="B782" s="393"/>
      <c r="C782" s="393"/>
      <c r="D782" s="393"/>
      <c r="E782" s="393"/>
      <c r="F782" s="393"/>
    </row>
    <row r="783" spans="1:6">
      <c r="A783" s="393"/>
      <c r="B783" s="393"/>
      <c r="C783" s="393"/>
      <c r="D783" s="393"/>
      <c r="E783" s="393"/>
      <c r="F783" s="393"/>
    </row>
    <row r="784" spans="1:6">
      <c r="A784" s="393"/>
      <c r="B784" s="393"/>
      <c r="C784" s="393"/>
      <c r="D784" s="393"/>
      <c r="E784" s="393"/>
      <c r="F784" s="393"/>
    </row>
    <row r="785" spans="1:6">
      <c r="A785" s="393"/>
      <c r="B785" s="393"/>
      <c r="C785" s="393"/>
      <c r="D785" s="393"/>
      <c r="E785" s="393"/>
      <c r="F785" s="393"/>
    </row>
    <row r="786" spans="1:6">
      <c r="A786" s="393"/>
      <c r="B786" s="393"/>
      <c r="C786" s="393"/>
      <c r="D786" s="393"/>
      <c r="E786" s="393"/>
      <c r="F786" s="393"/>
    </row>
    <row r="787" spans="1:6">
      <c r="A787" s="393"/>
      <c r="B787" s="393"/>
      <c r="C787" s="393"/>
      <c r="D787" s="393"/>
      <c r="E787" s="393"/>
      <c r="F787" s="393"/>
    </row>
    <row r="788" spans="1:6">
      <c r="A788" s="393"/>
      <c r="B788" s="393"/>
      <c r="C788" s="393"/>
      <c r="D788" s="393"/>
      <c r="E788" s="393"/>
      <c r="F788" s="393"/>
    </row>
    <row r="789" spans="1:6">
      <c r="A789" s="393"/>
      <c r="B789" s="393"/>
      <c r="C789" s="393"/>
      <c r="D789" s="393"/>
      <c r="E789" s="393"/>
      <c r="F789" s="393"/>
    </row>
    <row r="790" spans="1:6">
      <c r="A790" s="393"/>
      <c r="B790" s="393"/>
      <c r="C790" s="393"/>
      <c r="D790" s="393"/>
      <c r="E790" s="393"/>
      <c r="F790" s="393"/>
    </row>
    <row r="791" spans="1:6">
      <c r="A791" s="393"/>
      <c r="B791" s="393"/>
      <c r="C791" s="393"/>
      <c r="D791" s="393"/>
      <c r="E791" s="393"/>
      <c r="F791" s="393"/>
    </row>
    <row r="792" spans="1:6">
      <c r="A792" s="393"/>
      <c r="B792" s="393"/>
      <c r="C792" s="393"/>
      <c r="D792" s="393"/>
      <c r="E792" s="393"/>
      <c r="F792" s="393"/>
    </row>
    <row r="793" spans="1:6">
      <c r="A793" s="393"/>
      <c r="B793" s="393"/>
      <c r="C793" s="393"/>
      <c r="D793" s="393"/>
      <c r="E793" s="393"/>
      <c r="F793" s="393"/>
    </row>
    <row r="794" spans="1:6">
      <c r="A794" s="393"/>
      <c r="B794" s="393"/>
      <c r="C794" s="393"/>
      <c r="D794" s="393"/>
      <c r="E794" s="393"/>
      <c r="F794" s="393"/>
    </row>
    <row r="795" spans="1:6">
      <c r="A795" s="393"/>
      <c r="B795" s="393"/>
      <c r="C795" s="393"/>
      <c r="D795" s="393"/>
      <c r="E795" s="393"/>
      <c r="F795" s="393"/>
    </row>
    <row r="796" spans="1:6">
      <c r="A796" s="393"/>
      <c r="B796" s="393"/>
      <c r="C796" s="393"/>
      <c r="D796" s="393"/>
      <c r="E796" s="393"/>
      <c r="F796" s="393"/>
    </row>
    <row r="797" spans="1:6">
      <c r="A797" s="393"/>
      <c r="B797" s="393"/>
      <c r="C797" s="393"/>
      <c r="D797" s="393"/>
      <c r="E797" s="393"/>
      <c r="F797" s="393"/>
    </row>
    <row r="798" spans="1:6">
      <c r="A798" s="393"/>
      <c r="B798" s="393"/>
      <c r="C798" s="393"/>
      <c r="D798" s="393"/>
      <c r="E798" s="393"/>
      <c r="F798" s="393"/>
    </row>
    <row r="799" spans="1:6">
      <c r="A799" s="393"/>
      <c r="B799" s="393"/>
      <c r="C799" s="393"/>
      <c r="D799" s="393"/>
      <c r="E799" s="393"/>
      <c r="F799" s="393"/>
    </row>
    <row r="800" spans="1:6">
      <c r="A800" s="393"/>
      <c r="B800" s="393"/>
      <c r="C800" s="393"/>
      <c r="D800" s="393"/>
      <c r="E800" s="393"/>
      <c r="F800" s="393"/>
    </row>
    <row r="801" spans="1:6">
      <c r="A801" s="393"/>
      <c r="B801" s="393"/>
      <c r="C801" s="393"/>
      <c r="D801" s="393"/>
      <c r="E801" s="393"/>
      <c r="F801" s="393"/>
    </row>
    <row r="802" spans="1:6">
      <c r="A802" s="393"/>
      <c r="B802" s="393"/>
      <c r="C802" s="393"/>
      <c r="D802" s="393"/>
      <c r="E802" s="393"/>
      <c r="F802" s="393"/>
    </row>
    <row r="803" spans="1:6">
      <c r="A803" s="393"/>
      <c r="B803" s="393"/>
      <c r="C803" s="393"/>
      <c r="D803" s="393"/>
      <c r="E803" s="393"/>
      <c r="F803" s="393"/>
    </row>
    <row r="804" spans="1:6">
      <c r="A804" s="393"/>
      <c r="B804" s="393"/>
      <c r="C804" s="393"/>
      <c r="D804" s="393"/>
      <c r="E804" s="393"/>
      <c r="F804" s="393"/>
    </row>
    <row r="805" spans="1:6">
      <c r="A805" s="393"/>
      <c r="B805" s="393"/>
      <c r="C805" s="393"/>
      <c r="D805" s="393"/>
      <c r="E805" s="393"/>
      <c r="F805" s="393"/>
    </row>
    <row r="806" spans="1:6">
      <c r="A806" s="393"/>
      <c r="B806" s="393"/>
      <c r="C806" s="393"/>
      <c r="D806" s="393"/>
      <c r="E806" s="393"/>
      <c r="F806" s="393"/>
    </row>
    <row r="807" spans="1:6">
      <c r="A807" s="393"/>
      <c r="B807" s="393"/>
      <c r="C807" s="393"/>
      <c r="D807" s="393"/>
      <c r="E807" s="393"/>
      <c r="F807" s="393"/>
    </row>
    <row r="808" spans="1:6">
      <c r="A808" s="393"/>
      <c r="B808" s="393"/>
      <c r="C808" s="393"/>
      <c r="D808" s="393"/>
      <c r="E808" s="393"/>
      <c r="F808" s="393"/>
    </row>
    <row r="809" spans="1:6">
      <c r="A809" s="393"/>
      <c r="B809" s="393"/>
      <c r="C809" s="393"/>
      <c r="D809" s="393"/>
      <c r="E809" s="393"/>
      <c r="F809" s="393"/>
    </row>
    <row r="810" spans="1:6">
      <c r="A810" s="393"/>
      <c r="B810" s="393"/>
      <c r="C810" s="393"/>
      <c r="D810" s="393"/>
      <c r="E810" s="393"/>
      <c r="F810" s="393"/>
    </row>
    <row r="811" spans="1:6">
      <c r="A811" s="393"/>
      <c r="B811" s="393"/>
      <c r="C811" s="393"/>
      <c r="D811" s="393"/>
      <c r="E811" s="393"/>
      <c r="F811" s="393"/>
    </row>
    <row r="812" spans="1:6">
      <c r="A812" s="393"/>
      <c r="B812" s="393"/>
      <c r="C812" s="393"/>
      <c r="D812" s="393"/>
      <c r="E812" s="393"/>
      <c r="F812" s="393"/>
    </row>
    <row r="813" spans="1:6">
      <c r="A813" s="393"/>
      <c r="B813" s="393"/>
      <c r="C813" s="393"/>
      <c r="D813" s="393"/>
      <c r="E813" s="393"/>
      <c r="F813" s="393"/>
    </row>
    <row r="814" spans="1:6">
      <c r="A814" s="393"/>
      <c r="B814" s="393"/>
      <c r="C814" s="393"/>
      <c r="D814" s="393"/>
      <c r="E814" s="393"/>
      <c r="F814" s="393"/>
    </row>
    <row r="815" spans="1:6">
      <c r="A815" s="393"/>
      <c r="B815" s="393"/>
      <c r="C815" s="393"/>
      <c r="D815" s="393"/>
      <c r="E815" s="393"/>
      <c r="F815" s="393"/>
    </row>
    <row r="816" spans="1:6">
      <c r="A816" s="393"/>
      <c r="B816" s="393"/>
      <c r="C816" s="393"/>
      <c r="D816" s="393"/>
      <c r="E816" s="393"/>
      <c r="F816" s="393"/>
    </row>
    <row r="817" spans="1:6">
      <c r="A817" s="393"/>
      <c r="B817" s="393"/>
      <c r="C817" s="393"/>
      <c r="D817" s="393"/>
      <c r="E817" s="393"/>
      <c r="F817" s="393"/>
    </row>
    <row r="818" spans="1:6">
      <c r="A818" s="393"/>
      <c r="B818" s="393"/>
      <c r="C818" s="393"/>
      <c r="D818" s="393"/>
      <c r="E818" s="393"/>
      <c r="F818" s="393"/>
    </row>
    <row r="819" spans="1:6">
      <c r="A819" s="393"/>
      <c r="B819" s="393"/>
      <c r="C819" s="393"/>
      <c r="D819" s="393"/>
      <c r="E819" s="393"/>
      <c r="F819" s="393"/>
    </row>
    <row r="820" spans="1:6">
      <c r="A820" s="393"/>
      <c r="B820" s="393"/>
      <c r="C820" s="393"/>
      <c r="D820" s="393"/>
      <c r="E820" s="393"/>
      <c r="F820" s="393"/>
    </row>
    <row r="821" spans="1:6">
      <c r="A821" s="393"/>
      <c r="B821" s="393"/>
      <c r="C821" s="393"/>
      <c r="D821" s="393"/>
      <c r="E821" s="393"/>
      <c r="F821" s="393"/>
    </row>
    <row r="822" spans="1:6">
      <c r="A822" s="393"/>
      <c r="B822" s="393"/>
      <c r="C822" s="393"/>
      <c r="D822" s="393"/>
      <c r="E822" s="393"/>
      <c r="F822" s="393"/>
    </row>
    <row r="823" spans="1:6">
      <c r="A823" s="393"/>
      <c r="B823" s="393"/>
      <c r="C823" s="393"/>
      <c r="D823" s="393"/>
      <c r="E823" s="393"/>
      <c r="F823" s="393"/>
    </row>
    <row r="824" spans="1:6">
      <c r="A824" s="393"/>
      <c r="B824" s="393"/>
      <c r="C824" s="393"/>
      <c r="D824" s="393"/>
      <c r="E824" s="393"/>
      <c r="F824" s="393"/>
    </row>
    <row r="825" spans="1:6">
      <c r="A825" s="393"/>
      <c r="B825" s="393"/>
      <c r="C825" s="393"/>
      <c r="D825" s="393"/>
      <c r="E825" s="393"/>
      <c r="F825" s="393"/>
    </row>
    <row r="826" spans="1:6">
      <c r="A826" s="393"/>
      <c r="B826" s="393"/>
      <c r="C826" s="393"/>
      <c r="D826" s="393"/>
      <c r="E826" s="393"/>
      <c r="F826" s="393"/>
    </row>
    <row r="827" spans="1:6">
      <c r="A827" s="393"/>
      <c r="B827" s="393"/>
      <c r="C827" s="393"/>
      <c r="D827" s="393"/>
      <c r="E827" s="393"/>
      <c r="F827" s="393"/>
    </row>
    <row r="828" spans="1:6">
      <c r="A828" s="393"/>
      <c r="B828" s="393"/>
      <c r="C828" s="393"/>
      <c r="D828" s="393"/>
      <c r="E828" s="393"/>
      <c r="F828" s="393"/>
    </row>
    <row r="829" spans="1:6">
      <c r="A829" s="393"/>
      <c r="B829" s="393"/>
      <c r="C829" s="393"/>
      <c r="D829" s="393"/>
      <c r="E829" s="393"/>
      <c r="F829" s="393"/>
    </row>
    <row r="830" spans="1:6">
      <c r="A830" s="393"/>
      <c r="B830" s="393"/>
      <c r="C830" s="393"/>
      <c r="D830" s="393"/>
      <c r="E830" s="393"/>
      <c r="F830" s="393"/>
    </row>
    <row r="831" spans="1:6">
      <c r="A831" s="393"/>
      <c r="B831" s="393"/>
      <c r="C831" s="393"/>
      <c r="D831" s="393"/>
      <c r="E831" s="393"/>
      <c r="F831" s="393"/>
    </row>
    <row r="832" spans="1:6">
      <c r="A832" s="393"/>
      <c r="B832" s="393"/>
      <c r="C832" s="393"/>
      <c r="D832" s="393"/>
      <c r="E832" s="393"/>
      <c r="F832" s="393"/>
    </row>
    <row r="833" spans="1:6">
      <c r="A833" s="393"/>
      <c r="B833" s="393"/>
      <c r="C833" s="393"/>
      <c r="D833" s="393"/>
      <c r="E833" s="393"/>
      <c r="F833" s="393"/>
    </row>
    <row r="834" spans="1:6">
      <c r="A834" s="393"/>
      <c r="B834" s="393"/>
      <c r="C834" s="393"/>
      <c r="D834" s="393"/>
      <c r="E834" s="393"/>
      <c r="F834" s="393"/>
    </row>
    <row r="835" spans="1:6">
      <c r="A835" s="393"/>
      <c r="B835" s="393"/>
      <c r="C835" s="393"/>
      <c r="D835" s="393"/>
      <c r="E835" s="393"/>
      <c r="F835" s="393"/>
    </row>
    <row r="836" spans="1:6">
      <c r="A836" s="393"/>
      <c r="B836" s="393"/>
      <c r="C836" s="393"/>
      <c r="D836" s="393"/>
      <c r="E836" s="393"/>
      <c r="F836" s="393"/>
    </row>
    <row r="837" spans="1:6">
      <c r="A837" s="393"/>
      <c r="B837" s="393"/>
      <c r="C837" s="393"/>
      <c r="D837" s="393"/>
      <c r="E837" s="393"/>
      <c r="F837" s="393"/>
    </row>
    <row r="838" spans="1:6">
      <c r="A838" s="393"/>
      <c r="B838" s="393"/>
      <c r="C838" s="393"/>
      <c r="D838" s="393"/>
      <c r="E838" s="393"/>
      <c r="F838" s="393"/>
    </row>
    <row r="839" spans="1:6">
      <c r="A839" s="393"/>
      <c r="B839" s="393"/>
      <c r="C839" s="393"/>
      <c r="D839" s="393"/>
      <c r="E839" s="393"/>
      <c r="F839" s="393"/>
    </row>
    <row r="840" spans="1:6">
      <c r="A840" s="393"/>
      <c r="B840" s="393"/>
      <c r="C840" s="393"/>
      <c r="D840" s="393"/>
      <c r="E840" s="393"/>
      <c r="F840" s="393"/>
    </row>
    <row r="841" spans="1:6">
      <c r="A841" s="393"/>
      <c r="B841" s="393"/>
      <c r="C841" s="393"/>
      <c r="D841" s="393"/>
      <c r="E841" s="393"/>
      <c r="F841" s="393"/>
    </row>
    <row r="842" spans="1:6">
      <c r="A842" s="393"/>
      <c r="B842" s="393"/>
      <c r="C842" s="393"/>
      <c r="D842" s="393"/>
      <c r="E842" s="393"/>
      <c r="F842" s="393"/>
    </row>
    <row r="843" spans="1:6">
      <c r="A843" s="393"/>
      <c r="B843" s="393"/>
      <c r="C843" s="393"/>
      <c r="D843" s="393"/>
      <c r="E843" s="393"/>
      <c r="F843" s="393"/>
    </row>
    <row r="844" spans="1:6">
      <c r="A844" s="393"/>
      <c r="B844" s="393"/>
      <c r="C844" s="393"/>
      <c r="D844" s="393"/>
      <c r="E844" s="393"/>
      <c r="F844" s="393"/>
    </row>
    <row r="845" spans="1:6">
      <c r="A845" s="393"/>
      <c r="B845" s="393"/>
      <c r="C845" s="393"/>
      <c r="D845" s="393"/>
      <c r="E845" s="393"/>
      <c r="F845" s="393"/>
    </row>
    <row r="846" spans="1:6">
      <c r="A846" s="393"/>
      <c r="B846" s="393"/>
      <c r="C846" s="393"/>
      <c r="D846" s="393"/>
      <c r="E846" s="393"/>
      <c r="F846" s="393"/>
    </row>
    <row r="847" spans="1:6">
      <c r="A847" s="393"/>
      <c r="B847" s="393"/>
      <c r="C847" s="393"/>
      <c r="D847" s="393"/>
      <c r="E847" s="393"/>
      <c r="F847" s="393"/>
    </row>
    <row r="848" spans="1:6">
      <c r="A848" s="393"/>
      <c r="B848" s="393"/>
      <c r="C848" s="393"/>
      <c r="D848" s="393"/>
      <c r="E848" s="393"/>
      <c r="F848" s="393"/>
    </row>
    <row r="849" spans="1:6">
      <c r="A849" s="393"/>
      <c r="B849" s="393"/>
      <c r="C849" s="393"/>
      <c r="D849" s="393"/>
      <c r="E849" s="393"/>
      <c r="F849" s="393"/>
    </row>
    <row r="850" spans="1:6">
      <c r="A850" s="393"/>
      <c r="B850" s="393"/>
      <c r="C850" s="393"/>
      <c r="D850" s="393"/>
      <c r="E850" s="393"/>
      <c r="F850" s="393"/>
    </row>
    <row r="851" spans="1:6">
      <c r="A851" s="393"/>
      <c r="B851" s="393"/>
      <c r="C851" s="393"/>
      <c r="D851" s="393"/>
      <c r="E851" s="393"/>
      <c r="F851" s="393"/>
    </row>
    <row r="852" spans="1:6">
      <c r="A852" s="393"/>
      <c r="B852" s="393"/>
      <c r="C852" s="393"/>
      <c r="D852" s="393"/>
      <c r="E852" s="393"/>
      <c r="F852" s="393"/>
    </row>
    <row r="853" spans="1:6">
      <c r="A853" s="393"/>
      <c r="B853" s="393"/>
      <c r="C853" s="393"/>
      <c r="D853" s="393"/>
      <c r="E853" s="393"/>
      <c r="F853" s="393"/>
    </row>
    <row r="854" spans="1:6">
      <c r="A854" s="393"/>
      <c r="B854" s="393"/>
      <c r="C854" s="393"/>
      <c r="D854" s="393"/>
      <c r="E854" s="393"/>
      <c r="F854" s="393"/>
    </row>
    <row r="855" spans="1:6">
      <c r="A855" s="393"/>
      <c r="B855" s="393"/>
      <c r="C855" s="393"/>
      <c r="D855" s="393"/>
      <c r="E855" s="393"/>
      <c r="F855" s="393"/>
    </row>
    <row r="856" spans="1:6">
      <c r="A856" s="393"/>
      <c r="B856" s="393"/>
      <c r="C856" s="393"/>
      <c r="D856" s="393"/>
      <c r="E856" s="393"/>
      <c r="F856" s="393"/>
    </row>
    <row r="857" spans="1:6">
      <c r="A857" s="393"/>
      <c r="B857" s="393"/>
      <c r="C857" s="393"/>
      <c r="D857" s="393"/>
      <c r="E857" s="393"/>
      <c r="F857" s="393"/>
    </row>
    <row r="858" spans="1:6">
      <c r="A858" s="393"/>
      <c r="B858" s="393"/>
      <c r="C858" s="393"/>
      <c r="D858" s="393"/>
      <c r="E858" s="393"/>
      <c r="F858" s="393"/>
    </row>
    <row r="859" spans="1:6">
      <c r="A859" s="393"/>
      <c r="B859" s="393"/>
      <c r="C859" s="393"/>
      <c r="D859" s="393"/>
      <c r="E859" s="393"/>
      <c r="F859" s="393"/>
    </row>
    <row r="860" spans="1:6">
      <c r="A860" s="393"/>
      <c r="B860" s="393"/>
      <c r="C860" s="393"/>
      <c r="D860" s="393"/>
      <c r="E860" s="393"/>
      <c r="F860" s="393"/>
    </row>
    <row r="861" spans="1:6">
      <c r="A861" s="393"/>
      <c r="B861" s="393"/>
      <c r="C861" s="393"/>
      <c r="D861" s="393"/>
      <c r="E861" s="393"/>
      <c r="F861" s="393"/>
    </row>
    <row r="862" spans="1:6">
      <c r="A862" s="393"/>
      <c r="B862" s="393"/>
      <c r="C862" s="393"/>
      <c r="D862" s="393"/>
      <c r="E862" s="393"/>
      <c r="F862" s="393"/>
    </row>
    <row r="863" spans="1:6">
      <c r="A863" s="393"/>
      <c r="B863" s="393"/>
      <c r="C863" s="393"/>
      <c r="D863" s="393"/>
      <c r="E863" s="393"/>
      <c r="F863" s="393"/>
    </row>
    <row r="864" spans="1:6">
      <c r="A864" s="393"/>
      <c r="B864" s="393"/>
      <c r="C864" s="393"/>
      <c r="D864" s="393"/>
      <c r="E864" s="393"/>
      <c r="F864" s="393"/>
    </row>
    <row r="865" spans="1:6">
      <c r="A865" s="393"/>
      <c r="B865" s="393"/>
      <c r="C865" s="393"/>
      <c r="D865" s="393"/>
      <c r="E865" s="393"/>
      <c r="F865" s="393"/>
    </row>
    <row r="866" spans="1:6">
      <c r="A866" s="393"/>
      <c r="B866" s="393"/>
      <c r="C866" s="393"/>
      <c r="D866" s="393"/>
      <c r="E866" s="393"/>
      <c r="F866" s="393"/>
    </row>
    <row r="867" spans="1:6">
      <c r="A867" s="393"/>
      <c r="B867" s="393"/>
      <c r="C867" s="393"/>
      <c r="D867" s="393"/>
      <c r="E867" s="393"/>
      <c r="F867" s="393"/>
    </row>
    <row r="868" spans="1:6">
      <c r="A868" s="393"/>
      <c r="B868" s="393"/>
      <c r="C868" s="393"/>
      <c r="D868" s="393"/>
      <c r="E868" s="393"/>
      <c r="F868" s="393"/>
    </row>
    <row r="869" spans="1:6">
      <c r="A869" s="393"/>
      <c r="B869" s="393"/>
      <c r="C869" s="393"/>
      <c r="D869" s="393"/>
      <c r="E869" s="393"/>
      <c r="F869" s="393"/>
    </row>
    <row r="870" spans="1:6">
      <c r="A870" s="393"/>
      <c r="B870" s="393"/>
      <c r="C870" s="393"/>
      <c r="D870" s="393"/>
      <c r="E870" s="393"/>
      <c r="F870" s="393"/>
    </row>
    <row r="871" spans="1:6">
      <c r="A871" s="393"/>
      <c r="B871" s="393"/>
      <c r="C871" s="393"/>
      <c r="D871" s="393"/>
      <c r="E871" s="393"/>
      <c r="F871" s="393"/>
    </row>
    <row r="872" spans="1:6">
      <c r="A872" s="393"/>
      <c r="B872" s="393"/>
      <c r="C872" s="393"/>
      <c r="D872" s="393"/>
      <c r="E872" s="393"/>
      <c r="F872" s="393"/>
    </row>
    <row r="873" spans="1:6">
      <c r="A873" s="393"/>
      <c r="B873" s="393"/>
      <c r="C873" s="393"/>
      <c r="D873" s="393"/>
      <c r="E873" s="393"/>
      <c r="F873" s="393"/>
    </row>
    <row r="874" spans="1:6">
      <c r="A874" s="393"/>
      <c r="B874" s="393"/>
      <c r="C874" s="393"/>
      <c r="D874" s="393"/>
      <c r="E874" s="393"/>
      <c r="F874" s="393"/>
    </row>
    <row r="875" spans="1:6">
      <c r="A875" s="393"/>
      <c r="B875" s="393"/>
      <c r="C875" s="393"/>
      <c r="D875" s="393"/>
      <c r="E875" s="393"/>
      <c r="F875" s="393"/>
    </row>
    <row r="876" spans="1:6">
      <c r="A876" s="393"/>
      <c r="B876" s="393"/>
      <c r="C876" s="393"/>
      <c r="D876" s="393"/>
      <c r="E876" s="393"/>
      <c r="F876" s="393"/>
    </row>
    <row r="877" spans="1:6">
      <c r="A877" s="393"/>
      <c r="B877" s="393"/>
      <c r="C877" s="393"/>
      <c r="D877" s="393"/>
      <c r="E877" s="393"/>
      <c r="F877" s="393"/>
    </row>
    <row r="878" spans="1:6">
      <c r="A878" s="393"/>
      <c r="B878" s="393"/>
      <c r="C878" s="393"/>
      <c r="D878" s="393"/>
      <c r="E878" s="393"/>
      <c r="F878" s="393"/>
    </row>
    <row r="879" spans="1:6">
      <c r="A879" s="393"/>
      <c r="B879" s="393"/>
      <c r="C879" s="393"/>
      <c r="D879" s="393"/>
      <c r="E879" s="393"/>
      <c r="F879" s="393"/>
    </row>
    <row r="880" spans="1:6">
      <c r="A880" s="393"/>
      <c r="B880" s="393"/>
      <c r="C880" s="393"/>
      <c r="D880" s="393"/>
      <c r="E880" s="393"/>
      <c r="F880" s="393"/>
    </row>
    <row r="881" spans="1:6">
      <c r="A881" s="393"/>
      <c r="B881" s="393"/>
      <c r="C881" s="393"/>
      <c r="D881" s="393"/>
      <c r="E881" s="393"/>
      <c r="F881" s="393"/>
    </row>
    <row r="882" spans="1:6">
      <c r="A882" s="393"/>
      <c r="B882" s="393"/>
      <c r="C882" s="393"/>
      <c r="D882" s="393"/>
      <c r="E882" s="393"/>
      <c r="F882" s="393"/>
    </row>
    <row r="883" spans="1:6">
      <c r="A883" s="393"/>
      <c r="B883" s="393"/>
      <c r="C883" s="393"/>
      <c r="D883" s="393"/>
      <c r="E883" s="393"/>
      <c r="F883" s="393"/>
    </row>
    <row r="884" spans="1:6">
      <c r="A884" s="393"/>
      <c r="B884" s="393"/>
      <c r="C884" s="393"/>
      <c r="D884" s="393"/>
      <c r="E884" s="393"/>
      <c r="F884" s="393"/>
    </row>
    <row r="885" spans="1:6">
      <c r="A885" s="393"/>
      <c r="B885" s="393"/>
      <c r="C885" s="393"/>
      <c r="D885" s="393"/>
      <c r="E885" s="393"/>
      <c r="F885" s="393"/>
    </row>
    <row r="886" spans="1:6">
      <c r="A886" s="393"/>
      <c r="B886" s="393"/>
      <c r="C886" s="393"/>
      <c r="D886" s="393"/>
      <c r="E886" s="393"/>
      <c r="F886" s="393"/>
    </row>
    <row r="887" spans="1:6">
      <c r="A887" s="393"/>
      <c r="B887" s="393"/>
      <c r="C887" s="393"/>
      <c r="D887" s="393"/>
      <c r="E887" s="393"/>
      <c r="F887" s="393"/>
    </row>
    <row r="888" spans="1:6">
      <c r="A888" s="393"/>
      <c r="B888" s="393"/>
      <c r="C888" s="393"/>
      <c r="D888" s="393"/>
      <c r="E888" s="393"/>
      <c r="F888" s="393"/>
    </row>
    <row r="889" spans="1:6">
      <c r="A889" s="393"/>
      <c r="B889" s="393"/>
      <c r="C889" s="393"/>
      <c r="D889" s="393"/>
      <c r="E889" s="393"/>
      <c r="F889" s="393"/>
    </row>
    <row r="890" spans="1:6">
      <c r="A890" s="393"/>
      <c r="B890" s="393"/>
      <c r="C890" s="393"/>
      <c r="D890" s="393"/>
      <c r="E890" s="393"/>
      <c r="F890" s="393"/>
    </row>
    <row r="891" spans="1:6">
      <c r="A891" s="393"/>
      <c r="B891" s="393"/>
      <c r="C891" s="393"/>
      <c r="D891" s="393"/>
      <c r="E891" s="393"/>
      <c r="F891" s="393"/>
    </row>
    <row r="892" spans="1:6">
      <c r="A892" s="393"/>
      <c r="B892" s="393"/>
      <c r="C892" s="393"/>
      <c r="D892" s="393"/>
      <c r="E892" s="393"/>
      <c r="F892" s="393"/>
    </row>
    <row r="893" spans="1:6">
      <c r="A893" s="393"/>
      <c r="B893" s="393"/>
      <c r="C893" s="393"/>
      <c r="D893" s="393"/>
      <c r="E893" s="393"/>
      <c r="F893" s="393"/>
    </row>
    <row r="894" spans="1:6">
      <c r="A894" s="393"/>
      <c r="B894" s="393"/>
      <c r="C894" s="393"/>
      <c r="D894" s="393"/>
      <c r="E894" s="393"/>
      <c r="F894" s="393"/>
    </row>
    <row r="895" spans="1:6">
      <c r="A895" s="393"/>
      <c r="B895" s="393"/>
      <c r="C895" s="393"/>
      <c r="D895" s="393"/>
      <c r="E895" s="393"/>
      <c r="F895" s="393"/>
    </row>
    <row r="896" spans="1:6">
      <c r="A896" s="393"/>
      <c r="B896" s="393"/>
      <c r="C896" s="393"/>
      <c r="D896" s="393"/>
      <c r="E896" s="393"/>
      <c r="F896" s="393"/>
    </row>
    <row r="897" spans="1:6">
      <c r="A897" s="393"/>
      <c r="B897" s="393"/>
      <c r="C897" s="393"/>
      <c r="D897" s="393"/>
      <c r="E897" s="393"/>
      <c r="F897" s="393"/>
    </row>
    <row r="898" spans="1:6">
      <c r="A898" s="393"/>
      <c r="B898" s="393"/>
      <c r="C898" s="393"/>
      <c r="D898" s="393"/>
      <c r="E898" s="393"/>
      <c r="F898" s="393"/>
    </row>
    <row r="899" spans="1:6">
      <c r="A899" s="393"/>
      <c r="B899" s="393"/>
      <c r="C899" s="393"/>
      <c r="D899" s="393"/>
      <c r="E899" s="393"/>
      <c r="F899" s="393"/>
    </row>
    <row r="900" spans="1:6">
      <c r="A900" s="393"/>
      <c r="B900" s="393"/>
      <c r="C900" s="393"/>
      <c r="D900" s="393"/>
      <c r="E900" s="393"/>
      <c r="F900" s="393"/>
    </row>
    <row r="901" spans="1:6">
      <c r="A901" s="393"/>
      <c r="B901" s="393"/>
      <c r="C901" s="393"/>
      <c r="D901" s="393"/>
      <c r="E901" s="393"/>
      <c r="F901" s="393"/>
    </row>
    <row r="902" spans="1:6">
      <c r="A902" s="393"/>
      <c r="B902" s="393"/>
      <c r="C902" s="393"/>
      <c r="D902" s="393"/>
      <c r="E902" s="393"/>
      <c r="F902" s="393"/>
    </row>
    <row r="903" spans="1:6">
      <c r="A903" s="393"/>
      <c r="B903" s="393"/>
      <c r="C903" s="393"/>
      <c r="D903" s="393"/>
      <c r="E903" s="393"/>
      <c r="F903" s="393"/>
    </row>
    <row r="904" spans="1:6">
      <c r="A904" s="393"/>
      <c r="B904" s="393"/>
      <c r="C904" s="393"/>
      <c r="D904" s="393"/>
      <c r="E904" s="393"/>
      <c r="F904" s="393"/>
    </row>
    <row r="905" spans="1:6">
      <c r="A905" s="393"/>
      <c r="B905" s="393"/>
      <c r="C905" s="393"/>
      <c r="D905" s="393"/>
      <c r="E905" s="393"/>
      <c r="F905" s="393"/>
    </row>
    <row r="906" spans="1:6">
      <c r="A906" s="393"/>
      <c r="B906" s="393"/>
      <c r="C906" s="393"/>
      <c r="D906" s="393"/>
      <c r="E906" s="393"/>
      <c r="F906" s="393"/>
    </row>
    <row r="907" spans="1:6">
      <c r="A907" s="393"/>
      <c r="B907" s="393"/>
      <c r="C907" s="393"/>
      <c r="D907" s="393"/>
      <c r="E907" s="393"/>
      <c r="F907" s="393"/>
    </row>
    <row r="908" spans="1:6">
      <c r="A908" s="393"/>
      <c r="B908" s="393"/>
      <c r="C908" s="393"/>
      <c r="D908" s="393"/>
      <c r="E908" s="393"/>
      <c r="F908" s="393"/>
    </row>
    <row r="909" spans="1:6">
      <c r="A909" s="393"/>
      <c r="B909" s="393"/>
      <c r="C909" s="393"/>
      <c r="D909" s="393"/>
      <c r="E909" s="393"/>
      <c r="F909" s="393"/>
    </row>
    <row r="910" spans="1:6">
      <c r="A910" s="393"/>
      <c r="B910" s="393"/>
      <c r="C910" s="393"/>
      <c r="D910" s="393"/>
      <c r="E910" s="393"/>
      <c r="F910" s="393"/>
    </row>
    <row r="911" spans="1:6">
      <c r="A911" s="393"/>
      <c r="B911" s="393"/>
      <c r="C911" s="393"/>
      <c r="D911" s="393"/>
      <c r="E911" s="393"/>
      <c r="F911" s="393"/>
    </row>
    <row r="912" spans="1:6">
      <c r="A912" s="393"/>
      <c r="B912" s="393"/>
      <c r="C912" s="393"/>
      <c r="D912" s="393"/>
      <c r="E912" s="393"/>
      <c r="F912" s="393"/>
    </row>
    <row r="913" spans="1:6">
      <c r="A913" s="393"/>
      <c r="B913" s="393"/>
      <c r="C913" s="393"/>
      <c r="D913" s="393"/>
      <c r="E913" s="393"/>
      <c r="F913" s="393"/>
    </row>
    <row r="914" spans="1:6">
      <c r="A914" s="393"/>
      <c r="B914" s="393"/>
      <c r="C914" s="393"/>
      <c r="D914" s="393"/>
      <c r="E914" s="393"/>
      <c r="F914" s="393"/>
    </row>
    <row r="915" spans="1:6">
      <c r="A915" s="393"/>
      <c r="B915" s="393"/>
      <c r="C915" s="393"/>
      <c r="D915" s="393"/>
      <c r="E915" s="393"/>
      <c r="F915" s="393"/>
    </row>
    <row r="916" spans="1:6">
      <c r="A916" s="393"/>
      <c r="B916" s="393"/>
      <c r="C916" s="393"/>
      <c r="D916" s="393"/>
      <c r="E916" s="393"/>
      <c r="F916" s="393"/>
    </row>
    <row r="917" spans="1:6">
      <c r="A917" s="393"/>
      <c r="B917" s="393"/>
      <c r="C917" s="393"/>
      <c r="D917" s="393"/>
      <c r="E917" s="393"/>
      <c r="F917" s="393"/>
    </row>
    <row r="918" spans="1:6">
      <c r="A918" s="393"/>
      <c r="B918" s="393"/>
      <c r="C918" s="393"/>
      <c r="D918" s="393"/>
      <c r="E918" s="393"/>
      <c r="F918" s="393"/>
    </row>
    <row r="919" spans="1:6">
      <c r="A919" s="393"/>
      <c r="B919" s="393"/>
      <c r="C919" s="393"/>
      <c r="D919" s="393"/>
      <c r="E919" s="393"/>
      <c r="F919" s="393"/>
    </row>
    <row r="920" spans="1:6">
      <c r="A920" s="393"/>
      <c r="B920" s="393"/>
      <c r="C920" s="393"/>
      <c r="D920" s="393"/>
      <c r="E920" s="393"/>
      <c r="F920" s="393"/>
    </row>
    <row r="921" spans="1:6">
      <c r="A921" s="393"/>
      <c r="B921" s="393"/>
      <c r="C921" s="393"/>
      <c r="D921" s="393"/>
      <c r="E921" s="393"/>
      <c r="F921" s="393"/>
    </row>
    <row r="922" spans="1:6">
      <c r="A922" s="393"/>
      <c r="B922" s="393"/>
      <c r="C922" s="393"/>
      <c r="D922" s="393"/>
      <c r="E922" s="393"/>
      <c r="F922" s="393"/>
    </row>
    <row r="923" spans="1:6">
      <c r="A923" s="393"/>
      <c r="B923" s="393"/>
      <c r="C923" s="393"/>
      <c r="D923" s="393"/>
      <c r="E923" s="393"/>
      <c r="F923" s="393"/>
    </row>
    <row r="924" spans="1:6">
      <c r="A924" s="393"/>
      <c r="B924" s="393"/>
      <c r="C924" s="393"/>
      <c r="D924" s="393"/>
      <c r="E924" s="393"/>
      <c r="F924" s="393"/>
    </row>
    <row r="925" spans="1:6">
      <c r="A925" s="393"/>
      <c r="B925" s="393"/>
      <c r="C925" s="393"/>
      <c r="D925" s="393"/>
      <c r="E925" s="393"/>
      <c r="F925" s="393"/>
    </row>
    <row r="926" spans="1:6">
      <c r="A926" s="393"/>
      <c r="B926" s="393"/>
      <c r="C926" s="393"/>
      <c r="D926" s="393"/>
      <c r="E926" s="393"/>
      <c r="F926" s="393"/>
    </row>
    <row r="927" spans="1:6">
      <c r="A927" s="393"/>
      <c r="B927" s="393"/>
      <c r="C927" s="393"/>
      <c r="D927" s="393"/>
      <c r="E927" s="393"/>
      <c r="F927" s="393"/>
    </row>
    <row r="928" spans="1:6">
      <c r="A928" s="393"/>
      <c r="B928" s="393"/>
      <c r="C928" s="393"/>
      <c r="D928" s="393"/>
      <c r="E928" s="393"/>
      <c r="F928" s="393"/>
    </row>
    <row r="929" spans="1:6">
      <c r="A929" s="393"/>
      <c r="B929" s="393"/>
      <c r="C929" s="393"/>
      <c r="D929" s="393"/>
      <c r="E929" s="393"/>
      <c r="F929" s="393"/>
    </row>
    <row r="930" spans="1:6">
      <c r="A930" s="393"/>
      <c r="B930" s="393"/>
      <c r="C930" s="393"/>
      <c r="D930" s="393"/>
      <c r="E930" s="393"/>
      <c r="F930" s="393"/>
    </row>
    <row r="931" spans="1:6">
      <c r="A931" s="393"/>
      <c r="B931" s="393"/>
      <c r="C931" s="393"/>
      <c r="D931" s="393"/>
      <c r="E931" s="393"/>
      <c r="F931" s="393"/>
    </row>
    <row r="932" spans="1:6">
      <c r="A932" s="393"/>
      <c r="B932" s="393"/>
      <c r="C932" s="393"/>
      <c r="D932" s="393"/>
      <c r="E932" s="393"/>
      <c r="F932" s="393"/>
    </row>
    <row r="933" spans="1:6">
      <c r="A933" s="393"/>
      <c r="B933" s="393"/>
      <c r="C933" s="393"/>
      <c r="D933" s="393"/>
      <c r="E933" s="393"/>
      <c r="F933" s="393"/>
    </row>
    <row r="934" spans="1:6">
      <c r="A934" s="393"/>
      <c r="B934" s="393"/>
      <c r="C934" s="393"/>
      <c r="D934" s="393"/>
      <c r="E934" s="393"/>
      <c r="F934" s="393"/>
    </row>
    <row r="935" spans="1:6">
      <c r="A935" s="393"/>
      <c r="B935" s="393"/>
      <c r="C935" s="393"/>
      <c r="D935" s="393"/>
      <c r="E935" s="393"/>
      <c r="F935" s="393"/>
    </row>
    <row r="936" spans="1:6">
      <c r="A936" s="393"/>
      <c r="B936" s="393"/>
      <c r="C936" s="393"/>
      <c r="D936" s="393"/>
      <c r="E936" s="393"/>
      <c r="F936" s="393"/>
    </row>
    <row r="937" spans="1:6">
      <c r="A937" s="393"/>
      <c r="B937" s="393"/>
      <c r="C937" s="393"/>
      <c r="D937" s="393"/>
      <c r="E937" s="393"/>
      <c r="F937" s="393"/>
    </row>
    <row r="938" spans="1:6">
      <c r="A938" s="393"/>
      <c r="B938" s="393"/>
      <c r="C938" s="393"/>
      <c r="D938" s="393"/>
      <c r="E938" s="393"/>
      <c r="F938" s="393"/>
    </row>
    <row r="939" spans="1:6">
      <c r="A939" s="393"/>
      <c r="B939" s="393"/>
      <c r="C939" s="393"/>
      <c r="D939" s="393"/>
      <c r="E939" s="393"/>
      <c r="F939" s="393"/>
    </row>
    <row r="940" spans="1:6">
      <c r="A940" s="393"/>
      <c r="B940" s="393"/>
      <c r="C940" s="393"/>
      <c r="D940" s="393"/>
      <c r="E940" s="393"/>
      <c r="F940" s="393"/>
    </row>
    <row r="941" spans="1:6">
      <c r="A941" s="393"/>
      <c r="B941" s="393"/>
      <c r="C941" s="393"/>
      <c r="D941" s="393"/>
      <c r="E941" s="393"/>
      <c r="F941" s="393"/>
    </row>
    <row r="942" spans="1:6">
      <c r="A942" s="393"/>
      <c r="B942" s="393"/>
      <c r="C942" s="393"/>
      <c r="D942" s="393"/>
      <c r="E942" s="393"/>
      <c r="F942" s="393"/>
    </row>
    <row r="943" spans="1:6">
      <c r="A943" s="393"/>
      <c r="B943" s="393"/>
      <c r="C943" s="393"/>
      <c r="D943" s="393"/>
      <c r="E943" s="393"/>
      <c r="F943" s="393"/>
    </row>
    <row r="944" spans="1:6">
      <c r="A944" s="393"/>
      <c r="B944" s="393"/>
      <c r="C944" s="393"/>
      <c r="D944" s="393"/>
      <c r="E944" s="393"/>
      <c r="F944" s="393"/>
    </row>
    <row r="945" spans="1:6">
      <c r="A945" s="393"/>
      <c r="B945" s="393"/>
      <c r="C945" s="393"/>
      <c r="D945" s="393"/>
      <c r="E945" s="393"/>
      <c r="F945" s="393"/>
    </row>
    <row r="946" spans="1:6">
      <c r="A946" s="393"/>
      <c r="B946" s="393"/>
      <c r="C946" s="393"/>
      <c r="D946" s="393"/>
      <c r="E946" s="393"/>
      <c r="F946" s="393"/>
    </row>
    <row r="947" spans="1:6">
      <c r="A947" s="393"/>
      <c r="B947" s="393"/>
      <c r="C947" s="393"/>
      <c r="D947" s="393"/>
      <c r="E947" s="393"/>
      <c r="F947" s="393"/>
    </row>
    <row r="948" spans="1:6">
      <c r="A948" s="393"/>
      <c r="B948" s="393"/>
      <c r="C948" s="393"/>
      <c r="D948" s="393"/>
      <c r="E948" s="393"/>
      <c r="F948" s="393"/>
    </row>
    <row r="949" spans="1:6">
      <c r="A949" s="393"/>
      <c r="B949" s="393"/>
      <c r="C949" s="393"/>
      <c r="D949" s="393"/>
      <c r="E949" s="393"/>
      <c r="F949" s="393"/>
    </row>
    <row r="950" spans="1:6">
      <c r="A950" s="393"/>
      <c r="B950" s="393"/>
      <c r="C950" s="393"/>
      <c r="D950" s="393"/>
      <c r="E950" s="393"/>
      <c r="F950" s="393"/>
    </row>
    <row r="951" spans="1:6">
      <c r="A951" s="393"/>
      <c r="B951" s="393"/>
      <c r="C951" s="393"/>
      <c r="D951" s="393"/>
      <c r="E951" s="393"/>
      <c r="F951" s="393"/>
    </row>
    <row r="952" spans="1:6">
      <c r="A952" s="393"/>
      <c r="B952" s="393"/>
      <c r="C952" s="393"/>
      <c r="D952" s="393"/>
      <c r="E952" s="393"/>
      <c r="F952" s="393"/>
    </row>
    <row r="953" spans="1:6">
      <c r="A953" s="393"/>
      <c r="B953" s="393"/>
      <c r="C953" s="393"/>
      <c r="D953" s="393"/>
      <c r="E953" s="393"/>
      <c r="F953" s="393"/>
    </row>
    <row r="954" spans="1:6">
      <c r="A954" s="393"/>
      <c r="B954" s="393"/>
      <c r="C954" s="393"/>
      <c r="D954" s="393"/>
      <c r="E954" s="393"/>
      <c r="F954" s="393"/>
    </row>
    <row r="955" spans="1:6">
      <c r="A955" s="393"/>
      <c r="B955" s="393"/>
      <c r="C955" s="393"/>
      <c r="D955" s="393"/>
      <c r="E955" s="393"/>
      <c r="F955" s="393"/>
    </row>
    <row r="956" spans="1:6">
      <c r="A956" s="393"/>
      <c r="B956" s="393"/>
      <c r="C956" s="393"/>
      <c r="D956" s="393"/>
      <c r="E956" s="393"/>
      <c r="F956" s="393"/>
    </row>
    <row r="957" spans="1:6">
      <c r="A957" s="393"/>
      <c r="B957" s="393"/>
      <c r="C957" s="393"/>
      <c r="D957" s="393"/>
      <c r="E957" s="393"/>
      <c r="F957" s="393"/>
    </row>
    <row r="958" spans="1:6">
      <c r="A958" s="393"/>
      <c r="B958" s="393"/>
      <c r="C958" s="393"/>
      <c r="D958" s="393"/>
      <c r="E958" s="393"/>
      <c r="F958" s="393"/>
    </row>
    <row r="959" spans="1:6">
      <c r="A959" s="393"/>
      <c r="B959" s="393"/>
      <c r="C959" s="393"/>
      <c r="D959" s="393"/>
      <c r="E959" s="393"/>
      <c r="F959" s="393"/>
    </row>
    <row r="960" spans="1:6">
      <c r="A960" s="393"/>
      <c r="B960" s="393"/>
      <c r="C960" s="393"/>
      <c r="D960" s="393"/>
      <c r="E960" s="393"/>
      <c r="F960" s="393"/>
    </row>
    <row r="961" spans="1:6">
      <c r="A961" s="393"/>
      <c r="B961" s="393"/>
      <c r="C961" s="393"/>
      <c r="D961" s="393"/>
      <c r="E961" s="393"/>
      <c r="F961" s="393"/>
    </row>
    <row r="962" spans="1:6">
      <c r="A962" s="393"/>
      <c r="B962" s="393"/>
      <c r="C962" s="393"/>
      <c r="D962" s="393"/>
      <c r="E962" s="393"/>
      <c r="F962" s="393"/>
    </row>
    <row r="963" spans="1:6">
      <c r="A963" s="393"/>
      <c r="B963" s="393"/>
      <c r="C963" s="393"/>
      <c r="D963" s="393"/>
      <c r="E963" s="393"/>
      <c r="F963" s="393"/>
    </row>
    <row r="964" spans="1:6">
      <c r="A964" s="393"/>
      <c r="B964" s="393"/>
      <c r="C964" s="393"/>
      <c r="D964" s="393"/>
      <c r="E964" s="393"/>
      <c r="F964" s="393"/>
    </row>
    <row r="965" spans="1:6">
      <c r="A965" s="393"/>
      <c r="B965" s="393"/>
      <c r="C965" s="393"/>
      <c r="D965" s="393"/>
      <c r="E965" s="393"/>
      <c r="F965" s="393"/>
    </row>
    <row r="966" spans="1:6">
      <c r="A966" s="393"/>
      <c r="B966" s="393"/>
      <c r="C966" s="393"/>
      <c r="D966" s="393"/>
      <c r="E966" s="393"/>
      <c r="F966" s="393"/>
    </row>
    <row r="967" spans="1:6">
      <c r="A967" s="393"/>
      <c r="B967" s="393"/>
      <c r="C967" s="393"/>
      <c r="D967" s="393"/>
      <c r="E967" s="393"/>
      <c r="F967" s="393"/>
    </row>
    <row r="968" spans="1:6">
      <c r="A968" s="393"/>
      <c r="B968" s="393"/>
      <c r="C968" s="393"/>
      <c r="D968" s="393"/>
      <c r="E968" s="393"/>
      <c r="F968" s="393"/>
    </row>
    <row r="969" spans="1:6">
      <c r="A969" s="393"/>
      <c r="B969" s="393"/>
      <c r="C969" s="393"/>
      <c r="D969" s="393"/>
      <c r="E969" s="393"/>
      <c r="F969" s="393"/>
    </row>
    <row r="970" spans="1:6">
      <c r="A970" s="393"/>
      <c r="B970" s="393"/>
      <c r="C970" s="393"/>
      <c r="D970" s="393"/>
      <c r="E970" s="393"/>
      <c r="F970" s="393"/>
    </row>
    <row r="971" spans="1:6">
      <c r="A971" s="393"/>
      <c r="B971" s="393"/>
      <c r="C971" s="393"/>
      <c r="D971" s="393"/>
      <c r="E971" s="393"/>
      <c r="F971" s="393"/>
    </row>
    <row r="972" spans="1:6">
      <c r="A972" s="393"/>
      <c r="B972" s="393"/>
      <c r="C972" s="393"/>
      <c r="D972" s="393"/>
      <c r="E972" s="393"/>
      <c r="F972" s="393"/>
    </row>
    <row r="973" spans="1:6">
      <c r="A973" s="393"/>
      <c r="B973" s="393"/>
      <c r="C973" s="393"/>
      <c r="D973" s="393"/>
      <c r="E973" s="393"/>
      <c r="F973" s="393"/>
    </row>
    <row r="974" spans="1:6">
      <c r="A974" s="393"/>
      <c r="B974" s="393"/>
      <c r="C974" s="393"/>
      <c r="D974" s="393"/>
      <c r="E974" s="393"/>
      <c r="F974" s="393"/>
    </row>
    <row r="975" spans="1:6">
      <c r="A975" s="393"/>
      <c r="B975" s="393"/>
      <c r="C975" s="393"/>
      <c r="D975" s="393"/>
      <c r="E975" s="393"/>
      <c r="F975" s="393"/>
    </row>
    <row r="976" spans="1:6">
      <c r="A976" s="393"/>
      <c r="B976" s="393"/>
      <c r="C976" s="393"/>
      <c r="D976" s="393"/>
      <c r="E976" s="393"/>
      <c r="F976" s="393"/>
    </row>
    <row r="977" spans="1:6">
      <c r="A977" s="393"/>
      <c r="B977" s="393"/>
      <c r="C977" s="393"/>
      <c r="D977" s="393"/>
      <c r="E977" s="393"/>
      <c r="F977" s="393"/>
    </row>
    <row r="978" spans="1:6">
      <c r="A978" s="393"/>
      <c r="B978" s="393"/>
      <c r="C978" s="393"/>
      <c r="D978" s="393"/>
      <c r="E978" s="393"/>
      <c r="F978" s="393"/>
    </row>
    <row r="979" spans="1:6">
      <c r="A979" s="393"/>
      <c r="B979" s="393"/>
      <c r="C979" s="393"/>
      <c r="D979" s="393"/>
      <c r="E979" s="393"/>
      <c r="F979" s="393"/>
    </row>
    <row r="980" spans="1:6">
      <c r="A980" s="393"/>
      <c r="B980" s="393"/>
      <c r="C980" s="393"/>
      <c r="D980" s="393"/>
      <c r="E980" s="393"/>
      <c r="F980" s="393"/>
    </row>
    <row r="981" spans="1:6">
      <c r="A981" s="393"/>
      <c r="B981" s="393"/>
      <c r="C981" s="393"/>
      <c r="D981" s="393"/>
      <c r="E981" s="393"/>
      <c r="F981" s="393"/>
    </row>
    <row r="982" spans="1:6">
      <c r="A982" s="393"/>
      <c r="B982" s="393"/>
      <c r="C982" s="393"/>
      <c r="D982" s="393"/>
      <c r="E982" s="393"/>
      <c r="F982" s="393"/>
    </row>
    <row r="983" spans="1:6">
      <c r="A983" s="393"/>
      <c r="B983" s="393"/>
      <c r="C983" s="393"/>
      <c r="D983" s="393"/>
      <c r="E983" s="393"/>
      <c r="F983" s="393"/>
    </row>
    <row r="984" spans="1:6">
      <c r="A984" s="393"/>
      <c r="B984" s="393"/>
      <c r="C984" s="393"/>
      <c r="D984" s="393"/>
      <c r="E984" s="393"/>
      <c r="F984" s="393"/>
    </row>
    <row r="985" spans="1:6">
      <c r="A985" s="393"/>
      <c r="B985" s="393"/>
      <c r="C985" s="393"/>
      <c r="D985" s="393"/>
      <c r="E985" s="393"/>
      <c r="F985" s="393"/>
    </row>
    <row r="986" spans="1:6">
      <c r="A986" s="393"/>
      <c r="B986" s="393"/>
      <c r="C986" s="393"/>
      <c r="D986" s="393"/>
      <c r="E986" s="393"/>
      <c r="F986" s="393"/>
    </row>
    <row r="987" spans="1:6">
      <c r="A987" s="393"/>
      <c r="B987" s="393"/>
      <c r="C987" s="393"/>
      <c r="D987" s="393"/>
      <c r="E987" s="393"/>
      <c r="F987" s="393"/>
    </row>
    <row r="988" spans="1:6">
      <c r="A988" s="393"/>
      <c r="B988" s="393"/>
      <c r="C988" s="393"/>
      <c r="D988" s="393"/>
      <c r="E988" s="393"/>
      <c r="F988" s="393"/>
    </row>
    <row r="989" spans="1:6">
      <c r="A989" s="393"/>
      <c r="B989" s="393"/>
      <c r="C989" s="393"/>
      <c r="D989" s="393"/>
      <c r="E989" s="393"/>
      <c r="F989" s="393"/>
    </row>
    <row r="990" spans="1:6">
      <c r="A990" s="393"/>
      <c r="B990" s="393"/>
      <c r="C990" s="393"/>
      <c r="D990" s="393"/>
      <c r="E990" s="393"/>
      <c r="F990" s="393"/>
    </row>
    <row r="991" spans="1:6">
      <c r="A991" s="393"/>
      <c r="B991" s="393"/>
      <c r="C991" s="393"/>
      <c r="D991" s="393"/>
      <c r="E991" s="393"/>
      <c r="F991" s="393"/>
    </row>
    <row r="992" spans="1:6">
      <c r="A992" s="393"/>
      <c r="B992" s="393"/>
      <c r="C992" s="393"/>
      <c r="D992" s="393"/>
      <c r="E992" s="393"/>
      <c r="F992" s="393"/>
    </row>
    <row r="993" spans="1:6">
      <c r="A993" s="393"/>
      <c r="B993" s="393"/>
      <c r="C993" s="393"/>
      <c r="D993" s="393"/>
      <c r="E993" s="393"/>
      <c r="F993" s="393"/>
    </row>
    <row r="994" spans="1:6">
      <c r="A994" s="393"/>
      <c r="B994" s="393"/>
      <c r="C994" s="393"/>
      <c r="D994" s="393"/>
      <c r="E994" s="393"/>
      <c r="F994" s="393"/>
    </row>
    <row r="995" spans="1:6">
      <c r="A995" s="393"/>
      <c r="B995" s="393"/>
      <c r="C995" s="393"/>
      <c r="D995" s="393"/>
      <c r="E995" s="393"/>
      <c r="F995" s="393"/>
    </row>
    <row r="996" spans="1:6">
      <c r="A996" s="393"/>
      <c r="B996" s="393"/>
      <c r="C996" s="393"/>
      <c r="D996" s="393"/>
      <c r="E996" s="393"/>
      <c r="F996" s="393"/>
    </row>
    <row r="997" spans="1:6">
      <c r="A997" s="393"/>
      <c r="B997" s="393"/>
      <c r="C997" s="393"/>
      <c r="D997" s="393"/>
      <c r="E997" s="393"/>
      <c r="F997" s="393"/>
    </row>
    <row r="998" spans="1:6">
      <c r="A998" s="393"/>
      <c r="B998" s="393"/>
      <c r="C998" s="393"/>
      <c r="D998" s="393"/>
      <c r="E998" s="393"/>
      <c r="F998" s="393"/>
    </row>
    <row r="999" spans="1:6">
      <c r="A999" s="393"/>
      <c r="B999" s="393"/>
      <c r="C999" s="393"/>
      <c r="D999" s="393"/>
      <c r="E999" s="393"/>
      <c r="F999" s="393"/>
    </row>
    <row r="1000" spans="1:6">
      <c r="A1000" s="393"/>
      <c r="B1000" s="393"/>
      <c r="C1000" s="393"/>
      <c r="D1000" s="393"/>
      <c r="E1000" s="393"/>
      <c r="F1000" s="393"/>
    </row>
    <row r="1001" spans="1:6">
      <c r="A1001" s="393"/>
      <c r="B1001" s="393"/>
      <c r="C1001" s="393"/>
      <c r="D1001" s="393"/>
      <c r="E1001" s="393"/>
      <c r="F1001" s="393"/>
    </row>
    <row r="1002" spans="1:6">
      <c r="A1002" s="393"/>
      <c r="B1002" s="393"/>
      <c r="C1002" s="393"/>
      <c r="D1002" s="393"/>
      <c r="E1002" s="393"/>
      <c r="F1002" s="393"/>
    </row>
    <row r="1003" spans="1:6">
      <c r="A1003" s="393"/>
      <c r="B1003" s="393"/>
      <c r="C1003" s="393"/>
      <c r="D1003" s="393"/>
      <c r="E1003" s="393"/>
      <c r="F1003" s="393"/>
    </row>
    <row r="1004" spans="1:6">
      <c r="A1004" s="393"/>
      <c r="B1004" s="393"/>
      <c r="C1004" s="393"/>
      <c r="D1004" s="393"/>
      <c r="E1004" s="393"/>
      <c r="F1004" s="393"/>
    </row>
    <row r="1005" spans="1:6">
      <c r="A1005" s="393"/>
      <c r="B1005" s="393"/>
      <c r="C1005" s="393"/>
      <c r="D1005" s="393"/>
      <c r="E1005" s="393"/>
      <c r="F1005" s="393"/>
    </row>
    <row r="1006" spans="1:6">
      <c r="A1006" s="393"/>
      <c r="B1006" s="393"/>
      <c r="C1006" s="393"/>
      <c r="D1006" s="393"/>
      <c r="E1006" s="393"/>
      <c r="F1006" s="393"/>
    </row>
    <row r="1007" spans="1:6">
      <c r="A1007" s="393"/>
      <c r="B1007" s="393"/>
      <c r="C1007" s="393"/>
      <c r="D1007" s="393"/>
      <c r="E1007" s="393"/>
      <c r="F1007" s="393"/>
    </row>
  </sheetData>
  <mergeCells count="14">
    <mergeCell ref="B476:F476"/>
    <mergeCell ref="B334:F334"/>
    <mergeCell ref="B282:F282"/>
    <mergeCell ref="B382:F382"/>
    <mergeCell ref="B412:F412"/>
    <mergeCell ref="B441:F441"/>
    <mergeCell ref="A444:F444"/>
    <mergeCell ref="A453:F453"/>
    <mergeCell ref="B7:F7"/>
    <mergeCell ref="B41:F41"/>
    <mergeCell ref="B93:F93"/>
    <mergeCell ref="B149:F149"/>
    <mergeCell ref="B187:F187"/>
    <mergeCell ref="B234:F2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8"/>
  <sheetViews>
    <sheetView topLeftCell="A523" workbookViewId="0">
      <selection activeCell="A3" sqref="A3:F548"/>
    </sheetView>
  </sheetViews>
  <sheetFormatPr baseColWidth="10" defaultColWidth="50.85546875" defaultRowHeight="15"/>
  <cols>
    <col min="1" max="1" width="11" customWidth="1"/>
    <col min="2" max="2" width="54.5703125" customWidth="1"/>
    <col min="3" max="3" width="8.28515625" customWidth="1"/>
    <col min="4" max="4" width="11.140625" customWidth="1"/>
    <col min="5" max="5" width="15.7109375" customWidth="1"/>
    <col min="6" max="6" width="15.140625" customWidth="1"/>
    <col min="7" max="7" width="50.85546875" customWidth="1"/>
  </cols>
  <sheetData>
    <row r="1" spans="1:6">
      <c r="A1" s="3"/>
    </row>
    <row r="2" spans="1:6">
      <c r="A2" s="3"/>
    </row>
    <row r="3" spans="1:6" ht="51.75" customHeight="1">
      <c r="A3" s="4" t="s">
        <v>39</v>
      </c>
      <c r="B3" s="4" t="s">
        <v>118</v>
      </c>
    </row>
    <row r="4" spans="1:6">
      <c r="A4" s="3" t="s">
        <v>39</v>
      </c>
    </row>
    <row r="5" spans="1:6" ht="28.5" customHeight="1">
      <c r="A5" s="388"/>
      <c r="B5" s="590" t="s">
        <v>480</v>
      </c>
      <c r="C5" s="590"/>
      <c r="D5" s="590"/>
      <c r="E5" s="590"/>
      <c r="F5" s="389"/>
    </row>
    <row r="6" spans="1:6">
      <c r="A6" s="300" t="s">
        <v>3</v>
      </c>
      <c r="B6" s="300" t="s">
        <v>43</v>
      </c>
      <c r="C6" s="300" t="s">
        <v>44</v>
      </c>
      <c r="D6" s="155" t="s">
        <v>2</v>
      </c>
      <c r="E6" s="155" t="s">
        <v>45</v>
      </c>
      <c r="F6" s="155" t="s">
        <v>46</v>
      </c>
    </row>
    <row r="7" spans="1:6">
      <c r="A7" s="9">
        <v>1</v>
      </c>
      <c r="B7" s="156" t="s">
        <v>47</v>
      </c>
      <c r="C7" s="157"/>
      <c r="D7" s="157"/>
      <c r="E7" s="157"/>
      <c r="F7" s="157"/>
    </row>
    <row r="8" spans="1:6">
      <c r="A8" s="8">
        <v>2</v>
      </c>
      <c r="B8" s="158" t="s">
        <v>120</v>
      </c>
      <c r="C8" s="159" t="s">
        <v>12</v>
      </c>
      <c r="D8" s="160">
        <v>36</v>
      </c>
      <c r="E8" s="161"/>
      <c r="F8" s="161"/>
    </row>
    <row r="9" spans="1:6">
      <c r="A9" s="9">
        <v>3</v>
      </c>
      <c r="B9" s="158" t="s">
        <v>121</v>
      </c>
      <c r="C9" s="159" t="s">
        <v>30</v>
      </c>
      <c r="D9" s="162">
        <v>216</v>
      </c>
      <c r="E9" s="163"/>
      <c r="F9" s="161"/>
    </row>
    <row r="10" spans="1:6" ht="26.25">
      <c r="A10" s="8">
        <v>4</v>
      </c>
      <c r="B10" s="11" t="s">
        <v>50</v>
      </c>
      <c r="C10" s="164" t="s">
        <v>12</v>
      </c>
      <c r="D10" s="162">
        <v>84</v>
      </c>
      <c r="E10" s="165"/>
      <c r="F10" s="161"/>
    </row>
    <row r="11" spans="1:6">
      <c r="A11" s="9">
        <v>5</v>
      </c>
      <c r="B11" s="158" t="s">
        <v>17</v>
      </c>
      <c r="C11" s="164" t="s">
        <v>9</v>
      </c>
      <c r="D11" s="162">
        <v>2</v>
      </c>
      <c r="E11" s="165"/>
      <c r="F11" s="161"/>
    </row>
    <row r="12" spans="1:6">
      <c r="A12" s="8">
        <v>6</v>
      </c>
      <c r="B12" s="158" t="s">
        <v>122</v>
      </c>
      <c r="C12" s="164" t="s">
        <v>9</v>
      </c>
      <c r="D12" s="162">
        <v>1</v>
      </c>
      <c r="E12" s="165"/>
      <c r="F12" s="161"/>
    </row>
    <row r="13" spans="1:6">
      <c r="A13" s="9">
        <v>7</v>
      </c>
      <c r="B13" s="156" t="s">
        <v>92</v>
      </c>
      <c r="C13" s="390"/>
      <c r="D13" s="390"/>
      <c r="E13" s="390"/>
      <c r="F13" s="161"/>
    </row>
    <row r="14" spans="1:6">
      <c r="A14" s="8">
        <v>8</v>
      </c>
      <c r="B14" s="167" t="s">
        <v>123</v>
      </c>
      <c r="C14" s="164" t="s">
        <v>12</v>
      </c>
      <c r="D14" s="162">
        <v>10</v>
      </c>
      <c r="E14" s="165"/>
      <c r="F14" s="161"/>
    </row>
    <row r="15" spans="1:6" ht="26.25">
      <c r="A15" s="9">
        <v>9</v>
      </c>
      <c r="B15" s="11" t="s">
        <v>124</v>
      </c>
      <c r="C15" s="164" t="s">
        <v>144</v>
      </c>
      <c r="D15" s="162">
        <v>0.5</v>
      </c>
      <c r="E15" s="165"/>
      <c r="F15" s="161"/>
    </row>
    <row r="16" spans="1:6">
      <c r="A16" s="8">
        <v>10</v>
      </c>
      <c r="B16" s="156" t="s">
        <v>54</v>
      </c>
      <c r="C16" s="390"/>
      <c r="D16" s="390"/>
      <c r="E16" s="390"/>
      <c r="F16" s="161"/>
    </row>
    <row r="17" spans="1:6">
      <c r="A17" s="9">
        <v>11</v>
      </c>
      <c r="B17" s="158" t="s">
        <v>125</v>
      </c>
      <c r="C17" s="164" t="s">
        <v>144</v>
      </c>
      <c r="D17" s="162">
        <v>48</v>
      </c>
      <c r="E17" s="165"/>
      <c r="F17" s="161"/>
    </row>
    <row r="18" spans="1:6">
      <c r="A18" s="8">
        <v>12</v>
      </c>
      <c r="B18" s="158" t="s">
        <v>126</v>
      </c>
      <c r="C18" s="164" t="s">
        <v>12</v>
      </c>
      <c r="D18" s="162">
        <v>6</v>
      </c>
      <c r="E18" s="165"/>
      <c r="F18" s="161"/>
    </row>
    <row r="19" spans="1:6">
      <c r="A19" s="9">
        <v>13</v>
      </c>
      <c r="B19" s="158" t="s">
        <v>156</v>
      </c>
      <c r="C19" s="164" t="s">
        <v>144</v>
      </c>
      <c r="D19" s="162">
        <v>12</v>
      </c>
      <c r="E19" s="165"/>
      <c r="F19" s="161"/>
    </row>
    <row r="20" spans="1:6">
      <c r="A20" s="8">
        <v>14</v>
      </c>
      <c r="B20" s="156" t="s">
        <v>127</v>
      </c>
      <c r="C20" s="390"/>
      <c r="D20" s="390"/>
      <c r="E20" s="390"/>
      <c r="F20" s="161"/>
    </row>
    <row r="21" spans="1:6">
      <c r="A21" s="9">
        <v>15</v>
      </c>
      <c r="B21" s="158" t="s">
        <v>128</v>
      </c>
      <c r="C21" s="164" t="s">
        <v>12</v>
      </c>
      <c r="D21" s="162">
        <v>36</v>
      </c>
      <c r="E21" s="168"/>
      <c r="F21" s="161"/>
    </row>
    <row r="22" spans="1:6" ht="25.5">
      <c r="A22" s="8">
        <v>16</v>
      </c>
      <c r="B22" s="169" t="s">
        <v>129</v>
      </c>
      <c r="C22" s="164" t="s">
        <v>12</v>
      </c>
      <c r="D22" s="162">
        <v>1</v>
      </c>
      <c r="E22" s="168"/>
      <c r="F22" s="161"/>
    </row>
    <row r="23" spans="1:6" ht="26.25">
      <c r="A23" s="9">
        <v>17</v>
      </c>
      <c r="B23" s="11" t="s">
        <v>130</v>
      </c>
      <c r="C23" s="164" t="s">
        <v>12</v>
      </c>
      <c r="D23" s="162">
        <v>2</v>
      </c>
      <c r="E23" s="168"/>
      <c r="F23" s="161"/>
    </row>
    <row r="24" spans="1:6">
      <c r="A24" s="8">
        <v>18</v>
      </c>
      <c r="B24" s="158" t="s">
        <v>131</v>
      </c>
      <c r="C24" s="164" t="s">
        <v>9</v>
      </c>
      <c r="D24" s="162">
        <v>2</v>
      </c>
      <c r="E24" s="168"/>
      <c r="F24" s="161"/>
    </row>
    <row r="25" spans="1:6">
      <c r="A25" s="9">
        <v>19</v>
      </c>
      <c r="B25" s="158" t="s">
        <v>132</v>
      </c>
      <c r="C25" s="164" t="s">
        <v>12</v>
      </c>
      <c r="D25" s="162">
        <v>24</v>
      </c>
      <c r="E25" s="168"/>
      <c r="F25" s="161"/>
    </row>
    <row r="26" spans="1:6" ht="26.25">
      <c r="A26" s="8">
        <v>20</v>
      </c>
      <c r="B26" s="11" t="s">
        <v>133</v>
      </c>
      <c r="C26" s="164" t="s">
        <v>9</v>
      </c>
      <c r="D26" s="162">
        <v>4</v>
      </c>
      <c r="E26" s="168"/>
      <c r="F26" s="161"/>
    </row>
    <row r="27" spans="1:6">
      <c r="A27" s="9">
        <v>21</v>
      </c>
      <c r="B27" s="158" t="s">
        <v>134</v>
      </c>
      <c r="C27" s="164" t="s">
        <v>9</v>
      </c>
      <c r="D27" s="162">
        <v>4</v>
      </c>
      <c r="E27" s="168"/>
      <c r="F27" s="161"/>
    </row>
    <row r="28" spans="1:6">
      <c r="A28" s="8">
        <v>22</v>
      </c>
      <c r="B28" s="158" t="s">
        <v>135</v>
      </c>
      <c r="C28" s="164" t="s">
        <v>9</v>
      </c>
      <c r="D28" s="162">
        <v>2</v>
      </c>
      <c r="E28" s="168"/>
      <c r="F28" s="161"/>
    </row>
    <row r="29" spans="1:6">
      <c r="A29" s="9">
        <v>23</v>
      </c>
      <c r="B29" s="156" t="s">
        <v>136</v>
      </c>
      <c r="C29" s="390"/>
      <c r="D29" s="390"/>
      <c r="E29" s="390"/>
      <c r="F29" s="161"/>
    </row>
    <row r="30" spans="1:6">
      <c r="A30" s="8">
        <v>24</v>
      </c>
      <c r="B30" s="158" t="s">
        <v>137</v>
      </c>
      <c r="C30" s="164" t="s">
        <v>144</v>
      </c>
      <c r="D30" s="162">
        <v>6</v>
      </c>
      <c r="E30" s="168"/>
      <c r="F30" s="161"/>
    </row>
    <row r="31" spans="1:6">
      <c r="A31" s="9">
        <v>25</v>
      </c>
      <c r="B31" s="158" t="s">
        <v>138</v>
      </c>
      <c r="C31" s="164" t="s">
        <v>144</v>
      </c>
      <c r="D31" s="162">
        <v>36</v>
      </c>
      <c r="E31" s="168"/>
      <c r="F31" s="161"/>
    </row>
    <row r="32" spans="1:6">
      <c r="A32" s="8">
        <v>26</v>
      </c>
      <c r="B32" s="156" t="s">
        <v>139</v>
      </c>
      <c r="C32" s="390"/>
      <c r="D32" s="390"/>
      <c r="E32" s="390"/>
      <c r="F32" s="161"/>
    </row>
    <row r="33" spans="1:6">
      <c r="A33" s="9">
        <v>27</v>
      </c>
      <c r="B33" s="158" t="s">
        <v>140</v>
      </c>
      <c r="C33" s="164" t="s">
        <v>144</v>
      </c>
      <c r="D33" s="162">
        <v>0.5</v>
      </c>
      <c r="E33" s="168"/>
      <c r="F33" s="161"/>
    </row>
    <row r="34" spans="1:6">
      <c r="A34" s="8">
        <v>28</v>
      </c>
      <c r="B34" s="158" t="s">
        <v>141</v>
      </c>
      <c r="C34" s="164" t="s">
        <v>144</v>
      </c>
      <c r="D34" s="162">
        <v>0.5</v>
      </c>
      <c r="E34" s="168"/>
      <c r="F34" s="161"/>
    </row>
    <row r="35" spans="1:6">
      <c r="A35" s="9">
        <v>29</v>
      </c>
      <c r="B35" s="156" t="s">
        <v>77</v>
      </c>
      <c r="C35" s="390"/>
      <c r="D35" s="390"/>
      <c r="E35" s="390"/>
      <c r="F35" s="161"/>
    </row>
    <row r="36" spans="1:6">
      <c r="A36" s="8">
        <v>30</v>
      </c>
      <c r="B36" s="158" t="s">
        <v>142</v>
      </c>
      <c r="C36" s="164" t="s">
        <v>152</v>
      </c>
      <c r="D36" s="162">
        <v>36</v>
      </c>
      <c r="E36" s="168"/>
      <c r="F36" s="161"/>
    </row>
    <row r="37" spans="1:6">
      <c r="A37" s="8">
        <v>31</v>
      </c>
      <c r="B37" s="135" t="s">
        <v>210</v>
      </c>
      <c r="C37" s="107" t="s">
        <v>211</v>
      </c>
      <c r="D37" s="650">
        <v>1.25</v>
      </c>
      <c r="E37" s="186"/>
      <c r="F37" s="186"/>
    </row>
    <row r="38" spans="1:6">
      <c r="A38" s="9"/>
      <c r="B38" s="156" t="s">
        <v>143</v>
      </c>
      <c r="C38" s="170"/>
      <c r="D38" s="171"/>
      <c r="E38" s="172"/>
      <c r="F38" s="173"/>
    </row>
    <row r="39" spans="1:6">
      <c r="A39" s="15"/>
      <c r="B39" s="15"/>
      <c r="C39" s="15"/>
      <c r="D39" s="15"/>
      <c r="E39" s="15"/>
      <c r="F39" s="15"/>
    </row>
    <row r="41" spans="1:6" ht="27.75" customHeight="1">
      <c r="A41" s="388"/>
      <c r="B41" s="590" t="s">
        <v>481</v>
      </c>
      <c r="C41" s="590"/>
      <c r="D41" s="590"/>
      <c r="E41" s="590"/>
      <c r="F41" s="389"/>
    </row>
    <row r="42" spans="1:6">
      <c r="A42" s="300" t="s">
        <v>3</v>
      </c>
      <c r="B42" s="300" t="s">
        <v>43</v>
      </c>
      <c r="C42" s="300" t="s">
        <v>44</v>
      </c>
      <c r="D42" s="155" t="s">
        <v>2</v>
      </c>
      <c r="E42" s="155" t="s">
        <v>45</v>
      </c>
      <c r="F42" s="155" t="s">
        <v>46</v>
      </c>
    </row>
    <row r="43" spans="1:6">
      <c r="A43" s="154">
        <v>1</v>
      </c>
      <c r="B43" s="156" t="s">
        <v>47</v>
      </c>
      <c r="C43" s="157"/>
      <c r="D43" s="157"/>
      <c r="E43" s="157"/>
      <c r="F43" s="157"/>
    </row>
    <row r="44" spans="1:6">
      <c r="A44" s="8">
        <v>2</v>
      </c>
      <c r="B44" s="158" t="s">
        <v>120</v>
      </c>
      <c r="C44" s="159" t="s">
        <v>12</v>
      </c>
      <c r="D44" s="160">
        <v>96</v>
      </c>
      <c r="E44" s="161"/>
      <c r="F44" s="161"/>
    </row>
    <row r="45" spans="1:6">
      <c r="A45" s="154">
        <v>3</v>
      </c>
      <c r="B45" s="158" t="s">
        <v>121</v>
      </c>
      <c r="C45" s="159" t="s">
        <v>30</v>
      </c>
      <c r="D45" s="162">
        <v>576</v>
      </c>
      <c r="E45" s="163"/>
      <c r="F45" s="161"/>
    </row>
    <row r="46" spans="1:6" ht="26.25">
      <c r="A46" s="8">
        <v>4</v>
      </c>
      <c r="B46" s="11" t="s">
        <v>50</v>
      </c>
      <c r="C46" s="164" t="s">
        <v>12</v>
      </c>
      <c r="D46" s="162">
        <v>204</v>
      </c>
      <c r="E46" s="165"/>
      <c r="F46" s="161"/>
    </row>
    <row r="47" spans="1:6">
      <c r="A47" s="154">
        <v>5</v>
      </c>
      <c r="B47" s="158" t="s">
        <v>17</v>
      </c>
      <c r="C47" s="164" t="s">
        <v>9</v>
      </c>
      <c r="D47" s="162">
        <v>6</v>
      </c>
      <c r="E47" s="165"/>
      <c r="F47" s="161"/>
    </row>
    <row r="48" spans="1:6">
      <c r="A48" s="8">
        <v>6</v>
      </c>
      <c r="B48" s="158" t="s">
        <v>122</v>
      </c>
      <c r="C48" s="164" t="s">
        <v>9</v>
      </c>
      <c r="D48" s="162">
        <v>1</v>
      </c>
      <c r="E48" s="165"/>
      <c r="F48" s="161"/>
    </row>
    <row r="49" spans="1:6">
      <c r="A49" s="154">
        <v>7</v>
      </c>
      <c r="B49" s="156" t="s">
        <v>92</v>
      </c>
      <c r="C49" s="390"/>
      <c r="D49" s="390"/>
      <c r="E49" s="390"/>
      <c r="F49" s="161"/>
    </row>
    <row r="50" spans="1:6">
      <c r="A50" s="8">
        <v>8</v>
      </c>
      <c r="B50" s="167" t="s">
        <v>123</v>
      </c>
      <c r="C50" s="164" t="s">
        <v>12</v>
      </c>
      <c r="D50" s="162">
        <v>408</v>
      </c>
      <c r="E50" s="165"/>
      <c r="F50" s="161"/>
    </row>
    <row r="51" spans="1:6" ht="26.25">
      <c r="A51" s="154">
        <v>9</v>
      </c>
      <c r="B51" s="11" t="s">
        <v>124</v>
      </c>
      <c r="C51" s="164" t="s">
        <v>144</v>
      </c>
      <c r="D51" s="162">
        <v>29.16</v>
      </c>
      <c r="E51" s="165"/>
      <c r="F51" s="161"/>
    </row>
    <row r="52" spans="1:6">
      <c r="A52" s="8">
        <v>10</v>
      </c>
      <c r="B52" s="156" t="s">
        <v>54</v>
      </c>
      <c r="C52" s="390"/>
      <c r="D52" s="390"/>
      <c r="E52" s="390"/>
      <c r="F52" s="161"/>
    </row>
    <row r="53" spans="1:6">
      <c r="A53" s="154">
        <v>11</v>
      </c>
      <c r="B53" s="158" t="s">
        <v>125</v>
      </c>
      <c r="C53" s="164" t="s">
        <v>144</v>
      </c>
      <c r="D53" s="162">
        <v>301</v>
      </c>
      <c r="E53" s="165"/>
      <c r="F53" s="161"/>
    </row>
    <row r="54" spans="1:6">
      <c r="A54" s="8">
        <v>12</v>
      </c>
      <c r="B54" s="158" t="s">
        <v>148</v>
      </c>
      <c r="C54" s="164" t="s">
        <v>144</v>
      </c>
      <c r="D54" s="162">
        <v>36</v>
      </c>
      <c r="E54" s="165"/>
      <c r="F54" s="161"/>
    </row>
    <row r="55" spans="1:6">
      <c r="A55" s="154">
        <v>13</v>
      </c>
      <c r="B55" s="158" t="s">
        <v>126</v>
      </c>
      <c r="C55" s="164" t="s">
        <v>12</v>
      </c>
      <c r="D55" s="162">
        <v>192</v>
      </c>
      <c r="E55" s="165"/>
      <c r="F55" s="161"/>
    </row>
    <row r="56" spans="1:6">
      <c r="A56" s="8">
        <v>14</v>
      </c>
      <c r="B56" s="158" t="s">
        <v>156</v>
      </c>
      <c r="C56" s="164" t="s">
        <v>144</v>
      </c>
      <c r="D56" s="162">
        <v>96</v>
      </c>
      <c r="E56" s="165"/>
      <c r="F56" s="161"/>
    </row>
    <row r="57" spans="1:6">
      <c r="A57" s="154">
        <v>15</v>
      </c>
      <c r="B57" s="156" t="s">
        <v>127</v>
      </c>
      <c r="C57" s="390"/>
      <c r="D57" s="390"/>
      <c r="E57" s="390"/>
      <c r="F57" s="161"/>
    </row>
    <row r="58" spans="1:6">
      <c r="A58" s="8">
        <v>16</v>
      </c>
      <c r="B58" s="158" t="s">
        <v>149</v>
      </c>
      <c r="C58" s="164" t="s">
        <v>12</v>
      </c>
      <c r="D58" s="162">
        <v>96</v>
      </c>
      <c r="E58" s="168"/>
      <c r="F58" s="161"/>
    </row>
    <row r="59" spans="1:6" ht="25.5">
      <c r="A59" s="154">
        <v>17</v>
      </c>
      <c r="B59" s="169" t="s">
        <v>129</v>
      </c>
      <c r="C59" s="164" t="s">
        <v>12</v>
      </c>
      <c r="D59" s="162">
        <v>6</v>
      </c>
      <c r="E59" s="168"/>
      <c r="F59" s="161"/>
    </row>
    <row r="60" spans="1:6" ht="26.25">
      <c r="A60" s="8">
        <v>18</v>
      </c>
      <c r="B60" s="11" t="s">
        <v>130</v>
      </c>
      <c r="C60" s="164" t="s">
        <v>0</v>
      </c>
      <c r="D60" s="162">
        <v>2</v>
      </c>
      <c r="E60" s="168"/>
      <c r="F60" s="161"/>
    </row>
    <row r="61" spans="1:6">
      <c r="A61" s="154">
        <v>19</v>
      </c>
      <c r="B61" s="158" t="s">
        <v>131</v>
      </c>
      <c r="C61" s="164" t="s">
        <v>0</v>
      </c>
      <c r="D61" s="162">
        <v>2</v>
      </c>
      <c r="E61" s="168"/>
      <c r="F61" s="161"/>
    </row>
    <row r="62" spans="1:6">
      <c r="A62" s="8">
        <v>20</v>
      </c>
      <c r="B62" s="158" t="s">
        <v>132</v>
      </c>
      <c r="C62" s="164" t="s">
        <v>12</v>
      </c>
      <c r="D62" s="162">
        <v>108</v>
      </c>
      <c r="E62" s="168"/>
      <c r="F62" s="161"/>
    </row>
    <row r="63" spans="1:6" ht="26.25">
      <c r="A63" s="154">
        <v>21</v>
      </c>
      <c r="B63" s="11" t="s">
        <v>133</v>
      </c>
      <c r="C63" s="164" t="s">
        <v>9</v>
      </c>
      <c r="D63" s="162">
        <v>18</v>
      </c>
      <c r="E63" s="168"/>
      <c r="F63" s="161"/>
    </row>
    <row r="64" spans="1:6">
      <c r="A64" s="8">
        <v>22</v>
      </c>
      <c r="B64" s="158" t="s">
        <v>150</v>
      </c>
      <c r="C64" s="164" t="s">
        <v>9</v>
      </c>
      <c r="D64" s="162">
        <v>18</v>
      </c>
      <c r="E64" s="168"/>
      <c r="F64" s="161"/>
    </row>
    <row r="65" spans="1:6">
      <c r="A65" s="154">
        <v>23</v>
      </c>
      <c r="B65" s="158" t="s">
        <v>135</v>
      </c>
      <c r="C65" s="164" t="s">
        <v>9</v>
      </c>
      <c r="D65" s="162">
        <v>4</v>
      </c>
      <c r="E65" s="168"/>
      <c r="F65" s="161"/>
    </row>
    <row r="66" spans="1:6">
      <c r="A66" s="8">
        <v>24</v>
      </c>
      <c r="B66" s="156" t="s">
        <v>136</v>
      </c>
      <c r="C66" s="390"/>
      <c r="D66" s="390"/>
      <c r="E66" s="390"/>
      <c r="F66" s="161"/>
    </row>
    <row r="67" spans="1:6">
      <c r="A67" s="154">
        <v>25</v>
      </c>
      <c r="B67" s="158" t="s">
        <v>137</v>
      </c>
      <c r="C67" s="164" t="s">
        <v>144</v>
      </c>
      <c r="D67" s="162">
        <v>18</v>
      </c>
      <c r="E67" s="168"/>
      <c r="F67" s="161"/>
    </row>
    <row r="68" spans="1:6">
      <c r="A68" s="8">
        <v>26</v>
      </c>
      <c r="B68" s="158" t="s">
        <v>138</v>
      </c>
      <c r="C68" s="164" t="s">
        <v>144</v>
      </c>
      <c r="D68" s="162">
        <v>268</v>
      </c>
      <c r="E68" s="168"/>
      <c r="F68" s="161"/>
    </row>
    <row r="69" spans="1:6">
      <c r="A69" s="154">
        <v>27</v>
      </c>
      <c r="B69" s="158" t="s">
        <v>151</v>
      </c>
      <c r="C69" s="164" t="s">
        <v>144</v>
      </c>
      <c r="D69" s="162">
        <v>40</v>
      </c>
      <c r="E69" s="168"/>
      <c r="F69" s="161"/>
    </row>
    <row r="70" spans="1:6">
      <c r="A70" s="8">
        <v>28</v>
      </c>
      <c r="B70" s="156" t="s">
        <v>139</v>
      </c>
      <c r="C70" s="390"/>
      <c r="D70" s="390"/>
      <c r="E70" s="390"/>
      <c r="F70" s="161"/>
    </row>
    <row r="71" spans="1:6">
      <c r="A71" s="154">
        <v>29</v>
      </c>
      <c r="B71" s="158" t="s">
        <v>140</v>
      </c>
      <c r="C71" s="164" t="s">
        <v>144</v>
      </c>
      <c r="D71" s="162">
        <v>2</v>
      </c>
      <c r="E71" s="168"/>
      <c r="F71" s="161"/>
    </row>
    <row r="72" spans="1:6">
      <c r="A72" s="8">
        <v>30</v>
      </c>
      <c r="B72" s="158" t="s">
        <v>141</v>
      </c>
      <c r="C72" s="164" t="s">
        <v>144</v>
      </c>
      <c r="D72" s="162">
        <v>29</v>
      </c>
      <c r="E72" s="168"/>
      <c r="F72" s="161"/>
    </row>
    <row r="73" spans="1:6">
      <c r="A73" s="154">
        <v>31</v>
      </c>
      <c r="B73" s="156" t="s">
        <v>77</v>
      </c>
      <c r="C73" s="390"/>
      <c r="D73" s="390"/>
      <c r="E73" s="390"/>
      <c r="F73" s="161"/>
    </row>
    <row r="74" spans="1:6">
      <c r="A74" s="8">
        <v>32</v>
      </c>
      <c r="B74" s="158" t="s">
        <v>142</v>
      </c>
      <c r="C74" s="164" t="s">
        <v>152</v>
      </c>
      <c r="D74" s="162">
        <v>60</v>
      </c>
      <c r="E74" s="168"/>
      <c r="F74" s="161"/>
    </row>
    <row r="75" spans="1:6">
      <c r="A75" s="8">
        <v>33</v>
      </c>
      <c r="B75" s="135" t="s">
        <v>210</v>
      </c>
      <c r="C75" s="107" t="s">
        <v>211</v>
      </c>
      <c r="D75" s="650">
        <v>1.25</v>
      </c>
      <c r="E75" s="186"/>
      <c r="F75" s="186"/>
    </row>
    <row r="76" spans="1:6">
      <c r="A76" s="154"/>
      <c r="B76" s="156" t="s">
        <v>143</v>
      </c>
      <c r="C76" s="170"/>
      <c r="D76" s="171"/>
      <c r="E76" s="172"/>
      <c r="F76" s="173"/>
    </row>
    <row r="77" spans="1:6">
      <c r="A77" s="15"/>
      <c r="B77" s="15"/>
      <c r="C77" s="181"/>
      <c r="D77" s="181"/>
      <c r="E77" s="181"/>
      <c r="F77" s="15"/>
    </row>
    <row r="79" spans="1:6">
      <c r="A79" s="388"/>
      <c r="B79" s="590" t="s">
        <v>482</v>
      </c>
      <c r="C79" s="590"/>
      <c r="D79" s="590"/>
      <c r="E79" s="590"/>
      <c r="F79" s="389"/>
    </row>
    <row r="80" spans="1:6">
      <c r="A80" s="759" t="s">
        <v>3</v>
      </c>
      <c r="B80" s="759" t="s">
        <v>43</v>
      </c>
      <c r="C80" s="759" t="s">
        <v>44</v>
      </c>
      <c r="D80" s="759" t="s">
        <v>119</v>
      </c>
      <c r="E80" s="759"/>
      <c r="F80" s="759"/>
    </row>
    <row r="81" spans="1:6">
      <c r="A81" s="759"/>
      <c r="B81" s="759"/>
      <c r="C81" s="759"/>
      <c r="D81" s="155" t="s">
        <v>2</v>
      </c>
      <c r="E81" s="155" t="s">
        <v>45</v>
      </c>
      <c r="F81" s="155" t="s">
        <v>46</v>
      </c>
    </row>
    <row r="82" spans="1:6">
      <c r="A82" s="154">
        <v>1</v>
      </c>
      <c r="B82" s="156" t="s">
        <v>47</v>
      </c>
      <c r="C82" s="759"/>
      <c r="D82" s="759"/>
      <c r="E82" s="759"/>
      <c r="F82" s="157"/>
    </row>
    <row r="83" spans="1:6">
      <c r="A83" s="8">
        <v>2</v>
      </c>
      <c r="B83" s="158" t="s">
        <v>120</v>
      </c>
      <c r="C83" s="159" t="s">
        <v>12</v>
      </c>
      <c r="D83" s="160">
        <v>30</v>
      </c>
      <c r="E83" s="161"/>
      <c r="F83" s="161"/>
    </row>
    <row r="84" spans="1:6">
      <c r="A84" s="154">
        <v>3</v>
      </c>
      <c r="B84" s="158" t="s">
        <v>121</v>
      </c>
      <c r="C84" s="159" t="s">
        <v>30</v>
      </c>
      <c r="D84" s="162">
        <v>180</v>
      </c>
      <c r="E84" s="163"/>
      <c r="F84" s="161"/>
    </row>
    <row r="85" spans="1:6" ht="25.5">
      <c r="A85" s="8">
        <v>4</v>
      </c>
      <c r="B85" s="201" t="s">
        <v>50</v>
      </c>
      <c r="C85" s="164" t="s">
        <v>12</v>
      </c>
      <c r="D85" s="162">
        <v>72</v>
      </c>
      <c r="E85" s="165"/>
      <c r="F85" s="161"/>
    </row>
    <row r="86" spans="1:6">
      <c r="A86" s="154">
        <v>5</v>
      </c>
      <c r="B86" s="6" t="s">
        <v>17</v>
      </c>
      <c r="C86" s="164" t="s">
        <v>9</v>
      </c>
      <c r="D86" s="162">
        <v>2</v>
      </c>
      <c r="E86" s="165"/>
      <c r="F86" s="161"/>
    </row>
    <row r="87" spans="1:6">
      <c r="A87" s="8">
        <v>6</v>
      </c>
      <c r="B87" s="158" t="s">
        <v>122</v>
      </c>
      <c r="C87" s="164" t="s">
        <v>9</v>
      </c>
      <c r="D87" s="162">
        <v>1</v>
      </c>
      <c r="E87" s="165"/>
      <c r="F87" s="161"/>
    </row>
    <row r="88" spans="1:6">
      <c r="A88" s="154">
        <v>7</v>
      </c>
      <c r="B88" s="156" t="s">
        <v>92</v>
      </c>
      <c r="C88" s="390"/>
      <c r="D88" s="390"/>
      <c r="E88" s="390"/>
      <c r="F88" s="161"/>
    </row>
    <row r="89" spans="1:6">
      <c r="A89" s="8">
        <v>8</v>
      </c>
      <c r="B89" s="167" t="s">
        <v>123</v>
      </c>
      <c r="C89" s="164" t="s">
        <v>12</v>
      </c>
      <c r="D89" s="162">
        <v>20</v>
      </c>
      <c r="E89" s="165"/>
      <c r="F89" s="161"/>
    </row>
    <row r="90" spans="1:6" ht="26.25">
      <c r="A90" s="154">
        <v>9</v>
      </c>
      <c r="B90" s="11" t="s">
        <v>124</v>
      </c>
      <c r="C90" s="164" t="s">
        <v>144</v>
      </c>
      <c r="D90" s="162">
        <v>1</v>
      </c>
      <c r="E90" s="165"/>
      <c r="F90" s="161"/>
    </row>
    <row r="91" spans="1:6">
      <c r="A91" s="8">
        <v>10</v>
      </c>
      <c r="B91" s="156" t="s">
        <v>54</v>
      </c>
      <c r="C91" s="390"/>
      <c r="D91" s="390"/>
      <c r="E91" s="390"/>
      <c r="F91" s="161"/>
    </row>
    <row r="92" spans="1:6">
      <c r="A92" s="154">
        <v>11</v>
      </c>
      <c r="B92" s="158" t="s">
        <v>125</v>
      </c>
      <c r="C92" s="164" t="s">
        <v>144</v>
      </c>
      <c r="D92" s="162">
        <v>54</v>
      </c>
      <c r="E92" s="165"/>
      <c r="F92" s="161"/>
    </row>
    <row r="93" spans="1:6">
      <c r="A93" s="8">
        <v>12</v>
      </c>
      <c r="B93" s="158" t="s">
        <v>148</v>
      </c>
      <c r="C93" s="164" t="s">
        <v>144</v>
      </c>
      <c r="D93" s="162">
        <v>27</v>
      </c>
      <c r="E93" s="165"/>
      <c r="F93" s="161"/>
    </row>
    <row r="94" spans="1:6">
      <c r="A94" s="154">
        <v>13</v>
      </c>
      <c r="B94" s="158" t="s">
        <v>126</v>
      </c>
      <c r="C94" s="164" t="s">
        <v>12</v>
      </c>
      <c r="D94" s="162">
        <v>60</v>
      </c>
      <c r="E94" s="165"/>
      <c r="F94" s="161"/>
    </row>
    <row r="95" spans="1:6">
      <c r="A95" s="8">
        <v>14</v>
      </c>
      <c r="B95" s="158" t="s">
        <v>156</v>
      </c>
      <c r="C95" s="164" t="s">
        <v>144</v>
      </c>
      <c r="D95" s="162">
        <v>13</v>
      </c>
      <c r="E95" s="165"/>
      <c r="F95" s="161"/>
    </row>
    <row r="96" spans="1:6">
      <c r="A96" s="154">
        <v>15</v>
      </c>
      <c r="B96" s="156" t="s">
        <v>127</v>
      </c>
      <c r="C96" s="390"/>
      <c r="D96" s="390"/>
      <c r="E96" s="390"/>
      <c r="F96" s="161"/>
    </row>
    <row r="97" spans="1:6">
      <c r="A97" s="8">
        <v>16</v>
      </c>
      <c r="B97" s="158" t="s">
        <v>153</v>
      </c>
      <c r="C97" s="164" t="s">
        <v>12</v>
      </c>
      <c r="D97" s="162">
        <v>30</v>
      </c>
      <c r="E97" s="168"/>
      <c r="F97" s="161"/>
    </row>
    <row r="98" spans="1:6" ht="25.5">
      <c r="A98" s="154">
        <v>17</v>
      </c>
      <c r="B98" s="169" t="s">
        <v>129</v>
      </c>
      <c r="C98" s="164" t="s">
        <v>12</v>
      </c>
      <c r="D98" s="162">
        <v>1</v>
      </c>
      <c r="E98" s="168"/>
      <c r="F98" s="161"/>
    </row>
    <row r="99" spans="1:6" ht="26.25">
      <c r="A99" s="8">
        <v>18</v>
      </c>
      <c r="B99" s="11" t="s">
        <v>130</v>
      </c>
      <c r="C99" s="164">
        <v>1</v>
      </c>
      <c r="D99" s="162">
        <v>2</v>
      </c>
      <c r="E99" s="168"/>
      <c r="F99" s="161"/>
    </row>
    <row r="100" spans="1:6">
      <c r="A100" s="154">
        <v>19</v>
      </c>
      <c r="B100" s="158" t="s">
        <v>131</v>
      </c>
      <c r="C100" s="164" t="s">
        <v>0</v>
      </c>
      <c r="D100" s="162">
        <v>2</v>
      </c>
      <c r="E100" s="168"/>
      <c r="F100" s="161"/>
    </row>
    <row r="101" spans="1:6">
      <c r="A101" s="8">
        <v>20</v>
      </c>
      <c r="B101" s="158" t="s">
        <v>135</v>
      </c>
      <c r="C101" s="164" t="s">
        <v>9</v>
      </c>
      <c r="D101" s="162">
        <v>2</v>
      </c>
      <c r="E101" s="168"/>
      <c r="F101" s="161"/>
    </row>
    <row r="102" spans="1:6">
      <c r="A102" s="154">
        <v>21</v>
      </c>
      <c r="B102" s="156" t="s">
        <v>136</v>
      </c>
      <c r="C102" s="390"/>
      <c r="D102" s="390"/>
      <c r="E102" s="390"/>
      <c r="F102" s="161"/>
    </row>
    <row r="103" spans="1:6">
      <c r="A103" s="8">
        <v>22</v>
      </c>
      <c r="B103" s="158" t="s">
        <v>137</v>
      </c>
      <c r="C103" s="164" t="s">
        <v>144</v>
      </c>
      <c r="D103" s="162">
        <v>8</v>
      </c>
      <c r="E103" s="168"/>
      <c r="F103" s="161"/>
    </row>
    <row r="104" spans="1:6">
      <c r="A104" s="154">
        <v>23</v>
      </c>
      <c r="B104" s="158" t="s">
        <v>138</v>
      </c>
      <c r="C104" s="164" t="s">
        <v>144</v>
      </c>
      <c r="D104" s="162">
        <v>68</v>
      </c>
      <c r="E104" s="168"/>
      <c r="F104" s="161"/>
    </row>
    <row r="105" spans="1:6">
      <c r="A105" s="8">
        <v>24</v>
      </c>
      <c r="B105" s="158" t="s">
        <v>151</v>
      </c>
      <c r="C105" s="164" t="s">
        <v>144</v>
      </c>
      <c r="D105" s="162">
        <v>1</v>
      </c>
      <c r="E105" s="168"/>
      <c r="F105" s="161"/>
    </row>
    <row r="106" spans="1:6">
      <c r="A106" s="154">
        <v>25</v>
      </c>
      <c r="B106" s="156" t="s">
        <v>139</v>
      </c>
      <c r="C106" s="390"/>
      <c r="D106" s="390"/>
      <c r="E106" s="390"/>
      <c r="F106" s="161"/>
    </row>
    <row r="107" spans="1:6">
      <c r="A107" s="8">
        <v>26</v>
      </c>
      <c r="B107" s="158" t="s">
        <v>140</v>
      </c>
      <c r="C107" s="164" t="s">
        <v>144</v>
      </c>
      <c r="D107" s="162">
        <v>0.5</v>
      </c>
      <c r="E107" s="168"/>
      <c r="F107" s="161"/>
    </row>
    <row r="108" spans="1:6">
      <c r="A108" s="154">
        <v>27</v>
      </c>
      <c r="B108" s="158" t="s">
        <v>141</v>
      </c>
      <c r="C108" s="164" t="s">
        <v>144</v>
      </c>
      <c r="D108" s="162">
        <v>0.5</v>
      </c>
      <c r="E108" s="168"/>
      <c r="F108" s="161"/>
    </row>
    <row r="109" spans="1:6">
      <c r="A109" s="8">
        <v>28</v>
      </c>
      <c r="B109" s="156" t="s">
        <v>77</v>
      </c>
      <c r="C109" s="390"/>
      <c r="D109" s="390"/>
      <c r="E109" s="390"/>
      <c r="F109" s="161"/>
    </row>
    <row r="110" spans="1:6">
      <c r="A110" s="154">
        <v>29</v>
      </c>
      <c r="B110" s="158" t="s">
        <v>142</v>
      </c>
      <c r="C110" s="164" t="s">
        <v>152</v>
      </c>
      <c r="D110" s="162">
        <v>30</v>
      </c>
      <c r="E110" s="168"/>
      <c r="F110" s="161"/>
    </row>
    <row r="111" spans="1:6">
      <c r="A111" s="607">
        <v>30</v>
      </c>
      <c r="B111" s="135" t="s">
        <v>210</v>
      </c>
      <c r="C111" s="107" t="s">
        <v>211</v>
      </c>
      <c r="D111" s="650">
        <v>1.25</v>
      </c>
      <c r="E111" s="186"/>
      <c r="F111" s="186"/>
    </row>
    <row r="112" spans="1:6">
      <c r="A112" s="154"/>
      <c r="B112" s="156" t="s">
        <v>143</v>
      </c>
      <c r="C112" s="170"/>
      <c r="D112" s="171"/>
      <c r="E112" s="172"/>
      <c r="F112" s="173"/>
    </row>
    <row r="113" spans="1:6">
      <c r="A113" s="15"/>
      <c r="B113" s="15"/>
      <c r="C113" s="15"/>
      <c r="D113" s="15"/>
      <c r="E113" s="15"/>
      <c r="F113" s="15"/>
    </row>
    <row r="115" spans="1:6">
      <c r="A115" s="388"/>
      <c r="B115" s="590" t="s">
        <v>483</v>
      </c>
      <c r="C115" s="590"/>
      <c r="D115" s="590"/>
      <c r="E115" s="590"/>
      <c r="F115" s="389"/>
    </row>
    <row r="116" spans="1:6">
      <c r="A116" s="759" t="s">
        <v>3</v>
      </c>
      <c r="B116" s="759" t="s">
        <v>43</v>
      </c>
      <c r="C116" s="759" t="s">
        <v>44</v>
      </c>
      <c r="D116" s="759" t="s">
        <v>119</v>
      </c>
      <c r="E116" s="759"/>
      <c r="F116" s="759"/>
    </row>
    <row r="117" spans="1:6">
      <c r="A117" s="759"/>
      <c r="B117" s="759"/>
      <c r="C117" s="759"/>
      <c r="D117" s="155" t="s">
        <v>2</v>
      </c>
      <c r="E117" s="155" t="s">
        <v>45</v>
      </c>
      <c r="F117" s="155" t="s">
        <v>46</v>
      </c>
    </row>
    <row r="118" spans="1:6">
      <c r="A118" s="154">
        <v>1</v>
      </c>
      <c r="B118" s="156" t="s">
        <v>47</v>
      </c>
      <c r="C118" s="759"/>
      <c r="D118" s="759"/>
      <c r="E118" s="759"/>
      <c r="F118" s="157"/>
    </row>
    <row r="119" spans="1:6">
      <c r="A119" s="8">
        <v>2</v>
      </c>
      <c r="B119" s="158" t="s">
        <v>120</v>
      </c>
      <c r="C119" s="159" t="s">
        <v>12</v>
      </c>
      <c r="D119" s="160">
        <v>36</v>
      </c>
      <c r="E119" s="161"/>
      <c r="F119" s="161"/>
    </row>
    <row r="120" spans="1:6">
      <c r="A120" s="154">
        <v>3</v>
      </c>
      <c r="B120" s="158" t="s">
        <v>121</v>
      </c>
      <c r="C120" s="159" t="s">
        <v>30</v>
      </c>
      <c r="D120" s="162">
        <v>216</v>
      </c>
      <c r="E120" s="163"/>
      <c r="F120" s="161"/>
    </row>
    <row r="121" spans="1:6" ht="26.25">
      <c r="A121" s="8">
        <v>4</v>
      </c>
      <c r="B121" s="11" t="s">
        <v>50</v>
      </c>
      <c r="C121" s="164" t="s">
        <v>12</v>
      </c>
      <c r="D121" s="162">
        <v>84</v>
      </c>
      <c r="E121" s="165"/>
      <c r="F121" s="161"/>
    </row>
    <row r="122" spans="1:6" ht="22.5" customHeight="1">
      <c r="A122" s="154">
        <v>5</v>
      </c>
      <c r="B122" s="158" t="s">
        <v>17</v>
      </c>
      <c r="C122" s="164" t="s">
        <v>9</v>
      </c>
      <c r="D122" s="162">
        <v>2</v>
      </c>
      <c r="E122" s="165"/>
      <c r="F122" s="161"/>
    </row>
    <row r="123" spans="1:6">
      <c r="A123" s="8">
        <v>6</v>
      </c>
      <c r="B123" s="158" t="s">
        <v>122</v>
      </c>
      <c r="C123" s="164" t="s">
        <v>9</v>
      </c>
      <c r="D123" s="162">
        <v>1</v>
      </c>
      <c r="E123" s="165"/>
      <c r="F123" s="161"/>
    </row>
    <row r="124" spans="1:6">
      <c r="A124" s="154">
        <v>7</v>
      </c>
      <c r="B124" s="156" t="s">
        <v>92</v>
      </c>
      <c r="C124" s="390"/>
      <c r="D124" s="390"/>
      <c r="E124" s="390"/>
      <c r="F124" s="161"/>
    </row>
    <row r="125" spans="1:6">
      <c r="A125" s="8">
        <v>8</v>
      </c>
      <c r="B125" s="167" t="s">
        <v>123</v>
      </c>
      <c r="C125" s="164" t="s">
        <v>12</v>
      </c>
      <c r="D125" s="162">
        <v>108</v>
      </c>
      <c r="E125" s="165"/>
      <c r="F125" s="161"/>
    </row>
    <row r="126" spans="1:6" ht="26.25">
      <c r="A126" s="154">
        <v>9</v>
      </c>
      <c r="B126" s="11" t="s">
        <v>124</v>
      </c>
      <c r="C126" s="164" t="s">
        <v>144</v>
      </c>
      <c r="D126" s="162">
        <v>11.5</v>
      </c>
      <c r="E126" s="165"/>
      <c r="F126" s="161"/>
    </row>
    <row r="127" spans="1:6">
      <c r="A127" s="8">
        <v>10</v>
      </c>
      <c r="B127" s="156" t="s">
        <v>54</v>
      </c>
      <c r="C127" s="390"/>
      <c r="D127" s="390"/>
      <c r="E127" s="390"/>
      <c r="F127" s="161"/>
    </row>
    <row r="128" spans="1:6">
      <c r="A128" s="154">
        <v>11</v>
      </c>
      <c r="B128" s="158" t="s">
        <v>125</v>
      </c>
      <c r="C128" s="164" t="s">
        <v>144</v>
      </c>
      <c r="D128" s="162">
        <v>64</v>
      </c>
      <c r="E128" s="165"/>
      <c r="F128" s="161"/>
    </row>
    <row r="129" spans="1:6">
      <c r="A129" s="8">
        <v>12</v>
      </c>
      <c r="B129" s="158" t="s">
        <v>126</v>
      </c>
      <c r="C129" s="164" t="s">
        <v>12</v>
      </c>
      <c r="D129" s="162">
        <v>10</v>
      </c>
      <c r="E129" s="165"/>
      <c r="F129" s="161"/>
    </row>
    <row r="130" spans="1:6">
      <c r="A130" s="154">
        <v>13</v>
      </c>
      <c r="B130" s="158" t="s">
        <v>156</v>
      </c>
      <c r="C130" s="164" t="s">
        <v>144</v>
      </c>
      <c r="D130" s="162">
        <v>32</v>
      </c>
      <c r="E130" s="165"/>
      <c r="F130" s="161"/>
    </row>
    <row r="131" spans="1:6">
      <c r="A131" s="8">
        <v>14</v>
      </c>
      <c r="B131" s="156" t="s">
        <v>127</v>
      </c>
      <c r="C131" s="390"/>
      <c r="D131" s="390"/>
      <c r="E131" s="390"/>
      <c r="F131" s="161"/>
    </row>
    <row r="132" spans="1:6">
      <c r="A132" s="154">
        <v>15</v>
      </c>
      <c r="B132" s="158" t="s">
        <v>128</v>
      </c>
      <c r="C132" s="164" t="s">
        <v>12</v>
      </c>
      <c r="D132" s="162">
        <v>36</v>
      </c>
      <c r="E132" s="168"/>
      <c r="F132" s="161"/>
    </row>
    <row r="133" spans="1:6" ht="25.5">
      <c r="A133" s="8">
        <v>16</v>
      </c>
      <c r="B133" s="169" t="s">
        <v>129</v>
      </c>
      <c r="C133" s="164" t="s">
        <v>12</v>
      </c>
      <c r="D133" s="162">
        <v>1</v>
      </c>
      <c r="E133" s="168"/>
      <c r="F133" s="161"/>
    </row>
    <row r="134" spans="1:6" ht="26.25">
      <c r="A134" s="154">
        <v>17</v>
      </c>
      <c r="B134" s="11" t="s">
        <v>130</v>
      </c>
      <c r="C134" s="164" t="s">
        <v>0</v>
      </c>
      <c r="D134" s="162">
        <v>2</v>
      </c>
      <c r="E134" s="168"/>
      <c r="F134" s="161"/>
    </row>
    <row r="135" spans="1:6">
      <c r="A135" s="8">
        <v>18</v>
      </c>
      <c r="B135" s="158" t="s">
        <v>131</v>
      </c>
      <c r="C135" s="164" t="s">
        <v>0</v>
      </c>
      <c r="D135" s="162">
        <v>2</v>
      </c>
      <c r="E135" s="168"/>
      <c r="F135" s="161"/>
    </row>
    <row r="136" spans="1:6">
      <c r="A136" s="154">
        <v>19</v>
      </c>
      <c r="B136" s="158" t="s">
        <v>132</v>
      </c>
      <c r="C136" s="164" t="s">
        <v>12</v>
      </c>
      <c r="D136" s="162">
        <v>18</v>
      </c>
      <c r="E136" s="168"/>
      <c r="F136" s="161"/>
    </row>
    <row r="137" spans="1:6" ht="26.25">
      <c r="A137" s="8">
        <v>20</v>
      </c>
      <c r="B137" s="11" t="s">
        <v>133</v>
      </c>
      <c r="C137" s="164" t="s">
        <v>9</v>
      </c>
      <c r="D137" s="162">
        <v>6</v>
      </c>
      <c r="E137" s="168"/>
      <c r="F137" s="161"/>
    </row>
    <row r="138" spans="1:6">
      <c r="A138" s="154">
        <v>21</v>
      </c>
      <c r="B138" s="158" t="s">
        <v>134</v>
      </c>
      <c r="C138" s="164" t="s">
        <v>9</v>
      </c>
      <c r="D138" s="162">
        <v>6</v>
      </c>
      <c r="E138" s="168"/>
      <c r="F138" s="161"/>
    </row>
    <row r="139" spans="1:6">
      <c r="A139" s="8">
        <v>22</v>
      </c>
      <c r="B139" s="158" t="s">
        <v>135</v>
      </c>
      <c r="C139" s="164" t="s">
        <v>9</v>
      </c>
      <c r="D139" s="162">
        <v>2</v>
      </c>
      <c r="E139" s="168"/>
      <c r="F139" s="161"/>
    </row>
    <row r="140" spans="1:6">
      <c r="A140" s="154">
        <v>23</v>
      </c>
      <c r="B140" s="156" t="s">
        <v>136</v>
      </c>
      <c r="C140" s="390"/>
      <c r="D140" s="390"/>
      <c r="E140" s="390"/>
      <c r="F140" s="161"/>
    </row>
    <row r="141" spans="1:6">
      <c r="A141" s="8">
        <v>24</v>
      </c>
      <c r="B141" s="158" t="s">
        <v>137</v>
      </c>
      <c r="C141" s="164" t="s">
        <v>144</v>
      </c>
      <c r="D141" s="162">
        <v>5.5</v>
      </c>
      <c r="E141" s="168"/>
      <c r="F141" s="161"/>
    </row>
    <row r="142" spans="1:6">
      <c r="A142" s="154">
        <v>25</v>
      </c>
      <c r="B142" s="158" t="s">
        <v>138</v>
      </c>
      <c r="C142" s="164" t="s">
        <v>144</v>
      </c>
      <c r="D142" s="162">
        <v>45</v>
      </c>
      <c r="E142" s="168"/>
      <c r="F142" s="161"/>
    </row>
    <row r="143" spans="1:6">
      <c r="A143" s="8">
        <v>26</v>
      </c>
      <c r="B143" s="158" t="s">
        <v>151</v>
      </c>
      <c r="C143" s="164" t="s">
        <v>144</v>
      </c>
      <c r="D143" s="162">
        <v>11.5</v>
      </c>
      <c r="E143" s="168"/>
      <c r="F143" s="161"/>
    </row>
    <row r="144" spans="1:6">
      <c r="A144" s="154">
        <v>27</v>
      </c>
      <c r="B144" s="156" t="s">
        <v>139</v>
      </c>
      <c r="C144" s="390"/>
      <c r="D144" s="390"/>
      <c r="E144" s="390"/>
      <c r="F144" s="161"/>
    </row>
    <row r="145" spans="1:6">
      <c r="A145" s="8">
        <v>28</v>
      </c>
      <c r="B145" s="158" t="s">
        <v>140</v>
      </c>
      <c r="C145" s="164" t="s">
        <v>144</v>
      </c>
      <c r="D145" s="162">
        <v>0.5</v>
      </c>
      <c r="E145" s="168"/>
      <c r="F145" s="161"/>
    </row>
    <row r="146" spans="1:6">
      <c r="A146" s="154">
        <v>29</v>
      </c>
      <c r="B146" s="158" t="s">
        <v>141</v>
      </c>
      <c r="C146" s="164" t="s">
        <v>144</v>
      </c>
      <c r="D146" s="162">
        <v>7</v>
      </c>
      <c r="E146" s="168"/>
      <c r="F146" s="161"/>
    </row>
    <row r="147" spans="1:6">
      <c r="A147" s="8">
        <v>30</v>
      </c>
      <c r="B147" s="156" t="s">
        <v>77</v>
      </c>
      <c r="C147" s="390"/>
      <c r="D147" s="390"/>
      <c r="E147" s="390"/>
      <c r="F147" s="161"/>
    </row>
    <row r="148" spans="1:6">
      <c r="A148" s="154">
        <v>31</v>
      </c>
      <c r="B148" s="158" t="s">
        <v>142</v>
      </c>
      <c r="C148" s="164" t="s">
        <v>152</v>
      </c>
      <c r="D148" s="162">
        <v>18</v>
      </c>
      <c r="E148" s="168"/>
      <c r="F148" s="161"/>
    </row>
    <row r="149" spans="1:6">
      <c r="A149" s="607">
        <v>32</v>
      </c>
      <c r="B149" s="135" t="s">
        <v>210</v>
      </c>
      <c r="C149" s="107" t="s">
        <v>211</v>
      </c>
      <c r="D149" s="650">
        <v>1.25</v>
      </c>
      <c r="E149" s="186"/>
      <c r="F149" s="186"/>
    </row>
    <row r="150" spans="1:6">
      <c r="A150" s="154"/>
      <c r="B150" s="156" t="s">
        <v>143</v>
      </c>
      <c r="C150" s="170"/>
      <c r="D150" s="171"/>
      <c r="E150" s="172"/>
      <c r="F150" s="173"/>
    </row>
    <row r="151" spans="1:6">
      <c r="A151" s="15"/>
      <c r="B151" s="15"/>
      <c r="C151" s="181"/>
      <c r="D151" s="181"/>
      <c r="E151" s="181"/>
      <c r="F151" s="15"/>
    </row>
    <row r="152" spans="1:6">
      <c r="A152" s="15"/>
      <c r="B152" s="15"/>
      <c r="C152" s="15"/>
      <c r="D152" s="15"/>
      <c r="E152" s="15"/>
      <c r="F152" s="15"/>
    </row>
    <row r="153" spans="1:6" ht="15" customHeight="1">
      <c r="A153" s="388"/>
      <c r="B153" s="590" t="s">
        <v>484</v>
      </c>
      <c r="C153" s="590"/>
      <c r="D153" s="590"/>
      <c r="E153" s="590"/>
      <c r="F153" s="389"/>
    </row>
    <row r="154" spans="1:6">
      <c r="A154" s="759" t="s">
        <v>3</v>
      </c>
      <c r="B154" s="759" t="s">
        <v>43</v>
      </c>
      <c r="C154" s="759" t="s">
        <v>44</v>
      </c>
      <c r="D154" s="759" t="s">
        <v>119</v>
      </c>
      <c r="E154" s="759"/>
      <c r="F154" s="759"/>
    </row>
    <row r="155" spans="1:6">
      <c r="A155" s="759"/>
      <c r="B155" s="759"/>
      <c r="C155" s="759"/>
      <c r="D155" s="155" t="s">
        <v>2</v>
      </c>
      <c r="E155" s="155" t="s">
        <v>45</v>
      </c>
      <c r="F155" s="155" t="s">
        <v>46</v>
      </c>
    </row>
    <row r="156" spans="1:6">
      <c r="A156" s="154">
        <v>1</v>
      </c>
      <c r="B156" s="156" t="s">
        <v>47</v>
      </c>
      <c r="C156" s="759"/>
      <c r="D156" s="759"/>
      <c r="E156" s="759"/>
      <c r="F156" s="157"/>
    </row>
    <row r="157" spans="1:6">
      <c r="A157" s="8">
        <v>2</v>
      </c>
      <c r="B157" s="158" t="s">
        <v>120</v>
      </c>
      <c r="C157" s="159" t="s">
        <v>12</v>
      </c>
      <c r="D157" s="160">
        <v>96</v>
      </c>
      <c r="E157" s="161"/>
      <c r="F157" s="161"/>
    </row>
    <row r="158" spans="1:6">
      <c r="A158" s="154">
        <v>3</v>
      </c>
      <c r="B158" s="158" t="s">
        <v>121</v>
      </c>
      <c r="C158" s="159" t="s">
        <v>30</v>
      </c>
      <c r="D158" s="162">
        <v>576</v>
      </c>
      <c r="E158" s="163"/>
      <c r="F158" s="161"/>
    </row>
    <row r="159" spans="1:6" ht="26.25">
      <c r="A159" s="8">
        <v>4</v>
      </c>
      <c r="B159" s="11" t="s">
        <v>50</v>
      </c>
      <c r="C159" s="164" t="s">
        <v>12</v>
      </c>
      <c r="D159" s="162">
        <v>204</v>
      </c>
      <c r="E159" s="165"/>
      <c r="F159" s="161"/>
    </row>
    <row r="160" spans="1:6">
      <c r="A160" s="154">
        <v>5</v>
      </c>
      <c r="B160" s="158" t="s">
        <v>17</v>
      </c>
      <c r="C160" s="164" t="s">
        <v>9</v>
      </c>
      <c r="D160" s="162">
        <v>2</v>
      </c>
      <c r="E160" s="165"/>
      <c r="F160" s="161"/>
    </row>
    <row r="161" spans="1:6">
      <c r="A161" s="8">
        <v>6</v>
      </c>
      <c r="B161" s="158" t="s">
        <v>122</v>
      </c>
      <c r="C161" s="164" t="s">
        <v>9</v>
      </c>
      <c r="D161" s="162">
        <v>1</v>
      </c>
      <c r="E161" s="165"/>
      <c r="F161" s="161"/>
    </row>
    <row r="162" spans="1:6">
      <c r="A162" s="154">
        <v>7</v>
      </c>
      <c r="B162" s="156" t="s">
        <v>92</v>
      </c>
      <c r="C162" s="390"/>
      <c r="D162" s="390"/>
      <c r="E162" s="390"/>
      <c r="F162" s="161"/>
    </row>
    <row r="163" spans="1:6">
      <c r="A163" s="8">
        <v>8</v>
      </c>
      <c r="B163" s="167" t="s">
        <v>123</v>
      </c>
      <c r="C163" s="164" t="s">
        <v>12</v>
      </c>
      <c r="D163" s="162">
        <v>372</v>
      </c>
      <c r="E163" s="165"/>
      <c r="F163" s="161"/>
    </row>
    <row r="164" spans="1:6" ht="26.25">
      <c r="A164" s="154">
        <v>9</v>
      </c>
      <c r="B164" s="11" t="s">
        <v>124</v>
      </c>
      <c r="C164" s="164" t="s">
        <v>144</v>
      </c>
      <c r="D164" s="162">
        <v>27</v>
      </c>
      <c r="E164" s="165"/>
      <c r="F164" s="161"/>
    </row>
    <row r="165" spans="1:6">
      <c r="A165" s="8">
        <v>10</v>
      </c>
      <c r="B165" s="156" t="s">
        <v>54</v>
      </c>
      <c r="C165" s="390"/>
      <c r="D165" s="390"/>
      <c r="E165" s="390"/>
      <c r="F165" s="161"/>
    </row>
    <row r="166" spans="1:6">
      <c r="A166" s="154">
        <v>11</v>
      </c>
      <c r="B166" s="158" t="s">
        <v>125</v>
      </c>
      <c r="C166" s="164" t="s">
        <v>144</v>
      </c>
      <c r="D166" s="162">
        <v>274</v>
      </c>
      <c r="E166" s="165"/>
      <c r="F166" s="161"/>
    </row>
    <row r="167" spans="1:6">
      <c r="A167" s="8">
        <v>12</v>
      </c>
      <c r="B167" s="158" t="s">
        <v>148</v>
      </c>
      <c r="C167" s="164" t="s">
        <v>144</v>
      </c>
      <c r="D167" s="162">
        <v>18</v>
      </c>
      <c r="E167" s="165"/>
      <c r="F167" s="161"/>
    </row>
    <row r="168" spans="1:6">
      <c r="A168" s="154">
        <v>13</v>
      </c>
      <c r="B168" s="158" t="s">
        <v>126</v>
      </c>
      <c r="C168" s="164" t="s">
        <v>12</v>
      </c>
      <c r="D168" s="162">
        <v>20</v>
      </c>
      <c r="E168" s="165"/>
      <c r="F168" s="161"/>
    </row>
    <row r="169" spans="1:6">
      <c r="A169" s="8">
        <v>14</v>
      </c>
      <c r="B169" s="158" t="s">
        <v>156</v>
      </c>
      <c r="C169" s="164" t="s">
        <v>144</v>
      </c>
      <c r="D169" s="162">
        <v>92</v>
      </c>
      <c r="E169" s="165"/>
      <c r="F169" s="161"/>
    </row>
    <row r="170" spans="1:6">
      <c r="A170" s="154">
        <v>15</v>
      </c>
      <c r="B170" s="156" t="s">
        <v>127</v>
      </c>
      <c r="C170" s="390"/>
      <c r="D170" s="390"/>
      <c r="E170" s="390"/>
      <c r="F170" s="161"/>
    </row>
    <row r="171" spans="1:6">
      <c r="A171" s="8">
        <v>16</v>
      </c>
      <c r="B171" s="158" t="s">
        <v>128</v>
      </c>
      <c r="C171" s="164" t="s">
        <v>12</v>
      </c>
      <c r="D171" s="162">
        <v>96</v>
      </c>
      <c r="E171" s="168"/>
      <c r="F171" s="161"/>
    </row>
    <row r="172" spans="1:6" ht="25.5">
      <c r="A172" s="154">
        <v>17</v>
      </c>
      <c r="B172" s="169" t="s">
        <v>129</v>
      </c>
      <c r="C172" s="164" t="s">
        <v>12</v>
      </c>
      <c r="D172" s="162">
        <v>1</v>
      </c>
      <c r="E172" s="168"/>
      <c r="F172" s="161"/>
    </row>
    <row r="173" spans="1:6" ht="26.25">
      <c r="A173" s="8">
        <v>18</v>
      </c>
      <c r="B173" s="11" t="s">
        <v>130</v>
      </c>
      <c r="C173" s="164" t="s">
        <v>0</v>
      </c>
      <c r="D173" s="162">
        <v>2</v>
      </c>
      <c r="E173" s="168"/>
      <c r="F173" s="161"/>
    </row>
    <row r="174" spans="1:6">
      <c r="A174" s="154">
        <v>19</v>
      </c>
      <c r="B174" s="158" t="s">
        <v>131</v>
      </c>
      <c r="C174" s="164" t="s">
        <v>0</v>
      </c>
      <c r="D174" s="162">
        <v>2</v>
      </c>
      <c r="E174" s="168"/>
      <c r="F174" s="161"/>
    </row>
    <row r="175" spans="1:6">
      <c r="A175" s="8">
        <v>20</v>
      </c>
      <c r="B175" s="158" t="s">
        <v>132</v>
      </c>
      <c r="C175" s="164" t="s">
        <v>12</v>
      </c>
      <c r="D175" s="162">
        <v>90</v>
      </c>
      <c r="E175" s="168"/>
      <c r="F175" s="161"/>
    </row>
    <row r="176" spans="1:6" ht="26.25">
      <c r="A176" s="154">
        <v>21</v>
      </c>
      <c r="B176" s="11" t="s">
        <v>133</v>
      </c>
      <c r="C176" s="164" t="s">
        <v>9</v>
      </c>
      <c r="D176" s="162">
        <v>18</v>
      </c>
      <c r="E176" s="168"/>
      <c r="F176" s="161"/>
    </row>
    <row r="177" spans="1:6">
      <c r="A177" s="8">
        <v>22</v>
      </c>
      <c r="B177" s="158" t="s">
        <v>134</v>
      </c>
      <c r="C177" s="164" t="s">
        <v>9</v>
      </c>
      <c r="D177" s="162">
        <v>18</v>
      </c>
      <c r="E177" s="168"/>
      <c r="F177" s="161"/>
    </row>
    <row r="178" spans="1:6">
      <c r="A178" s="154">
        <v>23</v>
      </c>
      <c r="B178" s="158" t="s">
        <v>135</v>
      </c>
      <c r="C178" s="164" t="s">
        <v>9</v>
      </c>
      <c r="D178" s="162">
        <v>2</v>
      </c>
      <c r="E178" s="168"/>
      <c r="F178" s="161"/>
    </row>
    <row r="179" spans="1:6">
      <c r="A179" s="8">
        <v>24</v>
      </c>
      <c r="B179" s="156" t="s">
        <v>136</v>
      </c>
      <c r="C179" s="390"/>
      <c r="D179" s="390"/>
      <c r="E179" s="390"/>
      <c r="F179" s="161"/>
    </row>
    <row r="180" spans="1:6">
      <c r="A180" s="154">
        <v>25</v>
      </c>
      <c r="B180" s="158" t="s">
        <v>137</v>
      </c>
      <c r="C180" s="164" t="s">
        <v>144</v>
      </c>
      <c r="D180" s="162">
        <v>18</v>
      </c>
      <c r="E180" s="168"/>
      <c r="F180" s="161"/>
    </row>
    <row r="181" spans="1:6">
      <c r="A181" s="8">
        <v>26</v>
      </c>
      <c r="B181" s="158" t="s">
        <v>138</v>
      </c>
      <c r="C181" s="164" t="s">
        <v>144</v>
      </c>
      <c r="D181" s="162">
        <v>226</v>
      </c>
      <c r="E181" s="168"/>
      <c r="F181" s="161"/>
    </row>
    <row r="182" spans="1:6">
      <c r="A182" s="154">
        <v>27</v>
      </c>
      <c r="B182" s="158" t="s">
        <v>151</v>
      </c>
      <c r="C182" s="164" t="s">
        <v>144</v>
      </c>
      <c r="D182" s="162">
        <v>38</v>
      </c>
      <c r="E182" s="168"/>
      <c r="F182" s="161"/>
    </row>
    <row r="183" spans="1:6">
      <c r="A183" s="8">
        <v>28</v>
      </c>
      <c r="B183" s="156" t="s">
        <v>139</v>
      </c>
      <c r="C183" s="390"/>
      <c r="D183" s="390"/>
      <c r="E183" s="390"/>
      <c r="F183" s="161"/>
    </row>
    <row r="184" spans="1:6">
      <c r="A184" s="154">
        <v>29</v>
      </c>
      <c r="B184" s="158" t="s">
        <v>140</v>
      </c>
      <c r="C184" s="164" t="s">
        <v>144</v>
      </c>
      <c r="D184" s="162">
        <v>1</v>
      </c>
      <c r="E184" s="168"/>
      <c r="F184" s="161"/>
    </row>
    <row r="185" spans="1:6">
      <c r="A185" s="8">
        <v>30</v>
      </c>
      <c r="B185" s="158" t="s">
        <v>141</v>
      </c>
      <c r="C185" s="164" t="s">
        <v>144</v>
      </c>
      <c r="D185" s="162">
        <v>27</v>
      </c>
      <c r="E185" s="168"/>
      <c r="F185" s="161"/>
    </row>
    <row r="186" spans="1:6">
      <c r="A186" s="154">
        <v>31</v>
      </c>
      <c r="B186" s="156" t="s">
        <v>77</v>
      </c>
      <c r="C186" s="390"/>
      <c r="D186" s="390"/>
      <c r="E186" s="390"/>
      <c r="F186" s="161"/>
    </row>
    <row r="187" spans="1:6">
      <c r="A187" s="8">
        <v>32</v>
      </c>
      <c r="B187" s="158" t="s">
        <v>142</v>
      </c>
      <c r="C187" s="164" t="s">
        <v>152</v>
      </c>
      <c r="D187" s="162">
        <v>30</v>
      </c>
      <c r="E187" s="168"/>
      <c r="F187" s="161"/>
    </row>
    <row r="188" spans="1:6">
      <c r="A188" s="607">
        <v>33</v>
      </c>
      <c r="B188" s="135" t="s">
        <v>210</v>
      </c>
      <c r="C188" s="107" t="s">
        <v>211</v>
      </c>
      <c r="D188" s="650">
        <v>1.25</v>
      </c>
      <c r="E188" s="186"/>
      <c r="F188" s="186"/>
    </row>
    <row r="189" spans="1:6">
      <c r="A189" s="154"/>
      <c r="B189" s="156" t="s">
        <v>143</v>
      </c>
      <c r="C189" s="170"/>
      <c r="D189" s="171"/>
      <c r="E189" s="172"/>
      <c r="F189" s="173"/>
    </row>
    <row r="190" spans="1:6">
      <c r="A190" s="15"/>
      <c r="B190" s="15"/>
      <c r="C190" s="15"/>
      <c r="D190" s="15"/>
      <c r="E190" s="15"/>
      <c r="F190" s="15"/>
    </row>
    <row r="192" spans="1:6">
      <c r="A192" s="591"/>
      <c r="B192" s="592" t="s">
        <v>485</v>
      </c>
      <c r="C192" s="592"/>
      <c r="D192" s="592"/>
      <c r="E192" s="592"/>
      <c r="F192" s="593"/>
    </row>
    <row r="193" spans="1:6">
      <c r="A193" s="758" t="s">
        <v>3</v>
      </c>
      <c r="B193" s="758" t="s">
        <v>43</v>
      </c>
      <c r="C193" s="758" t="s">
        <v>44</v>
      </c>
      <c r="D193" s="758" t="s">
        <v>119</v>
      </c>
      <c r="E193" s="758"/>
      <c r="F193" s="758"/>
    </row>
    <row r="194" spans="1:6">
      <c r="A194" s="758"/>
      <c r="B194" s="758"/>
      <c r="C194" s="758"/>
      <c r="D194" s="17" t="s">
        <v>2</v>
      </c>
      <c r="E194" s="17" t="s">
        <v>45</v>
      </c>
      <c r="F194" s="17" t="s">
        <v>46</v>
      </c>
    </row>
    <row r="195" spans="1:6">
      <c r="A195" s="16">
        <v>1</v>
      </c>
      <c r="B195" s="184" t="s">
        <v>47</v>
      </c>
      <c r="C195" s="758"/>
      <c r="D195" s="758"/>
      <c r="E195" s="758"/>
      <c r="F195" s="112"/>
    </row>
    <row r="196" spans="1:6">
      <c r="A196" s="106">
        <v>2</v>
      </c>
      <c r="B196" s="185" t="s">
        <v>120</v>
      </c>
      <c r="C196" s="107" t="s">
        <v>12</v>
      </c>
      <c r="D196" s="108">
        <v>72</v>
      </c>
      <c r="E196" s="186"/>
      <c r="F196" s="161"/>
    </row>
    <row r="197" spans="1:6">
      <c r="A197" s="16">
        <v>3</v>
      </c>
      <c r="B197" s="185" t="s">
        <v>121</v>
      </c>
      <c r="C197" s="107" t="s">
        <v>30</v>
      </c>
      <c r="D197" s="108">
        <v>432</v>
      </c>
      <c r="E197" s="163"/>
      <c r="F197" s="161"/>
    </row>
    <row r="198" spans="1:6" ht="26.25">
      <c r="A198" s="106">
        <v>4</v>
      </c>
      <c r="B198" s="187" t="s">
        <v>50</v>
      </c>
      <c r="C198" s="107" t="s">
        <v>12</v>
      </c>
      <c r="D198" s="108">
        <v>156</v>
      </c>
      <c r="E198" s="163"/>
      <c r="F198" s="161"/>
    </row>
    <row r="199" spans="1:6">
      <c r="A199" s="16">
        <v>5</v>
      </c>
      <c r="B199" s="185" t="s">
        <v>17</v>
      </c>
      <c r="C199" s="107" t="s">
        <v>9</v>
      </c>
      <c r="D199" s="108">
        <v>2</v>
      </c>
      <c r="E199" s="163"/>
      <c r="F199" s="161"/>
    </row>
    <row r="200" spans="1:6">
      <c r="A200" s="106">
        <v>6</v>
      </c>
      <c r="B200" s="185" t="s">
        <v>122</v>
      </c>
      <c r="C200" s="107" t="s">
        <v>9</v>
      </c>
      <c r="D200" s="108">
        <v>1</v>
      </c>
      <c r="E200" s="163"/>
      <c r="F200" s="161"/>
    </row>
    <row r="201" spans="1:6">
      <c r="A201" s="16">
        <v>7</v>
      </c>
      <c r="B201" s="184" t="s">
        <v>92</v>
      </c>
      <c r="C201" s="112"/>
      <c r="D201" s="112"/>
      <c r="E201" s="112"/>
      <c r="F201" s="161"/>
    </row>
    <row r="202" spans="1:6">
      <c r="A202" s="106">
        <v>8</v>
      </c>
      <c r="B202" s="188" t="s">
        <v>123</v>
      </c>
      <c r="C202" s="107" t="s">
        <v>12</v>
      </c>
      <c r="D202" s="108">
        <v>324</v>
      </c>
      <c r="E202" s="163"/>
      <c r="F202" s="161"/>
    </row>
    <row r="203" spans="1:6" ht="26.25">
      <c r="A203" s="16">
        <v>9</v>
      </c>
      <c r="B203" s="187" t="s">
        <v>124</v>
      </c>
      <c r="C203" s="107" t="s">
        <v>144</v>
      </c>
      <c r="D203" s="108">
        <v>22</v>
      </c>
      <c r="E203" s="163"/>
      <c r="F203" s="161"/>
    </row>
    <row r="204" spans="1:6">
      <c r="A204" s="106">
        <v>10</v>
      </c>
      <c r="B204" s="184" t="s">
        <v>54</v>
      </c>
      <c r="C204" s="112"/>
      <c r="D204" s="112"/>
      <c r="E204" s="112"/>
      <c r="F204" s="161"/>
    </row>
    <row r="205" spans="1:6">
      <c r="A205" s="16">
        <v>11</v>
      </c>
      <c r="B205" s="185" t="s">
        <v>125</v>
      </c>
      <c r="C205" s="107" t="s">
        <v>144</v>
      </c>
      <c r="D205" s="108">
        <v>186</v>
      </c>
      <c r="E205" s="163"/>
      <c r="F205" s="161"/>
    </row>
    <row r="206" spans="1:6">
      <c r="A206" s="106">
        <v>12</v>
      </c>
      <c r="B206" s="185" t="s">
        <v>126</v>
      </c>
      <c r="C206" s="107" t="s">
        <v>12</v>
      </c>
      <c r="D206" s="108">
        <v>20</v>
      </c>
      <c r="E206" s="163"/>
      <c r="F206" s="161"/>
    </row>
    <row r="207" spans="1:6">
      <c r="A207" s="16">
        <v>13</v>
      </c>
      <c r="B207" s="185" t="s">
        <v>156</v>
      </c>
      <c r="C207" s="107" t="s">
        <v>144</v>
      </c>
      <c r="D207" s="108">
        <v>73</v>
      </c>
      <c r="E207" s="163"/>
      <c r="F207" s="161"/>
    </row>
    <row r="208" spans="1:6">
      <c r="A208" s="106">
        <v>14</v>
      </c>
      <c r="B208" s="184" t="s">
        <v>127</v>
      </c>
      <c r="C208" s="112"/>
      <c r="D208" s="112"/>
      <c r="E208" s="112"/>
      <c r="F208" s="161"/>
    </row>
    <row r="209" spans="1:6">
      <c r="A209" s="16">
        <v>15</v>
      </c>
      <c r="B209" s="185" t="s">
        <v>154</v>
      </c>
      <c r="C209" s="107" t="s">
        <v>12</v>
      </c>
      <c r="D209" s="108">
        <v>72</v>
      </c>
      <c r="E209" s="186"/>
      <c r="F209" s="161"/>
    </row>
    <row r="210" spans="1:6" ht="25.5">
      <c r="A210" s="106">
        <v>16</v>
      </c>
      <c r="B210" s="189" t="s">
        <v>129</v>
      </c>
      <c r="C210" s="107" t="s">
        <v>12</v>
      </c>
      <c r="D210" s="108">
        <v>4</v>
      </c>
      <c r="E210" s="186"/>
      <c r="F210" s="161"/>
    </row>
    <row r="211" spans="1:6" ht="26.25">
      <c r="A211" s="16">
        <v>17</v>
      </c>
      <c r="B211" s="187" t="s">
        <v>130</v>
      </c>
      <c r="C211" s="107" t="s">
        <v>0</v>
      </c>
      <c r="D211" s="108">
        <v>2</v>
      </c>
      <c r="E211" s="186"/>
      <c r="F211" s="161"/>
    </row>
    <row r="212" spans="1:6">
      <c r="A212" s="106">
        <v>18</v>
      </c>
      <c r="B212" s="185" t="s">
        <v>131</v>
      </c>
      <c r="C212" s="107" t="s">
        <v>0</v>
      </c>
      <c r="D212" s="108">
        <v>2</v>
      </c>
      <c r="E212" s="186"/>
      <c r="F212" s="161"/>
    </row>
    <row r="213" spans="1:6">
      <c r="A213" s="16">
        <v>19</v>
      </c>
      <c r="B213" s="185" t="s">
        <v>132</v>
      </c>
      <c r="C213" s="107" t="s">
        <v>12</v>
      </c>
      <c r="D213" s="108">
        <v>90</v>
      </c>
      <c r="E213" s="186"/>
      <c r="F213" s="161"/>
    </row>
    <row r="214" spans="1:6" ht="26.25">
      <c r="A214" s="106">
        <v>20</v>
      </c>
      <c r="B214" s="187" t="s">
        <v>133</v>
      </c>
      <c r="C214" s="107" t="s">
        <v>9</v>
      </c>
      <c r="D214" s="108">
        <v>18</v>
      </c>
      <c r="E214" s="186"/>
      <c r="F214" s="161"/>
    </row>
    <row r="215" spans="1:6">
      <c r="A215" s="16">
        <v>21</v>
      </c>
      <c r="B215" s="185" t="s">
        <v>155</v>
      </c>
      <c r="C215" s="107" t="s">
        <v>9</v>
      </c>
      <c r="D215" s="108">
        <v>18</v>
      </c>
      <c r="E215" s="186"/>
      <c r="F215" s="161"/>
    </row>
    <row r="216" spans="1:6">
      <c r="A216" s="106">
        <v>22</v>
      </c>
      <c r="B216" s="185" t="s">
        <v>135</v>
      </c>
      <c r="C216" s="107" t="s">
        <v>9</v>
      </c>
      <c r="D216" s="108">
        <v>2</v>
      </c>
      <c r="E216" s="186"/>
      <c r="F216" s="161"/>
    </row>
    <row r="217" spans="1:6">
      <c r="A217" s="16">
        <v>23</v>
      </c>
      <c r="B217" s="184" t="s">
        <v>136</v>
      </c>
      <c r="C217" s="112"/>
      <c r="D217" s="112"/>
      <c r="E217" s="112"/>
      <c r="F217" s="161"/>
    </row>
    <row r="218" spans="1:6">
      <c r="A218" s="106">
        <v>24</v>
      </c>
      <c r="B218" s="185" t="s">
        <v>137</v>
      </c>
      <c r="C218" s="107" t="s">
        <v>144</v>
      </c>
      <c r="D218" s="108">
        <v>14</v>
      </c>
      <c r="E218" s="186"/>
      <c r="F218" s="161"/>
    </row>
    <row r="219" spans="1:6">
      <c r="A219" s="16">
        <v>25</v>
      </c>
      <c r="B219" s="185" t="s">
        <v>138</v>
      </c>
      <c r="C219" s="107" t="s">
        <v>144</v>
      </c>
      <c r="D219" s="108">
        <v>134</v>
      </c>
      <c r="E219" s="186"/>
      <c r="F219" s="161"/>
    </row>
    <row r="220" spans="1:6">
      <c r="A220" s="106">
        <v>26</v>
      </c>
      <c r="B220" s="185" t="s">
        <v>151</v>
      </c>
      <c r="C220" s="107" t="s">
        <v>144</v>
      </c>
      <c r="D220" s="108">
        <v>30</v>
      </c>
      <c r="E220" s="186"/>
      <c r="F220" s="161"/>
    </row>
    <row r="221" spans="1:6">
      <c r="A221" s="16">
        <v>27</v>
      </c>
      <c r="B221" s="184" t="s">
        <v>139</v>
      </c>
      <c r="C221" s="112"/>
      <c r="D221" s="112"/>
      <c r="E221" s="112"/>
      <c r="F221" s="161"/>
    </row>
    <row r="222" spans="1:6">
      <c r="A222" s="106">
        <v>28</v>
      </c>
      <c r="B222" s="185" t="s">
        <v>140</v>
      </c>
      <c r="C222" s="107" t="s">
        <v>144</v>
      </c>
      <c r="D222" s="108">
        <v>1</v>
      </c>
      <c r="E222" s="186"/>
      <c r="F222" s="161"/>
    </row>
    <row r="223" spans="1:6">
      <c r="A223" s="16">
        <v>29</v>
      </c>
      <c r="B223" s="185" t="s">
        <v>141</v>
      </c>
      <c r="C223" s="107" t="s">
        <v>144</v>
      </c>
      <c r="D223" s="108">
        <v>22</v>
      </c>
      <c r="E223" s="186"/>
      <c r="F223" s="161"/>
    </row>
    <row r="224" spans="1:6">
      <c r="A224" s="106">
        <v>30</v>
      </c>
      <c r="B224" s="184" t="s">
        <v>77</v>
      </c>
      <c r="C224" s="112"/>
      <c r="D224" s="112"/>
      <c r="E224" s="112"/>
      <c r="F224" s="161"/>
    </row>
    <row r="225" spans="1:6">
      <c r="A225" s="16">
        <v>31</v>
      </c>
      <c r="B225" s="185" t="s">
        <v>142</v>
      </c>
      <c r="C225" s="107" t="s">
        <v>152</v>
      </c>
      <c r="D225" s="108">
        <v>36</v>
      </c>
      <c r="E225" s="186"/>
      <c r="F225" s="161"/>
    </row>
    <row r="226" spans="1:6">
      <c r="A226" s="607">
        <v>32</v>
      </c>
      <c r="B226" s="135" t="s">
        <v>210</v>
      </c>
      <c r="C226" s="107" t="s">
        <v>211</v>
      </c>
      <c r="D226" s="650">
        <v>1.25</v>
      </c>
      <c r="E226" s="186"/>
      <c r="F226" s="186"/>
    </row>
    <row r="227" spans="1:6">
      <c r="A227" s="16"/>
      <c r="B227" s="184" t="s">
        <v>143</v>
      </c>
      <c r="C227" s="17"/>
      <c r="D227" s="109"/>
      <c r="E227" s="137"/>
      <c r="F227" s="173"/>
    </row>
    <row r="228" spans="1:6">
      <c r="A228" s="57"/>
      <c r="B228" s="57"/>
      <c r="C228" s="57"/>
      <c r="D228" s="57"/>
      <c r="E228" s="57"/>
      <c r="F228" s="57"/>
    </row>
    <row r="230" spans="1:6">
      <c r="A230" s="388"/>
      <c r="B230" s="590" t="s">
        <v>486</v>
      </c>
      <c r="C230" s="590"/>
      <c r="D230" s="590"/>
      <c r="E230" s="590"/>
      <c r="F230" s="389"/>
    </row>
    <row r="231" spans="1:6">
      <c r="A231" s="759" t="s">
        <v>3</v>
      </c>
      <c r="B231" s="759" t="s">
        <v>43</v>
      </c>
      <c r="C231" s="759" t="s">
        <v>44</v>
      </c>
      <c r="D231" s="759" t="s">
        <v>119</v>
      </c>
      <c r="E231" s="759"/>
      <c r="F231" s="759"/>
    </row>
    <row r="232" spans="1:6">
      <c r="A232" s="759"/>
      <c r="B232" s="759"/>
      <c r="C232" s="759"/>
      <c r="D232" s="155" t="s">
        <v>2</v>
      </c>
      <c r="E232" s="155" t="s">
        <v>45</v>
      </c>
      <c r="F232" s="155" t="s">
        <v>46</v>
      </c>
    </row>
    <row r="233" spans="1:6">
      <c r="A233" s="154">
        <v>1</v>
      </c>
      <c r="B233" s="156" t="s">
        <v>47</v>
      </c>
      <c r="C233" s="759"/>
      <c r="D233" s="759"/>
      <c r="E233" s="759"/>
      <c r="F233" s="157"/>
    </row>
    <row r="234" spans="1:6">
      <c r="A234" s="8">
        <v>2</v>
      </c>
      <c r="B234" s="158" t="s">
        <v>120</v>
      </c>
      <c r="C234" s="159" t="s">
        <v>12</v>
      </c>
      <c r="D234" s="160">
        <v>60</v>
      </c>
      <c r="E234" s="161"/>
      <c r="F234" s="161"/>
    </row>
    <row r="235" spans="1:6">
      <c r="A235" s="154">
        <v>3</v>
      </c>
      <c r="B235" s="158" t="s">
        <v>121</v>
      </c>
      <c r="C235" s="159" t="s">
        <v>30</v>
      </c>
      <c r="D235" s="162">
        <v>360</v>
      </c>
      <c r="E235" s="163"/>
      <c r="F235" s="161"/>
    </row>
    <row r="236" spans="1:6" ht="26.25">
      <c r="A236" s="8">
        <v>4</v>
      </c>
      <c r="B236" s="11" t="s">
        <v>50</v>
      </c>
      <c r="C236" s="164" t="s">
        <v>12</v>
      </c>
      <c r="D236" s="162">
        <v>132</v>
      </c>
      <c r="E236" s="165"/>
      <c r="F236" s="161"/>
    </row>
    <row r="237" spans="1:6">
      <c r="A237" s="154">
        <v>5</v>
      </c>
      <c r="B237" s="158" t="s">
        <v>17</v>
      </c>
      <c r="C237" s="164" t="s">
        <v>9</v>
      </c>
      <c r="D237" s="162">
        <v>2</v>
      </c>
      <c r="E237" s="165"/>
      <c r="F237" s="161"/>
    </row>
    <row r="238" spans="1:6">
      <c r="A238" s="8">
        <v>6</v>
      </c>
      <c r="B238" s="158" t="s">
        <v>122</v>
      </c>
      <c r="C238" s="164" t="s">
        <v>9</v>
      </c>
      <c r="D238" s="162">
        <v>1</v>
      </c>
      <c r="E238" s="165"/>
      <c r="F238" s="161"/>
    </row>
    <row r="239" spans="1:6">
      <c r="A239" s="154">
        <v>7</v>
      </c>
      <c r="B239" s="156" t="s">
        <v>92</v>
      </c>
      <c r="C239" s="390"/>
      <c r="D239" s="390"/>
      <c r="E239" s="390"/>
      <c r="F239" s="161"/>
    </row>
    <row r="240" spans="1:6">
      <c r="A240" s="8">
        <v>8</v>
      </c>
      <c r="B240" s="167" t="s">
        <v>123</v>
      </c>
      <c r="C240" s="164" t="s">
        <v>12</v>
      </c>
      <c r="D240" s="162">
        <v>184</v>
      </c>
      <c r="E240" s="165"/>
      <c r="F240" s="161"/>
    </row>
    <row r="241" spans="1:6" ht="26.25">
      <c r="A241" s="154">
        <v>9</v>
      </c>
      <c r="B241" s="11" t="s">
        <v>124</v>
      </c>
      <c r="C241" s="164" t="s">
        <v>144</v>
      </c>
      <c r="D241" s="162">
        <v>11</v>
      </c>
      <c r="E241" s="165"/>
      <c r="F241" s="161"/>
    </row>
    <row r="242" spans="1:6">
      <c r="A242" s="8">
        <v>10</v>
      </c>
      <c r="B242" s="156" t="s">
        <v>54</v>
      </c>
      <c r="C242" s="390"/>
      <c r="D242" s="390"/>
      <c r="E242" s="390"/>
      <c r="F242" s="161"/>
    </row>
    <row r="243" spans="1:6">
      <c r="A243" s="154">
        <v>11</v>
      </c>
      <c r="B243" s="158" t="s">
        <v>125</v>
      </c>
      <c r="C243" s="164" t="s">
        <v>144</v>
      </c>
      <c r="D243" s="162">
        <v>130</v>
      </c>
      <c r="E243" s="165"/>
      <c r="F243" s="161"/>
    </row>
    <row r="244" spans="1:6">
      <c r="A244" s="8">
        <v>12</v>
      </c>
      <c r="B244" s="158" t="s">
        <v>126</v>
      </c>
      <c r="C244" s="164" t="s">
        <v>12</v>
      </c>
      <c r="D244" s="162">
        <v>20</v>
      </c>
      <c r="E244" s="165"/>
      <c r="F244" s="161"/>
    </row>
    <row r="245" spans="1:6">
      <c r="A245" s="154">
        <v>13</v>
      </c>
      <c r="B245" s="158" t="s">
        <v>156</v>
      </c>
      <c r="C245" s="164" t="s">
        <v>144</v>
      </c>
      <c r="D245" s="162">
        <v>40</v>
      </c>
      <c r="E245" s="165"/>
      <c r="F245" s="161"/>
    </row>
    <row r="246" spans="1:6">
      <c r="A246" s="8">
        <v>14</v>
      </c>
      <c r="B246" s="156" t="s">
        <v>127</v>
      </c>
      <c r="C246" s="390"/>
      <c r="D246" s="390"/>
      <c r="E246" s="390"/>
      <c r="F246" s="161"/>
    </row>
    <row r="247" spans="1:6">
      <c r="A247" s="154">
        <v>15</v>
      </c>
      <c r="B247" s="158" t="s">
        <v>154</v>
      </c>
      <c r="C247" s="164" t="s">
        <v>12</v>
      </c>
      <c r="D247" s="162">
        <v>60</v>
      </c>
      <c r="E247" s="168"/>
      <c r="F247" s="161"/>
    </row>
    <row r="248" spans="1:6" ht="25.5">
      <c r="A248" s="8">
        <v>16</v>
      </c>
      <c r="B248" s="169" t="s">
        <v>129</v>
      </c>
      <c r="C248" s="164" t="s">
        <v>12</v>
      </c>
      <c r="D248" s="162">
        <v>1</v>
      </c>
      <c r="E248" s="168"/>
      <c r="F248" s="161"/>
    </row>
    <row r="249" spans="1:6" ht="26.25">
      <c r="A249" s="154">
        <v>17</v>
      </c>
      <c r="B249" s="11" t="s">
        <v>130</v>
      </c>
      <c r="C249" s="164" t="s">
        <v>0</v>
      </c>
      <c r="D249" s="162">
        <v>2</v>
      </c>
      <c r="E249" s="168"/>
      <c r="F249" s="161"/>
    </row>
    <row r="250" spans="1:6">
      <c r="A250" s="8">
        <v>18</v>
      </c>
      <c r="B250" s="158" t="s">
        <v>131</v>
      </c>
      <c r="C250" s="164" t="s">
        <v>0</v>
      </c>
      <c r="D250" s="162">
        <v>2</v>
      </c>
      <c r="E250" s="168"/>
      <c r="F250" s="161"/>
    </row>
    <row r="251" spans="1:6">
      <c r="A251" s="154">
        <v>19</v>
      </c>
      <c r="B251" s="158" t="s">
        <v>132</v>
      </c>
      <c r="C251" s="164" t="s">
        <v>12</v>
      </c>
      <c r="D251" s="162">
        <v>36</v>
      </c>
      <c r="E251" s="168"/>
      <c r="F251" s="161"/>
    </row>
    <row r="252" spans="1:6" ht="26.25">
      <c r="A252" s="8">
        <v>20</v>
      </c>
      <c r="B252" s="11" t="s">
        <v>133</v>
      </c>
      <c r="C252" s="164" t="s">
        <v>9</v>
      </c>
      <c r="D252" s="162">
        <v>8</v>
      </c>
      <c r="E252" s="168"/>
      <c r="F252" s="161"/>
    </row>
    <row r="253" spans="1:6">
      <c r="A253" s="154">
        <v>21</v>
      </c>
      <c r="B253" s="158" t="s">
        <v>155</v>
      </c>
      <c r="C253" s="164" t="s">
        <v>9</v>
      </c>
      <c r="D253" s="162">
        <v>8</v>
      </c>
      <c r="E253" s="168"/>
      <c r="F253" s="161"/>
    </row>
    <row r="254" spans="1:6">
      <c r="A254" s="8">
        <v>22</v>
      </c>
      <c r="B254" s="158" t="s">
        <v>135</v>
      </c>
      <c r="C254" s="164" t="s">
        <v>9</v>
      </c>
      <c r="D254" s="162">
        <v>4</v>
      </c>
      <c r="E254" s="168"/>
      <c r="F254" s="161"/>
    </row>
    <row r="255" spans="1:6">
      <c r="A255" s="154">
        <v>23</v>
      </c>
      <c r="B255" s="156" t="s">
        <v>136</v>
      </c>
      <c r="C255" s="390"/>
      <c r="D255" s="390"/>
      <c r="E255" s="390"/>
      <c r="F255" s="161"/>
    </row>
    <row r="256" spans="1:6">
      <c r="A256" s="8">
        <v>24</v>
      </c>
      <c r="B256" s="158" t="s">
        <v>137</v>
      </c>
      <c r="C256" s="164" t="s">
        <v>144</v>
      </c>
      <c r="D256" s="162">
        <v>8</v>
      </c>
      <c r="E256" s="168"/>
      <c r="F256" s="161"/>
    </row>
    <row r="257" spans="1:6">
      <c r="A257" s="154">
        <v>25</v>
      </c>
      <c r="B257" s="158" t="s">
        <v>138</v>
      </c>
      <c r="C257" s="164" t="s">
        <v>144</v>
      </c>
      <c r="D257" s="162">
        <v>96</v>
      </c>
      <c r="E257" s="168"/>
      <c r="F257" s="161"/>
    </row>
    <row r="258" spans="1:6">
      <c r="A258" s="8">
        <v>26</v>
      </c>
      <c r="B258" s="158" t="s">
        <v>151</v>
      </c>
      <c r="C258" s="164" t="s">
        <v>144</v>
      </c>
      <c r="D258" s="162">
        <v>16</v>
      </c>
      <c r="E258" s="168"/>
      <c r="F258" s="161"/>
    </row>
    <row r="259" spans="1:6">
      <c r="A259" s="154">
        <v>27</v>
      </c>
      <c r="B259" s="156" t="s">
        <v>139</v>
      </c>
      <c r="C259" s="390"/>
      <c r="D259" s="390"/>
      <c r="E259" s="390"/>
      <c r="F259" s="161"/>
    </row>
    <row r="260" spans="1:6">
      <c r="A260" s="8">
        <v>28</v>
      </c>
      <c r="B260" s="158" t="s">
        <v>140</v>
      </c>
      <c r="C260" s="164" t="s">
        <v>144</v>
      </c>
      <c r="D260" s="162">
        <v>10</v>
      </c>
      <c r="E260" s="168"/>
      <c r="F260" s="161"/>
    </row>
    <row r="261" spans="1:6">
      <c r="A261" s="154">
        <v>29</v>
      </c>
      <c r="B261" s="158" t="s">
        <v>141</v>
      </c>
      <c r="C261" s="164" t="s">
        <v>144</v>
      </c>
      <c r="D261" s="162">
        <v>1</v>
      </c>
      <c r="E261" s="168"/>
      <c r="F261" s="161"/>
    </row>
    <row r="262" spans="1:6">
      <c r="A262" s="8">
        <v>30</v>
      </c>
      <c r="B262" s="156" t="s">
        <v>77</v>
      </c>
      <c r="C262" s="390"/>
      <c r="D262" s="390"/>
      <c r="E262" s="390"/>
      <c r="F262" s="161"/>
    </row>
    <row r="263" spans="1:6">
      <c r="A263" s="154">
        <v>31</v>
      </c>
      <c r="B263" s="158" t="s">
        <v>142</v>
      </c>
      <c r="C263" s="164" t="s">
        <v>152</v>
      </c>
      <c r="D263" s="162">
        <v>36</v>
      </c>
      <c r="E263" s="168"/>
      <c r="F263" s="161"/>
    </row>
    <row r="264" spans="1:6">
      <c r="A264" s="607">
        <v>32</v>
      </c>
      <c r="B264" s="135" t="s">
        <v>210</v>
      </c>
      <c r="C264" s="107" t="s">
        <v>211</v>
      </c>
      <c r="D264" s="650">
        <v>1.25</v>
      </c>
      <c r="E264" s="186"/>
      <c r="F264" s="186"/>
    </row>
    <row r="265" spans="1:6">
      <c r="A265" s="154"/>
      <c r="B265" s="156" t="s">
        <v>143</v>
      </c>
      <c r="C265" s="170"/>
      <c r="D265" s="171"/>
      <c r="E265" s="172"/>
      <c r="F265" s="173"/>
    </row>
    <row r="266" spans="1:6">
      <c r="A266" s="15"/>
      <c r="B266" s="15"/>
      <c r="C266" s="181"/>
      <c r="D266" s="181"/>
      <c r="E266" s="181"/>
      <c r="F266" s="15"/>
    </row>
    <row r="268" spans="1:6">
      <c r="A268" s="591"/>
      <c r="B268" s="592" t="s">
        <v>487</v>
      </c>
      <c r="C268" s="592"/>
      <c r="D268" s="592"/>
      <c r="E268" s="592"/>
      <c r="F268" s="593"/>
    </row>
    <row r="269" spans="1:6">
      <c r="A269" s="758" t="s">
        <v>3</v>
      </c>
      <c r="B269" s="758" t="s">
        <v>43</v>
      </c>
      <c r="C269" s="758" t="s">
        <v>44</v>
      </c>
      <c r="D269" s="758" t="s">
        <v>119</v>
      </c>
      <c r="E269" s="758"/>
      <c r="F269" s="758"/>
    </row>
    <row r="270" spans="1:6">
      <c r="A270" s="758"/>
      <c r="B270" s="758"/>
      <c r="C270" s="758"/>
      <c r="D270" s="17" t="s">
        <v>2</v>
      </c>
      <c r="E270" s="17" t="s">
        <v>45</v>
      </c>
      <c r="F270" s="17" t="s">
        <v>46</v>
      </c>
    </row>
    <row r="271" spans="1:6">
      <c r="A271" s="16">
        <v>1</v>
      </c>
      <c r="B271" s="184" t="s">
        <v>47</v>
      </c>
      <c r="C271" s="758"/>
      <c r="D271" s="758"/>
      <c r="E271" s="758"/>
      <c r="F271" s="112"/>
    </row>
    <row r="272" spans="1:6">
      <c r="A272" s="106">
        <v>2</v>
      </c>
      <c r="B272" s="185" t="s">
        <v>120</v>
      </c>
      <c r="C272" s="107" t="s">
        <v>12</v>
      </c>
      <c r="D272" s="108">
        <v>24</v>
      </c>
      <c r="E272" s="186"/>
      <c r="F272" s="161"/>
    </row>
    <row r="273" spans="1:6" ht="26.25">
      <c r="A273" s="16">
        <v>3</v>
      </c>
      <c r="B273" s="187" t="s">
        <v>50</v>
      </c>
      <c r="C273" s="107" t="s">
        <v>12</v>
      </c>
      <c r="D273" s="108">
        <v>60</v>
      </c>
      <c r="E273" s="163"/>
      <c r="F273" s="161"/>
    </row>
    <row r="274" spans="1:6">
      <c r="A274" s="106">
        <v>4</v>
      </c>
      <c r="B274" s="185" t="s">
        <v>17</v>
      </c>
      <c r="C274" s="107" t="s">
        <v>9</v>
      </c>
      <c r="D274" s="108">
        <v>2</v>
      </c>
      <c r="E274" s="163"/>
      <c r="F274" s="161"/>
    </row>
    <row r="275" spans="1:6">
      <c r="A275" s="16">
        <v>5</v>
      </c>
      <c r="B275" s="184" t="s">
        <v>92</v>
      </c>
      <c r="C275" s="112"/>
      <c r="D275" s="112"/>
      <c r="E275" s="112"/>
      <c r="F275" s="161"/>
    </row>
    <row r="276" spans="1:6">
      <c r="A276" s="106">
        <v>6</v>
      </c>
      <c r="B276" s="188" t="s">
        <v>123</v>
      </c>
      <c r="C276" s="107" t="s">
        <v>12</v>
      </c>
      <c r="D276" s="108">
        <v>66</v>
      </c>
      <c r="E276" s="163"/>
      <c r="F276" s="161"/>
    </row>
    <row r="277" spans="1:6" ht="26.25">
      <c r="A277" s="16">
        <v>7</v>
      </c>
      <c r="B277" s="187" t="s">
        <v>124</v>
      </c>
      <c r="C277" s="107" t="s">
        <v>144</v>
      </c>
      <c r="D277" s="108">
        <v>4</v>
      </c>
      <c r="E277" s="163"/>
      <c r="F277" s="161"/>
    </row>
    <row r="278" spans="1:6">
      <c r="A278" s="106">
        <v>8</v>
      </c>
      <c r="B278" s="184" t="s">
        <v>54</v>
      </c>
      <c r="C278" s="112"/>
      <c r="D278" s="112"/>
      <c r="E278" s="112"/>
      <c r="F278" s="161"/>
    </row>
    <row r="279" spans="1:6">
      <c r="A279" s="16">
        <v>9</v>
      </c>
      <c r="B279" s="185" t="s">
        <v>125</v>
      </c>
      <c r="C279" s="107" t="s">
        <v>144</v>
      </c>
      <c r="D279" s="108">
        <v>30</v>
      </c>
      <c r="E279" s="163"/>
      <c r="F279" s="161"/>
    </row>
    <row r="280" spans="1:6">
      <c r="A280" s="106">
        <v>10</v>
      </c>
      <c r="B280" s="185" t="s">
        <v>126</v>
      </c>
      <c r="C280" s="107" t="s">
        <v>12</v>
      </c>
      <c r="D280" s="108">
        <v>10</v>
      </c>
      <c r="E280" s="163"/>
      <c r="F280" s="161"/>
    </row>
    <row r="281" spans="1:6">
      <c r="A281" s="16">
        <v>11</v>
      </c>
      <c r="B281" s="185" t="s">
        <v>156</v>
      </c>
      <c r="C281" s="107" t="s">
        <v>144</v>
      </c>
      <c r="D281" s="108">
        <v>15</v>
      </c>
      <c r="E281" s="163"/>
      <c r="F281" s="161"/>
    </row>
    <row r="282" spans="1:6">
      <c r="A282" s="106">
        <v>12</v>
      </c>
      <c r="B282" s="184" t="s">
        <v>127</v>
      </c>
      <c r="C282" s="112"/>
      <c r="D282" s="112"/>
      <c r="E282" s="112"/>
      <c r="F282" s="161"/>
    </row>
    <row r="283" spans="1:6">
      <c r="A283" s="16">
        <v>13</v>
      </c>
      <c r="B283" s="185" t="s">
        <v>154</v>
      </c>
      <c r="C283" s="107" t="s">
        <v>12</v>
      </c>
      <c r="D283" s="108">
        <v>24</v>
      </c>
      <c r="E283" s="186"/>
      <c r="F283" s="161"/>
    </row>
    <row r="284" spans="1:6" ht="25.5">
      <c r="A284" s="106">
        <v>14</v>
      </c>
      <c r="B284" s="189" t="s">
        <v>129</v>
      </c>
      <c r="C284" s="107" t="s">
        <v>12</v>
      </c>
      <c r="D284" s="108">
        <v>2</v>
      </c>
      <c r="E284" s="186"/>
      <c r="F284" s="161"/>
    </row>
    <row r="285" spans="1:6" ht="26.25">
      <c r="A285" s="16">
        <v>15</v>
      </c>
      <c r="B285" s="187" t="s">
        <v>130</v>
      </c>
      <c r="C285" s="107" t="s">
        <v>0</v>
      </c>
      <c r="D285" s="108">
        <v>2</v>
      </c>
      <c r="E285" s="186"/>
      <c r="F285" s="161"/>
    </row>
    <row r="286" spans="1:6">
      <c r="A286" s="106">
        <v>16</v>
      </c>
      <c r="B286" s="185" t="s">
        <v>131</v>
      </c>
      <c r="C286" s="107" t="s">
        <v>0</v>
      </c>
      <c r="D286" s="108">
        <v>2</v>
      </c>
      <c r="E286" s="186"/>
      <c r="F286" s="161"/>
    </row>
    <row r="287" spans="1:6">
      <c r="A287" s="16">
        <v>17</v>
      </c>
      <c r="B287" s="185" t="s">
        <v>132</v>
      </c>
      <c r="C287" s="107" t="s">
        <v>12</v>
      </c>
      <c r="D287" s="108">
        <v>12</v>
      </c>
      <c r="E287" s="186"/>
      <c r="F287" s="161"/>
    </row>
    <row r="288" spans="1:6" ht="26.25">
      <c r="A288" s="106">
        <v>18</v>
      </c>
      <c r="B288" s="187" t="s">
        <v>133</v>
      </c>
      <c r="C288" s="107" t="s">
        <v>9</v>
      </c>
      <c r="D288" s="108">
        <v>3</v>
      </c>
      <c r="E288" s="186"/>
      <c r="F288" s="161"/>
    </row>
    <row r="289" spans="1:7">
      <c r="A289" s="16">
        <v>19</v>
      </c>
      <c r="B289" s="185" t="s">
        <v>155</v>
      </c>
      <c r="C289" s="107" t="s">
        <v>9</v>
      </c>
      <c r="D289" s="108">
        <v>3</v>
      </c>
      <c r="E289" s="186"/>
      <c r="F289" s="161"/>
    </row>
    <row r="290" spans="1:7">
      <c r="A290" s="106">
        <v>20</v>
      </c>
      <c r="B290" s="185" t="s">
        <v>135</v>
      </c>
      <c r="C290" s="107" t="s">
        <v>9</v>
      </c>
      <c r="D290" s="108">
        <v>2</v>
      </c>
      <c r="E290" s="186"/>
      <c r="F290" s="161"/>
    </row>
    <row r="291" spans="1:7">
      <c r="A291" s="16">
        <v>21</v>
      </c>
      <c r="B291" s="184" t="s">
        <v>136</v>
      </c>
      <c r="C291" s="112"/>
      <c r="D291" s="112"/>
      <c r="E291" s="112"/>
      <c r="F291" s="161"/>
    </row>
    <row r="292" spans="1:7">
      <c r="A292" s="106">
        <v>22</v>
      </c>
      <c r="B292" s="185" t="s">
        <v>137</v>
      </c>
      <c r="C292" s="107" t="s">
        <v>144</v>
      </c>
      <c r="D292" s="108">
        <v>3</v>
      </c>
      <c r="E292" s="186"/>
      <c r="F292" s="161"/>
    </row>
    <row r="293" spans="1:7">
      <c r="A293" s="16">
        <v>23</v>
      </c>
      <c r="B293" s="185" t="s">
        <v>138</v>
      </c>
      <c r="C293" s="107" t="s">
        <v>144</v>
      </c>
      <c r="D293" s="108">
        <v>18</v>
      </c>
      <c r="E293" s="186"/>
      <c r="F293" s="161"/>
    </row>
    <row r="294" spans="1:7">
      <c r="A294" s="106">
        <v>24</v>
      </c>
      <c r="B294" s="185" t="s">
        <v>151</v>
      </c>
      <c r="C294" s="107" t="s">
        <v>144</v>
      </c>
      <c r="D294" s="108">
        <v>6</v>
      </c>
      <c r="E294" s="186"/>
      <c r="F294" s="161"/>
    </row>
    <row r="295" spans="1:7">
      <c r="A295" s="16">
        <v>25</v>
      </c>
      <c r="B295" s="184" t="s">
        <v>139</v>
      </c>
      <c r="C295" s="112"/>
      <c r="D295" s="112"/>
      <c r="E295" s="112"/>
      <c r="F295" s="161"/>
    </row>
    <row r="296" spans="1:7">
      <c r="A296" s="106">
        <v>26</v>
      </c>
      <c r="B296" s="185" t="s">
        <v>140</v>
      </c>
      <c r="C296" s="107" t="s">
        <v>144</v>
      </c>
      <c r="D296" s="108">
        <v>4</v>
      </c>
      <c r="E296" s="186"/>
      <c r="F296" s="161"/>
    </row>
    <row r="297" spans="1:7">
      <c r="A297" s="16">
        <v>27</v>
      </c>
      <c r="B297" s="185" t="s">
        <v>141</v>
      </c>
      <c r="C297" s="107" t="s">
        <v>144</v>
      </c>
      <c r="D297" s="108">
        <v>0.5</v>
      </c>
      <c r="E297" s="186"/>
      <c r="F297" s="161"/>
    </row>
    <row r="298" spans="1:7">
      <c r="A298" s="106">
        <v>28</v>
      </c>
      <c r="B298" s="184" t="s">
        <v>77</v>
      </c>
      <c r="C298" s="112"/>
      <c r="D298" s="112"/>
      <c r="E298" s="112"/>
      <c r="F298" s="161"/>
    </row>
    <row r="299" spans="1:7">
      <c r="A299" s="16">
        <v>29</v>
      </c>
      <c r="B299" s="185" t="s">
        <v>142</v>
      </c>
      <c r="C299" s="107" t="s">
        <v>152</v>
      </c>
      <c r="D299" s="108">
        <v>24</v>
      </c>
      <c r="E299" s="186"/>
      <c r="F299" s="161"/>
    </row>
    <row r="300" spans="1:7">
      <c r="A300" s="607">
        <v>30</v>
      </c>
      <c r="B300" s="135" t="s">
        <v>210</v>
      </c>
      <c r="C300" s="107" t="s">
        <v>211</v>
      </c>
      <c r="D300" s="650">
        <v>1.25</v>
      </c>
      <c r="E300" s="186"/>
      <c r="F300" s="186"/>
    </row>
    <row r="301" spans="1:7">
      <c r="A301" s="16"/>
      <c r="B301" s="184" t="s">
        <v>143</v>
      </c>
      <c r="C301" s="17"/>
      <c r="D301" s="109"/>
      <c r="E301" s="137"/>
      <c r="F301" s="173"/>
      <c r="G301" s="252" t="s">
        <v>39</v>
      </c>
    </row>
    <row r="302" spans="1:7">
      <c r="A302" s="57"/>
      <c r="B302" s="57"/>
      <c r="C302" s="57"/>
      <c r="D302" s="57"/>
      <c r="E302" s="57"/>
      <c r="F302" s="57"/>
    </row>
    <row r="304" spans="1:7">
      <c r="A304" s="388"/>
      <c r="B304" s="590" t="s">
        <v>488</v>
      </c>
      <c r="C304" s="590"/>
      <c r="D304" s="590"/>
      <c r="E304" s="590"/>
      <c r="F304" s="389"/>
    </row>
    <row r="305" spans="1:6">
      <c r="A305" s="759" t="s">
        <v>3</v>
      </c>
      <c r="B305" s="759" t="s">
        <v>43</v>
      </c>
      <c r="C305" s="759" t="s">
        <v>44</v>
      </c>
      <c r="D305" s="759" t="s">
        <v>119</v>
      </c>
      <c r="E305" s="759"/>
      <c r="F305" s="759"/>
    </row>
    <row r="306" spans="1:6">
      <c r="A306" s="759"/>
      <c r="B306" s="759"/>
      <c r="C306" s="759"/>
      <c r="D306" s="155" t="s">
        <v>2</v>
      </c>
      <c r="E306" s="155" t="s">
        <v>45</v>
      </c>
      <c r="F306" s="155" t="s">
        <v>46</v>
      </c>
    </row>
    <row r="307" spans="1:6">
      <c r="A307" s="154">
        <v>1</v>
      </c>
      <c r="B307" s="156" t="s">
        <v>47</v>
      </c>
      <c r="C307" s="759"/>
      <c r="D307" s="759"/>
      <c r="E307" s="759"/>
      <c r="F307" s="157"/>
    </row>
    <row r="308" spans="1:6">
      <c r="A308" s="8">
        <v>2</v>
      </c>
      <c r="B308" s="158" t="s">
        <v>120</v>
      </c>
      <c r="C308" s="164" t="s">
        <v>12</v>
      </c>
      <c r="D308" s="162">
        <v>204</v>
      </c>
      <c r="E308" s="168"/>
      <c r="F308" s="161"/>
    </row>
    <row r="309" spans="1:6">
      <c r="A309" s="154">
        <v>3</v>
      </c>
      <c r="B309" s="158" t="s">
        <v>17</v>
      </c>
      <c r="C309" s="164" t="s">
        <v>9</v>
      </c>
      <c r="D309" s="162">
        <v>4</v>
      </c>
      <c r="E309" s="165"/>
      <c r="F309" s="161"/>
    </row>
    <row r="310" spans="1:6">
      <c r="A310" s="8">
        <v>4</v>
      </c>
      <c r="B310" s="158" t="s">
        <v>122</v>
      </c>
      <c r="C310" s="164" t="s">
        <v>9</v>
      </c>
      <c r="D310" s="162">
        <v>1</v>
      </c>
      <c r="E310" s="165"/>
      <c r="F310" s="161"/>
    </row>
    <row r="311" spans="1:6">
      <c r="A311" s="154">
        <v>5</v>
      </c>
      <c r="B311" s="156" t="s">
        <v>92</v>
      </c>
      <c r="C311" s="390"/>
      <c r="D311" s="390"/>
      <c r="E311" s="390"/>
      <c r="F311" s="161"/>
    </row>
    <row r="312" spans="1:6">
      <c r="A312" s="8">
        <v>6</v>
      </c>
      <c r="B312" s="167" t="s">
        <v>123</v>
      </c>
      <c r="C312" s="164" t="s">
        <v>12</v>
      </c>
      <c r="D312" s="162">
        <v>928</v>
      </c>
      <c r="E312" s="165"/>
      <c r="F312" s="161"/>
    </row>
    <row r="313" spans="1:6" ht="26.25">
      <c r="A313" s="154">
        <v>7</v>
      </c>
      <c r="B313" s="11" t="s">
        <v>124</v>
      </c>
      <c r="C313" s="164" t="s">
        <v>144</v>
      </c>
      <c r="D313" s="162">
        <v>32</v>
      </c>
      <c r="E313" s="165"/>
      <c r="F313" s="161"/>
    </row>
    <row r="314" spans="1:6">
      <c r="A314" s="8">
        <v>8</v>
      </c>
      <c r="B314" s="156" t="s">
        <v>54</v>
      </c>
      <c r="C314" s="390"/>
      <c r="D314" s="390"/>
      <c r="E314" s="390"/>
      <c r="F314" s="161"/>
    </row>
    <row r="315" spans="1:6">
      <c r="A315" s="154">
        <v>9</v>
      </c>
      <c r="B315" s="158" t="s">
        <v>125</v>
      </c>
      <c r="C315" s="164" t="s">
        <v>144</v>
      </c>
      <c r="D315" s="162">
        <v>128</v>
      </c>
      <c r="E315" s="165"/>
      <c r="F315" s="161"/>
    </row>
    <row r="316" spans="1:6">
      <c r="A316" s="8">
        <v>10</v>
      </c>
      <c r="B316" s="158" t="s">
        <v>545</v>
      </c>
      <c r="C316" s="164" t="s">
        <v>144</v>
      </c>
      <c r="D316" s="162">
        <v>98</v>
      </c>
      <c r="E316" s="165"/>
      <c r="F316" s="161"/>
    </row>
    <row r="317" spans="1:6">
      <c r="A317" s="154">
        <v>11</v>
      </c>
      <c r="B317" s="156" t="s">
        <v>127</v>
      </c>
      <c r="C317" s="390"/>
      <c r="D317" s="390"/>
      <c r="E317" s="390"/>
      <c r="F317" s="161"/>
    </row>
    <row r="318" spans="1:6">
      <c r="A318" s="8">
        <v>12</v>
      </c>
      <c r="B318" s="158" t="s">
        <v>546</v>
      </c>
      <c r="C318" s="166" t="s">
        <v>12</v>
      </c>
      <c r="D318" s="162">
        <v>204</v>
      </c>
      <c r="E318" s="168"/>
      <c r="F318" s="161"/>
    </row>
    <row r="319" spans="1:6">
      <c r="A319" s="154">
        <v>13</v>
      </c>
      <c r="B319" s="158" t="s">
        <v>385</v>
      </c>
      <c r="C319" s="164" t="s">
        <v>12</v>
      </c>
      <c r="D319" s="162">
        <v>204</v>
      </c>
      <c r="E319" s="168"/>
      <c r="F319" s="161"/>
    </row>
    <row r="320" spans="1:6" ht="26.25">
      <c r="A320" s="8">
        <v>14</v>
      </c>
      <c r="B320" s="11" t="s">
        <v>381</v>
      </c>
      <c r="C320" s="164" t="s">
        <v>0</v>
      </c>
      <c r="D320" s="162">
        <v>44</v>
      </c>
      <c r="E320" s="168"/>
      <c r="F320" s="161"/>
    </row>
    <row r="321" spans="1:6">
      <c r="A321" s="154">
        <v>15</v>
      </c>
      <c r="B321" s="169" t="s">
        <v>382</v>
      </c>
      <c r="C321" s="164" t="s">
        <v>0</v>
      </c>
      <c r="D321" s="162">
        <v>2</v>
      </c>
      <c r="E321" s="168"/>
      <c r="F321" s="161"/>
    </row>
    <row r="322" spans="1:6">
      <c r="A322" s="8">
        <v>16</v>
      </c>
      <c r="B322" s="11" t="s">
        <v>547</v>
      </c>
      <c r="C322" s="164" t="s">
        <v>0</v>
      </c>
      <c r="D322" s="162">
        <v>2</v>
      </c>
      <c r="E322" s="168"/>
      <c r="F322" s="161"/>
    </row>
    <row r="323" spans="1:6">
      <c r="A323" s="154">
        <v>17</v>
      </c>
      <c r="B323" s="158" t="s">
        <v>384</v>
      </c>
      <c r="C323" s="164" t="s">
        <v>9</v>
      </c>
      <c r="D323" s="162">
        <v>8</v>
      </c>
      <c r="E323" s="168"/>
      <c r="F323" s="161"/>
    </row>
    <row r="324" spans="1:6">
      <c r="A324" s="8">
        <v>18</v>
      </c>
      <c r="B324" s="156" t="s">
        <v>136</v>
      </c>
      <c r="C324" s="390"/>
      <c r="D324" s="390"/>
      <c r="E324" s="390"/>
      <c r="F324" s="161"/>
    </row>
    <row r="325" spans="1:6">
      <c r="A325" s="154">
        <v>19</v>
      </c>
      <c r="B325" s="158" t="s">
        <v>137</v>
      </c>
      <c r="C325" s="164" t="s">
        <v>144</v>
      </c>
      <c r="D325" s="162">
        <v>19</v>
      </c>
      <c r="E325" s="168"/>
      <c r="F325" s="161"/>
    </row>
    <row r="326" spans="1:6">
      <c r="A326" s="8">
        <v>20</v>
      </c>
      <c r="B326" s="158" t="s">
        <v>138</v>
      </c>
      <c r="C326" s="164" t="s">
        <v>144</v>
      </c>
      <c r="D326" s="162">
        <v>63</v>
      </c>
      <c r="E326" s="168"/>
      <c r="F326" s="161"/>
    </row>
    <row r="327" spans="1:6">
      <c r="A327" s="154">
        <v>21</v>
      </c>
      <c r="B327" s="158" t="s">
        <v>158</v>
      </c>
      <c r="C327" s="164" t="s">
        <v>144</v>
      </c>
      <c r="D327" s="162">
        <v>44</v>
      </c>
      <c r="E327" s="168"/>
      <c r="F327" s="161"/>
    </row>
    <row r="328" spans="1:6">
      <c r="A328" s="8">
        <v>22</v>
      </c>
      <c r="B328" s="156" t="s">
        <v>139</v>
      </c>
      <c r="C328" s="390"/>
      <c r="D328" s="390"/>
      <c r="E328" s="390"/>
      <c r="F328" s="161"/>
    </row>
    <row r="329" spans="1:6">
      <c r="A329" s="154">
        <v>23</v>
      </c>
      <c r="B329" s="158" t="s">
        <v>140</v>
      </c>
      <c r="C329" s="164" t="s">
        <v>144</v>
      </c>
      <c r="D329" s="162">
        <v>2</v>
      </c>
      <c r="E329" s="168"/>
      <c r="F329" s="161"/>
    </row>
    <row r="330" spans="1:6">
      <c r="A330" s="8">
        <v>24</v>
      </c>
      <c r="B330" s="158" t="s">
        <v>141</v>
      </c>
      <c r="C330" s="164" t="s">
        <v>144</v>
      </c>
      <c r="D330" s="162">
        <v>32</v>
      </c>
      <c r="E330" s="168"/>
      <c r="F330" s="161"/>
    </row>
    <row r="331" spans="1:6">
      <c r="A331" s="154">
        <v>25</v>
      </c>
      <c r="B331" s="156" t="s">
        <v>77</v>
      </c>
      <c r="C331" s="390"/>
      <c r="D331" s="390"/>
      <c r="E331" s="390"/>
      <c r="F331" s="161"/>
    </row>
    <row r="332" spans="1:6">
      <c r="A332" s="8">
        <v>26</v>
      </c>
      <c r="B332" s="158" t="s">
        <v>142</v>
      </c>
      <c r="C332" s="164" t="s">
        <v>152</v>
      </c>
      <c r="D332" s="162">
        <v>30</v>
      </c>
      <c r="E332" s="168"/>
      <c r="F332" s="161"/>
    </row>
    <row r="333" spans="1:6">
      <c r="A333" s="607">
        <v>27</v>
      </c>
      <c r="B333" s="135" t="s">
        <v>210</v>
      </c>
      <c r="C333" s="107" t="s">
        <v>211</v>
      </c>
      <c r="D333" s="650">
        <v>1.25</v>
      </c>
      <c r="E333" s="186"/>
      <c r="F333" s="186"/>
    </row>
    <row r="334" spans="1:6">
      <c r="A334" s="154"/>
      <c r="B334" s="156" t="s">
        <v>143</v>
      </c>
      <c r="C334" s="170"/>
      <c r="D334" s="171"/>
      <c r="E334" s="172"/>
      <c r="F334" s="173"/>
    </row>
    <row r="335" spans="1:6">
      <c r="A335" s="15"/>
      <c r="B335" s="15"/>
      <c r="C335" s="15"/>
      <c r="D335" s="15"/>
      <c r="E335" s="15"/>
      <c r="F335" s="15"/>
    </row>
    <row r="337" spans="1:6">
      <c r="A337" s="388"/>
      <c r="B337" s="590" t="s">
        <v>489</v>
      </c>
      <c r="C337" s="590"/>
      <c r="D337" s="590"/>
      <c r="E337" s="590"/>
      <c r="F337" s="389"/>
    </row>
    <row r="338" spans="1:6">
      <c r="A338" s="759" t="s">
        <v>3</v>
      </c>
      <c r="B338" s="759" t="s">
        <v>43</v>
      </c>
      <c r="C338" s="759" t="s">
        <v>44</v>
      </c>
      <c r="D338" s="759" t="s">
        <v>119</v>
      </c>
      <c r="E338" s="759"/>
      <c r="F338" s="759"/>
    </row>
    <row r="339" spans="1:6">
      <c r="A339" s="759"/>
      <c r="B339" s="759"/>
      <c r="C339" s="759"/>
      <c r="D339" s="155" t="s">
        <v>2</v>
      </c>
      <c r="E339" s="155" t="s">
        <v>45</v>
      </c>
      <c r="F339" s="155" t="s">
        <v>46</v>
      </c>
    </row>
    <row r="340" spans="1:6">
      <c r="A340" s="154">
        <v>1</v>
      </c>
      <c r="B340" s="156" t="s">
        <v>47</v>
      </c>
      <c r="C340" s="759"/>
      <c r="D340" s="759"/>
      <c r="E340" s="759"/>
      <c r="F340" s="157"/>
    </row>
    <row r="341" spans="1:6">
      <c r="A341" s="8">
        <v>2</v>
      </c>
      <c r="B341" s="158" t="s">
        <v>120</v>
      </c>
      <c r="C341" s="164" t="s">
        <v>12</v>
      </c>
      <c r="D341" s="162">
        <v>350</v>
      </c>
      <c r="E341" s="168"/>
      <c r="F341" s="161"/>
    </row>
    <row r="342" spans="1:6" ht="26.25">
      <c r="A342" s="154">
        <v>3</v>
      </c>
      <c r="B342" s="11" t="s">
        <v>159</v>
      </c>
      <c r="C342" s="164" t="s">
        <v>12</v>
      </c>
      <c r="D342" s="162">
        <v>350</v>
      </c>
      <c r="E342" s="165"/>
      <c r="F342" s="161"/>
    </row>
    <row r="343" spans="1:6">
      <c r="A343" s="8">
        <v>4</v>
      </c>
      <c r="B343" s="158" t="s">
        <v>122</v>
      </c>
      <c r="C343" s="164" t="s">
        <v>9</v>
      </c>
      <c r="D343" s="162">
        <v>1</v>
      </c>
      <c r="E343" s="165"/>
      <c r="F343" s="161"/>
    </row>
    <row r="344" spans="1:6">
      <c r="A344" s="154">
        <v>5</v>
      </c>
      <c r="B344" s="156" t="s">
        <v>92</v>
      </c>
      <c r="C344" s="390"/>
      <c r="D344" s="390"/>
      <c r="E344" s="390"/>
      <c r="F344" s="161"/>
    </row>
    <row r="345" spans="1:6">
      <c r="A345" s="8">
        <v>6</v>
      </c>
      <c r="B345" s="167" t="s">
        <v>123</v>
      </c>
      <c r="C345" s="164" t="s">
        <v>12</v>
      </c>
      <c r="D345" s="605">
        <v>1110</v>
      </c>
      <c r="E345" s="165"/>
      <c r="F345" s="161"/>
    </row>
    <row r="346" spans="1:6" ht="26.25">
      <c r="A346" s="154">
        <v>7</v>
      </c>
      <c r="B346" s="11" t="s">
        <v>124</v>
      </c>
      <c r="C346" s="164" t="s">
        <v>144</v>
      </c>
      <c r="D346" s="162">
        <v>75</v>
      </c>
      <c r="E346" s="165"/>
      <c r="F346" s="161"/>
    </row>
    <row r="347" spans="1:6">
      <c r="A347" s="8">
        <v>8</v>
      </c>
      <c r="B347" s="156" t="s">
        <v>54</v>
      </c>
      <c r="C347" s="390"/>
      <c r="D347" s="390"/>
      <c r="E347" s="390"/>
      <c r="F347" s="161"/>
    </row>
    <row r="348" spans="1:6">
      <c r="A348" s="154">
        <v>9</v>
      </c>
      <c r="B348" s="158" t="s">
        <v>125</v>
      </c>
      <c r="C348" s="164" t="s">
        <v>144</v>
      </c>
      <c r="D348" s="162">
        <v>154</v>
      </c>
      <c r="E348" s="165"/>
      <c r="F348" s="161"/>
    </row>
    <row r="349" spans="1:6">
      <c r="A349" s="8">
        <v>10</v>
      </c>
      <c r="B349" s="158" t="s">
        <v>160</v>
      </c>
      <c r="C349" s="164" t="s">
        <v>144</v>
      </c>
      <c r="D349" s="162">
        <v>154</v>
      </c>
      <c r="E349" s="165"/>
      <c r="F349" s="161"/>
    </row>
    <row r="350" spans="1:6">
      <c r="A350" s="154">
        <v>11</v>
      </c>
      <c r="B350" s="158" t="s">
        <v>545</v>
      </c>
      <c r="C350" s="164" t="s">
        <v>144</v>
      </c>
      <c r="D350" s="162">
        <v>180</v>
      </c>
      <c r="E350" s="165"/>
      <c r="F350" s="161"/>
    </row>
    <row r="351" spans="1:6">
      <c r="A351" s="8">
        <v>12</v>
      </c>
      <c r="B351" s="156" t="s">
        <v>127</v>
      </c>
      <c r="C351" s="390"/>
      <c r="D351" s="390"/>
      <c r="E351" s="390"/>
      <c r="F351" s="161"/>
    </row>
    <row r="352" spans="1:6">
      <c r="A352" s="154">
        <v>13</v>
      </c>
      <c r="B352" s="158" t="s">
        <v>546</v>
      </c>
      <c r="C352" s="166" t="s">
        <v>12</v>
      </c>
      <c r="D352" s="162">
        <v>350</v>
      </c>
      <c r="E352" s="168"/>
      <c r="F352" s="161"/>
    </row>
    <row r="353" spans="1:6">
      <c r="A353" s="8">
        <v>14</v>
      </c>
      <c r="B353" s="158" t="s">
        <v>548</v>
      </c>
      <c r="C353" s="164" t="s">
        <v>12</v>
      </c>
      <c r="D353" s="162">
        <v>350</v>
      </c>
      <c r="E353" s="168"/>
      <c r="F353" s="161"/>
    </row>
    <row r="354" spans="1:6" ht="26.25">
      <c r="A354" s="154">
        <v>15</v>
      </c>
      <c r="B354" s="11" t="s">
        <v>381</v>
      </c>
      <c r="C354" s="164" t="s">
        <v>0</v>
      </c>
      <c r="D354" s="162">
        <v>50</v>
      </c>
      <c r="E354" s="168"/>
      <c r="F354" s="161"/>
    </row>
    <row r="355" spans="1:6">
      <c r="A355" s="8">
        <v>16</v>
      </c>
      <c r="B355" s="169" t="s">
        <v>382</v>
      </c>
      <c r="C355" s="164" t="s">
        <v>0</v>
      </c>
      <c r="D355" s="162">
        <v>10</v>
      </c>
      <c r="E355" s="168"/>
      <c r="F355" s="161"/>
    </row>
    <row r="356" spans="1:6">
      <c r="A356" s="154">
        <v>17</v>
      </c>
      <c r="B356" s="169" t="s">
        <v>549</v>
      </c>
      <c r="C356" s="164" t="s">
        <v>0</v>
      </c>
      <c r="D356" s="162">
        <v>2</v>
      </c>
      <c r="E356" s="168"/>
      <c r="F356" s="161"/>
    </row>
    <row r="357" spans="1:6">
      <c r="A357" s="8">
        <v>18</v>
      </c>
      <c r="B357" s="11" t="s">
        <v>547</v>
      </c>
      <c r="C357" s="164" t="s">
        <v>0</v>
      </c>
      <c r="D357" s="162">
        <v>10</v>
      </c>
      <c r="E357" s="168"/>
      <c r="F357" s="161"/>
    </row>
    <row r="358" spans="1:6">
      <c r="A358" s="154">
        <v>19</v>
      </c>
      <c r="B358" s="158" t="s">
        <v>384</v>
      </c>
      <c r="C358" s="164" t="s">
        <v>9</v>
      </c>
      <c r="D358" s="162">
        <v>4</v>
      </c>
      <c r="E358" s="168"/>
      <c r="F358" s="161"/>
    </row>
    <row r="359" spans="1:6">
      <c r="A359" s="8">
        <v>20</v>
      </c>
      <c r="B359" s="156" t="s">
        <v>136</v>
      </c>
      <c r="C359" s="390"/>
      <c r="D359" s="390"/>
      <c r="E359" s="390"/>
      <c r="F359" s="161"/>
    </row>
    <row r="360" spans="1:6">
      <c r="A360" s="154">
        <v>21</v>
      </c>
      <c r="B360" s="158" t="s">
        <v>137</v>
      </c>
      <c r="C360" s="164" t="s">
        <v>144</v>
      </c>
      <c r="D360" s="162">
        <v>48</v>
      </c>
      <c r="E360" s="168"/>
      <c r="F360" s="161"/>
    </row>
    <row r="361" spans="1:6">
      <c r="A361" s="8">
        <v>22</v>
      </c>
      <c r="B361" s="158" t="s">
        <v>138</v>
      </c>
      <c r="C361" s="164" t="s">
        <v>144</v>
      </c>
      <c r="D361" s="162">
        <v>195</v>
      </c>
      <c r="E361" s="168"/>
      <c r="F361" s="161"/>
    </row>
    <row r="362" spans="1:6">
      <c r="A362" s="154">
        <v>23</v>
      </c>
      <c r="B362" s="158" t="s">
        <v>158</v>
      </c>
      <c r="C362" s="164" t="s">
        <v>144</v>
      </c>
      <c r="D362" s="162">
        <v>76</v>
      </c>
      <c r="E362" s="168"/>
      <c r="F362" s="161"/>
    </row>
    <row r="363" spans="1:6">
      <c r="A363" s="8">
        <v>24</v>
      </c>
      <c r="B363" s="156" t="s">
        <v>139</v>
      </c>
      <c r="C363" s="390"/>
      <c r="D363" s="390"/>
      <c r="E363" s="390"/>
      <c r="F363" s="161"/>
    </row>
    <row r="364" spans="1:6">
      <c r="A364" s="154">
        <v>25</v>
      </c>
      <c r="B364" s="158" t="s">
        <v>140</v>
      </c>
      <c r="C364" s="164" t="s">
        <v>144</v>
      </c>
      <c r="D364" s="162">
        <v>3</v>
      </c>
      <c r="E364" s="168"/>
      <c r="F364" s="161"/>
    </row>
    <row r="365" spans="1:6">
      <c r="A365" s="8">
        <v>26</v>
      </c>
      <c r="B365" s="158" t="s">
        <v>141</v>
      </c>
      <c r="C365" s="164" t="s">
        <v>144</v>
      </c>
      <c r="D365" s="162">
        <f>100*0.5*0.18</f>
        <v>9</v>
      </c>
      <c r="E365" s="168"/>
      <c r="F365" s="161"/>
    </row>
    <row r="366" spans="1:6">
      <c r="A366" s="8">
        <v>27</v>
      </c>
      <c r="B366" s="158" t="s">
        <v>550</v>
      </c>
      <c r="C366" s="164" t="s">
        <v>144</v>
      </c>
      <c r="D366" s="162">
        <v>25</v>
      </c>
      <c r="E366" s="168"/>
      <c r="F366" s="161"/>
    </row>
    <row r="367" spans="1:6">
      <c r="A367" s="154">
        <v>28</v>
      </c>
      <c r="B367" s="156" t="s">
        <v>77</v>
      </c>
      <c r="C367" s="390"/>
      <c r="D367" s="390"/>
      <c r="E367" s="390"/>
      <c r="F367" s="161"/>
    </row>
    <row r="368" spans="1:6">
      <c r="A368" s="8">
        <v>29</v>
      </c>
      <c r="B368" s="158" t="s">
        <v>142</v>
      </c>
      <c r="C368" s="164" t="s">
        <v>152</v>
      </c>
      <c r="D368" s="162">
        <v>200</v>
      </c>
      <c r="E368" s="168"/>
      <c r="F368" s="161"/>
    </row>
    <row r="369" spans="1:6">
      <c r="A369" s="8">
        <v>30</v>
      </c>
      <c r="B369" s="135" t="s">
        <v>210</v>
      </c>
      <c r="C369" s="107" t="s">
        <v>211</v>
      </c>
      <c r="D369" s="650">
        <v>1.25</v>
      </c>
      <c r="E369" s="186"/>
      <c r="F369" s="186"/>
    </row>
    <row r="370" spans="1:6">
      <c r="A370" s="154"/>
      <c r="B370" s="156" t="s">
        <v>143</v>
      </c>
      <c r="C370" s="170"/>
      <c r="D370" s="171"/>
      <c r="E370" s="172"/>
      <c r="F370" s="173"/>
    </row>
    <row r="371" spans="1:6">
      <c r="A371" s="15"/>
      <c r="B371" s="15"/>
      <c r="C371" s="15"/>
      <c r="D371" s="15"/>
      <c r="E371" s="15"/>
      <c r="F371" s="15"/>
    </row>
    <row r="373" spans="1:6" ht="15" customHeight="1">
      <c r="A373" s="388"/>
      <c r="B373" s="590" t="s">
        <v>490</v>
      </c>
      <c r="C373" s="590"/>
      <c r="D373" s="590"/>
      <c r="E373" s="590"/>
      <c r="F373" s="389"/>
    </row>
    <row r="374" spans="1:6">
      <c r="A374" s="759" t="s">
        <v>3</v>
      </c>
      <c r="B374" s="759" t="s">
        <v>43</v>
      </c>
      <c r="C374" s="759" t="s">
        <v>44</v>
      </c>
      <c r="D374" s="759" t="s">
        <v>119</v>
      </c>
      <c r="E374" s="759"/>
      <c r="F374" s="759"/>
    </row>
    <row r="375" spans="1:6">
      <c r="A375" s="759"/>
      <c r="B375" s="759"/>
      <c r="C375" s="759"/>
      <c r="D375" s="155" t="s">
        <v>2</v>
      </c>
      <c r="E375" s="155" t="s">
        <v>45</v>
      </c>
      <c r="F375" s="155" t="s">
        <v>46</v>
      </c>
    </row>
    <row r="376" spans="1:6">
      <c r="A376" s="154">
        <v>1</v>
      </c>
      <c r="B376" s="156" t="s">
        <v>47</v>
      </c>
      <c r="C376" s="759"/>
      <c r="D376" s="759"/>
      <c r="E376" s="759"/>
      <c r="F376" s="157"/>
    </row>
    <row r="377" spans="1:6">
      <c r="A377" s="8">
        <v>2</v>
      </c>
      <c r="B377" s="158" t="s">
        <v>120</v>
      </c>
      <c r="C377" s="164" t="s">
        <v>12</v>
      </c>
      <c r="D377" s="162">
        <v>96</v>
      </c>
      <c r="E377" s="168"/>
      <c r="F377" s="161"/>
    </row>
    <row r="378" spans="1:6">
      <c r="A378" s="154">
        <v>3</v>
      </c>
      <c r="B378" s="158" t="s">
        <v>17</v>
      </c>
      <c r="C378" s="164" t="s">
        <v>9</v>
      </c>
      <c r="D378" s="162">
        <v>2</v>
      </c>
      <c r="E378" s="165"/>
      <c r="F378" s="161"/>
    </row>
    <row r="379" spans="1:6">
      <c r="A379" s="8">
        <v>4</v>
      </c>
      <c r="B379" s="158" t="s">
        <v>122</v>
      </c>
      <c r="C379" s="164" t="s">
        <v>9</v>
      </c>
      <c r="D379" s="162">
        <v>1</v>
      </c>
      <c r="E379" s="165"/>
      <c r="F379" s="161"/>
    </row>
    <row r="380" spans="1:6">
      <c r="A380" s="154">
        <v>5</v>
      </c>
      <c r="B380" s="156" t="s">
        <v>92</v>
      </c>
      <c r="C380" s="390"/>
      <c r="D380" s="390"/>
      <c r="E380" s="390"/>
      <c r="F380" s="161"/>
    </row>
    <row r="381" spans="1:6">
      <c r="A381" s="8">
        <v>6</v>
      </c>
      <c r="B381" s="167" t="s">
        <v>123</v>
      </c>
      <c r="C381" s="164" t="s">
        <v>12</v>
      </c>
      <c r="D381" s="162">
        <v>392</v>
      </c>
      <c r="E381" s="165"/>
      <c r="F381" s="161"/>
    </row>
    <row r="382" spans="1:6" ht="26.25">
      <c r="A382" s="154">
        <v>7</v>
      </c>
      <c r="B382" s="11" t="s">
        <v>124</v>
      </c>
      <c r="C382" s="164" t="s">
        <v>144</v>
      </c>
      <c r="D382" s="162">
        <v>14.5</v>
      </c>
      <c r="E382" s="165"/>
      <c r="F382" s="161"/>
    </row>
    <row r="383" spans="1:6">
      <c r="A383" s="8">
        <v>8</v>
      </c>
      <c r="B383" s="156" t="s">
        <v>54</v>
      </c>
      <c r="C383" s="390"/>
      <c r="D383" s="390"/>
      <c r="E383" s="390"/>
      <c r="F383" s="161"/>
    </row>
    <row r="384" spans="1:6">
      <c r="A384" s="154">
        <v>9</v>
      </c>
      <c r="B384" s="158" t="s">
        <v>125</v>
      </c>
      <c r="C384" s="164" t="s">
        <v>144</v>
      </c>
      <c r="D384" s="162">
        <v>63</v>
      </c>
      <c r="E384" s="165"/>
      <c r="F384" s="161"/>
    </row>
    <row r="385" spans="1:6">
      <c r="A385" s="8">
        <v>10</v>
      </c>
      <c r="B385" s="158" t="s">
        <v>545</v>
      </c>
      <c r="C385" s="164" t="s">
        <v>144</v>
      </c>
      <c r="D385" s="162">
        <v>43.14</v>
      </c>
      <c r="E385" s="165"/>
      <c r="F385" s="161"/>
    </row>
    <row r="386" spans="1:6">
      <c r="A386" s="154">
        <v>11</v>
      </c>
      <c r="B386" s="156" t="s">
        <v>127</v>
      </c>
      <c r="C386" s="390"/>
      <c r="D386" s="390"/>
      <c r="E386" s="390"/>
      <c r="F386" s="161"/>
    </row>
    <row r="387" spans="1:6">
      <c r="A387" s="8">
        <v>12</v>
      </c>
      <c r="B387" s="158" t="s">
        <v>546</v>
      </c>
      <c r="C387" s="164" t="s">
        <v>12</v>
      </c>
      <c r="D387" s="162">
        <v>96</v>
      </c>
      <c r="E387" s="168"/>
      <c r="F387" s="161"/>
    </row>
    <row r="388" spans="1:6" ht="26.25">
      <c r="A388" s="154">
        <v>13</v>
      </c>
      <c r="B388" s="11" t="s">
        <v>381</v>
      </c>
      <c r="C388" s="164" t="s">
        <v>0</v>
      </c>
      <c r="D388" s="162">
        <v>20</v>
      </c>
      <c r="E388" s="168"/>
      <c r="F388" s="161"/>
    </row>
    <row r="389" spans="1:6">
      <c r="A389" s="8">
        <v>14</v>
      </c>
      <c r="B389" s="169" t="s">
        <v>382</v>
      </c>
      <c r="C389" s="164" t="s">
        <v>0</v>
      </c>
      <c r="D389" s="162">
        <v>1</v>
      </c>
      <c r="E389" s="168"/>
      <c r="F389" s="161"/>
    </row>
    <row r="390" spans="1:6">
      <c r="A390" s="154">
        <v>15</v>
      </c>
      <c r="B390" s="11" t="s">
        <v>547</v>
      </c>
      <c r="C390" s="164" t="s">
        <v>0</v>
      </c>
      <c r="D390" s="162">
        <v>1</v>
      </c>
      <c r="E390" s="168"/>
      <c r="F390" s="161"/>
    </row>
    <row r="391" spans="1:6">
      <c r="A391" s="8">
        <v>16</v>
      </c>
      <c r="B391" s="158" t="s">
        <v>384</v>
      </c>
      <c r="C391" s="164" t="s">
        <v>9</v>
      </c>
      <c r="D391" s="162">
        <v>4</v>
      </c>
      <c r="E391" s="168"/>
      <c r="F391" s="161"/>
    </row>
    <row r="392" spans="1:6">
      <c r="A392" s="154">
        <v>17</v>
      </c>
      <c r="B392" s="156" t="s">
        <v>136</v>
      </c>
      <c r="C392" s="390"/>
      <c r="D392" s="390"/>
      <c r="E392" s="390"/>
      <c r="F392" s="161"/>
    </row>
    <row r="393" spans="1:6">
      <c r="A393" s="8">
        <v>18</v>
      </c>
      <c r="B393" s="158" t="s">
        <v>137</v>
      </c>
      <c r="C393" s="164" t="s">
        <v>144</v>
      </c>
      <c r="D393" s="162">
        <v>9</v>
      </c>
      <c r="E393" s="168"/>
      <c r="F393" s="161"/>
    </row>
    <row r="394" spans="1:6">
      <c r="A394" s="154">
        <v>19</v>
      </c>
      <c r="B394" s="158" t="s">
        <v>138</v>
      </c>
      <c r="C394" s="164" t="s">
        <v>144</v>
      </c>
      <c r="D394" s="162">
        <v>34</v>
      </c>
      <c r="E394" s="168"/>
      <c r="F394" s="161"/>
    </row>
    <row r="395" spans="1:6">
      <c r="A395" s="8">
        <v>20</v>
      </c>
      <c r="B395" s="158" t="s">
        <v>158</v>
      </c>
      <c r="C395" s="164" t="s">
        <v>144</v>
      </c>
      <c r="D395" s="162">
        <v>19</v>
      </c>
      <c r="E395" s="168"/>
      <c r="F395" s="161"/>
    </row>
    <row r="396" spans="1:6">
      <c r="A396" s="154">
        <v>21</v>
      </c>
      <c r="B396" s="156" t="s">
        <v>139</v>
      </c>
      <c r="C396" s="390"/>
      <c r="D396" s="390"/>
      <c r="E396" s="390"/>
      <c r="F396" s="161"/>
    </row>
    <row r="397" spans="1:6">
      <c r="A397" s="8">
        <v>22</v>
      </c>
      <c r="B397" s="158" t="s">
        <v>140</v>
      </c>
      <c r="C397" s="164" t="s">
        <v>144</v>
      </c>
      <c r="D397" s="162">
        <v>1</v>
      </c>
      <c r="E397" s="168"/>
      <c r="F397" s="161"/>
    </row>
    <row r="398" spans="1:6">
      <c r="A398" s="154">
        <v>23</v>
      </c>
      <c r="B398" s="158" t="s">
        <v>141</v>
      </c>
      <c r="C398" s="164" t="s">
        <v>144</v>
      </c>
      <c r="D398" s="162">
        <v>14.5</v>
      </c>
      <c r="E398" s="168"/>
      <c r="F398" s="161"/>
    </row>
    <row r="399" spans="1:6">
      <c r="A399" s="8">
        <v>24</v>
      </c>
      <c r="B399" s="156" t="s">
        <v>77</v>
      </c>
      <c r="C399" s="390"/>
      <c r="D399" s="390"/>
      <c r="E399" s="390"/>
      <c r="F399" s="161"/>
    </row>
    <row r="400" spans="1:6">
      <c r="A400" s="8">
        <v>7.1</v>
      </c>
      <c r="B400" s="158" t="s">
        <v>142</v>
      </c>
      <c r="C400" s="164" t="s">
        <v>152</v>
      </c>
      <c r="D400" s="162">
        <v>18</v>
      </c>
      <c r="E400" s="168"/>
      <c r="F400" s="161"/>
    </row>
    <row r="401" spans="1:6">
      <c r="A401" s="8">
        <v>8</v>
      </c>
      <c r="B401" s="135" t="s">
        <v>210</v>
      </c>
      <c r="C401" s="107" t="s">
        <v>211</v>
      </c>
      <c r="D401" s="650">
        <v>1.25</v>
      </c>
      <c r="E401" s="186"/>
      <c r="F401" s="186"/>
    </row>
    <row r="402" spans="1:6">
      <c r="A402" s="154"/>
      <c r="B402" s="156" t="s">
        <v>143</v>
      </c>
      <c r="C402" s="170"/>
      <c r="D402" s="171"/>
      <c r="E402" s="172"/>
      <c r="F402" s="173"/>
    </row>
    <row r="403" spans="1:6">
      <c r="A403" s="15"/>
      <c r="B403" s="15"/>
      <c r="C403" s="15"/>
      <c r="D403" s="15"/>
      <c r="E403" s="15"/>
      <c r="F403" s="15"/>
    </row>
    <row r="405" spans="1:6">
      <c r="A405" s="388"/>
      <c r="B405" s="590" t="s">
        <v>491</v>
      </c>
      <c r="C405" s="590"/>
      <c r="D405" s="590"/>
      <c r="E405" s="590"/>
      <c r="F405" s="389"/>
    </row>
    <row r="406" spans="1:6">
      <c r="A406" s="759" t="s">
        <v>3</v>
      </c>
      <c r="B406" s="759" t="s">
        <v>43</v>
      </c>
      <c r="C406" s="759" t="s">
        <v>44</v>
      </c>
      <c r="D406" s="759" t="s">
        <v>119</v>
      </c>
      <c r="E406" s="759"/>
      <c r="F406" s="759"/>
    </row>
    <row r="407" spans="1:6">
      <c r="A407" s="759"/>
      <c r="B407" s="759"/>
      <c r="C407" s="759"/>
      <c r="D407" s="155" t="s">
        <v>2</v>
      </c>
      <c r="E407" s="155" t="s">
        <v>45</v>
      </c>
      <c r="F407" s="155" t="s">
        <v>46</v>
      </c>
    </row>
    <row r="408" spans="1:6">
      <c r="A408" s="154">
        <v>1</v>
      </c>
      <c r="B408" s="156" t="s">
        <v>47</v>
      </c>
      <c r="C408" s="759"/>
      <c r="D408" s="759"/>
      <c r="E408" s="759"/>
      <c r="F408" s="157"/>
    </row>
    <row r="409" spans="1:6">
      <c r="A409" s="8">
        <v>2</v>
      </c>
      <c r="B409" s="158" t="s">
        <v>120</v>
      </c>
      <c r="C409" s="164" t="s">
        <v>12</v>
      </c>
      <c r="D409" s="162">
        <v>72</v>
      </c>
      <c r="E409" s="168"/>
      <c r="F409" s="161"/>
    </row>
    <row r="410" spans="1:6">
      <c r="A410" s="154">
        <v>3</v>
      </c>
      <c r="B410" s="158" t="s">
        <v>17</v>
      </c>
      <c r="C410" s="164" t="s">
        <v>9</v>
      </c>
      <c r="D410" s="162">
        <v>2</v>
      </c>
      <c r="E410" s="165"/>
      <c r="F410" s="161"/>
    </row>
    <row r="411" spans="1:6">
      <c r="A411" s="8">
        <v>4</v>
      </c>
      <c r="B411" s="158" t="s">
        <v>122</v>
      </c>
      <c r="C411" s="164" t="s">
        <v>9</v>
      </c>
      <c r="D411" s="162">
        <v>1</v>
      </c>
      <c r="E411" s="165"/>
      <c r="F411" s="161"/>
    </row>
    <row r="412" spans="1:6">
      <c r="A412" s="154">
        <v>5</v>
      </c>
      <c r="B412" s="156" t="s">
        <v>92</v>
      </c>
      <c r="C412" s="390"/>
      <c r="D412" s="390"/>
      <c r="E412" s="390"/>
      <c r="F412" s="161"/>
    </row>
    <row r="413" spans="1:6">
      <c r="A413" s="8">
        <v>6</v>
      </c>
      <c r="B413" s="167" t="s">
        <v>123</v>
      </c>
      <c r="C413" s="164" t="s">
        <v>12</v>
      </c>
      <c r="D413" s="162">
        <v>360</v>
      </c>
      <c r="E413" s="165"/>
      <c r="F413" s="161"/>
    </row>
    <row r="414" spans="1:6" ht="26.25">
      <c r="A414" s="154">
        <v>7</v>
      </c>
      <c r="B414" s="11" t="s">
        <v>124</v>
      </c>
      <c r="C414" s="164" t="s">
        <v>144</v>
      </c>
      <c r="D414" s="162">
        <v>12.5</v>
      </c>
      <c r="E414" s="165"/>
      <c r="F414" s="161"/>
    </row>
    <row r="415" spans="1:6">
      <c r="A415" s="8">
        <v>8</v>
      </c>
      <c r="B415" s="156" t="s">
        <v>54</v>
      </c>
      <c r="C415" s="390"/>
      <c r="D415" s="390"/>
      <c r="E415" s="390"/>
      <c r="F415" s="161"/>
    </row>
    <row r="416" spans="1:6">
      <c r="A416" s="154">
        <v>9</v>
      </c>
      <c r="B416" s="158" t="s">
        <v>125</v>
      </c>
      <c r="C416" s="164" t="s">
        <v>144</v>
      </c>
      <c r="D416" s="162">
        <v>54</v>
      </c>
      <c r="E416" s="165"/>
      <c r="F416" s="161"/>
    </row>
    <row r="417" spans="1:6">
      <c r="A417" s="8">
        <v>10</v>
      </c>
      <c r="B417" s="158" t="s">
        <v>545</v>
      </c>
      <c r="C417" s="164" t="s">
        <v>144</v>
      </c>
      <c r="D417" s="162">
        <v>36.61</v>
      </c>
      <c r="E417" s="165"/>
      <c r="F417" s="161"/>
    </row>
    <row r="418" spans="1:6">
      <c r="A418" s="154">
        <v>11</v>
      </c>
      <c r="B418" s="156" t="s">
        <v>127</v>
      </c>
      <c r="C418" s="390"/>
      <c r="D418" s="390"/>
      <c r="E418" s="390"/>
      <c r="F418" s="161"/>
    </row>
    <row r="419" spans="1:6">
      <c r="A419" s="8">
        <v>12</v>
      </c>
      <c r="B419" s="158" t="s">
        <v>546</v>
      </c>
      <c r="C419" s="164" t="s">
        <v>12</v>
      </c>
      <c r="D419" s="162">
        <v>72</v>
      </c>
      <c r="E419" s="168"/>
      <c r="F419" s="161"/>
    </row>
    <row r="420" spans="1:6" ht="26.25">
      <c r="A420" s="154">
        <v>13</v>
      </c>
      <c r="B420" s="11" t="s">
        <v>381</v>
      </c>
      <c r="C420" s="164" t="s">
        <v>0</v>
      </c>
      <c r="D420" s="162">
        <v>18</v>
      </c>
      <c r="E420" s="168"/>
      <c r="F420" s="161"/>
    </row>
    <row r="421" spans="1:6">
      <c r="A421" s="8">
        <v>14</v>
      </c>
      <c r="B421" s="169" t="s">
        <v>382</v>
      </c>
      <c r="C421" s="164" t="s">
        <v>0</v>
      </c>
      <c r="D421" s="162">
        <v>1</v>
      </c>
      <c r="E421" s="168"/>
      <c r="F421" s="161"/>
    </row>
    <row r="422" spans="1:6">
      <c r="A422" s="154">
        <v>15</v>
      </c>
      <c r="B422" s="11" t="s">
        <v>547</v>
      </c>
      <c r="C422" s="164" t="s">
        <v>0</v>
      </c>
      <c r="D422" s="162">
        <v>1</v>
      </c>
      <c r="E422" s="168"/>
      <c r="F422" s="161"/>
    </row>
    <row r="423" spans="1:6">
      <c r="A423" s="8">
        <v>16</v>
      </c>
      <c r="B423" s="158" t="s">
        <v>384</v>
      </c>
      <c r="C423" s="164" t="s">
        <v>9</v>
      </c>
      <c r="D423" s="162">
        <v>4</v>
      </c>
      <c r="E423" s="168"/>
      <c r="F423" s="161"/>
    </row>
    <row r="424" spans="1:6">
      <c r="A424" s="154">
        <v>17</v>
      </c>
      <c r="B424" s="156" t="s">
        <v>136</v>
      </c>
      <c r="C424" s="390"/>
      <c r="D424" s="390"/>
      <c r="E424" s="390"/>
      <c r="F424" s="161"/>
    </row>
    <row r="425" spans="1:6">
      <c r="A425" s="8">
        <v>18</v>
      </c>
      <c r="B425" s="158" t="s">
        <v>137</v>
      </c>
      <c r="C425" s="164" t="s">
        <v>144</v>
      </c>
      <c r="D425" s="162">
        <v>6</v>
      </c>
      <c r="E425" s="168"/>
      <c r="F425" s="161"/>
    </row>
    <row r="426" spans="1:6">
      <c r="A426" s="154">
        <v>19</v>
      </c>
      <c r="B426" s="158" t="s">
        <v>138</v>
      </c>
      <c r="C426" s="164" t="s">
        <v>144</v>
      </c>
      <c r="D426" s="162">
        <v>36</v>
      </c>
      <c r="E426" s="168"/>
      <c r="F426" s="161"/>
    </row>
    <row r="427" spans="1:6">
      <c r="A427" s="8">
        <v>20</v>
      </c>
      <c r="B427" s="158" t="s">
        <v>158</v>
      </c>
      <c r="C427" s="164" t="s">
        <v>144</v>
      </c>
      <c r="D427" s="162">
        <v>17</v>
      </c>
      <c r="E427" s="168"/>
      <c r="F427" s="161"/>
    </row>
    <row r="428" spans="1:6">
      <c r="A428" s="154">
        <v>21</v>
      </c>
      <c r="B428" s="156" t="s">
        <v>139</v>
      </c>
      <c r="C428" s="390"/>
      <c r="D428" s="390"/>
      <c r="E428" s="390"/>
      <c r="F428" s="161"/>
    </row>
    <row r="429" spans="1:6">
      <c r="A429" s="8">
        <v>22</v>
      </c>
      <c r="B429" s="158" t="s">
        <v>140</v>
      </c>
      <c r="C429" s="164" t="s">
        <v>144</v>
      </c>
      <c r="D429" s="162">
        <v>1</v>
      </c>
      <c r="E429" s="168"/>
      <c r="F429" s="161"/>
    </row>
    <row r="430" spans="1:6">
      <c r="A430" s="154">
        <v>23</v>
      </c>
      <c r="B430" s="158" t="s">
        <v>141</v>
      </c>
      <c r="C430" s="164" t="s">
        <v>144</v>
      </c>
      <c r="D430" s="162">
        <v>12.5</v>
      </c>
      <c r="E430" s="168"/>
      <c r="F430" s="161"/>
    </row>
    <row r="431" spans="1:6">
      <c r="A431" s="8">
        <v>24</v>
      </c>
      <c r="B431" s="156" t="s">
        <v>77</v>
      </c>
      <c r="C431" s="390"/>
      <c r="D431" s="390"/>
      <c r="E431" s="390"/>
      <c r="F431" s="161"/>
    </row>
    <row r="432" spans="1:6">
      <c r="A432" s="154">
        <v>25</v>
      </c>
      <c r="B432" s="158" t="s">
        <v>142</v>
      </c>
      <c r="C432" s="164" t="s">
        <v>152</v>
      </c>
      <c r="D432" s="162">
        <v>18</v>
      </c>
      <c r="E432" s="168"/>
      <c r="F432" s="161"/>
    </row>
    <row r="433" spans="1:6">
      <c r="A433" s="8">
        <v>26</v>
      </c>
      <c r="B433" s="135" t="s">
        <v>210</v>
      </c>
      <c r="C433" s="107" t="s">
        <v>211</v>
      </c>
      <c r="D433" s="650">
        <v>1.25</v>
      </c>
      <c r="E433" s="186"/>
      <c r="F433" s="186"/>
    </row>
    <row r="434" spans="1:6">
      <c r="A434" s="154"/>
      <c r="B434" s="156" t="s">
        <v>143</v>
      </c>
      <c r="C434" s="170"/>
      <c r="D434" s="171"/>
      <c r="E434" s="172"/>
      <c r="F434" s="173"/>
    </row>
    <row r="435" spans="1:6">
      <c r="A435" s="15"/>
      <c r="B435" s="15"/>
      <c r="C435" s="15"/>
      <c r="D435" s="15"/>
      <c r="E435" s="15"/>
      <c r="F435" s="15"/>
    </row>
    <row r="437" spans="1:6" ht="15.75" thickBot="1">
      <c r="A437" s="594"/>
      <c r="B437" s="595" t="s">
        <v>492</v>
      </c>
      <c r="C437" s="595"/>
      <c r="D437" s="595"/>
      <c r="E437" s="595"/>
      <c r="F437" s="596"/>
    </row>
    <row r="438" spans="1:6">
      <c r="A438" s="760" t="s">
        <v>3</v>
      </c>
      <c r="B438" s="762" t="s">
        <v>43</v>
      </c>
      <c r="C438" s="764" t="s">
        <v>44</v>
      </c>
      <c r="D438" s="758" t="s">
        <v>119</v>
      </c>
      <c r="E438" s="758"/>
      <c r="F438" s="758"/>
    </row>
    <row r="439" spans="1:6" ht="15.75" thickBot="1">
      <c r="A439" s="761"/>
      <c r="B439" s="763"/>
      <c r="C439" s="765"/>
      <c r="D439" s="17" t="s">
        <v>2</v>
      </c>
      <c r="E439" s="17" t="s">
        <v>45</v>
      </c>
      <c r="F439" s="17" t="s">
        <v>46</v>
      </c>
    </row>
    <row r="440" spans="1:6" ht="16.5" thickTop="1" thickBot="1">
      <c r="A440" s="35">
        <v>1</v>
      </c>
      <c r="B440" s="36" t="s">
        <v>47</v>
      </c>
      <c r="C440" s="766"/>
      <c r="D440" s="767"/>
      <c r="E440" s="767"/>
      <c r="F440" s="190"/>
    </row>
    <row r="441" spans="1:6" ht="16.5" thickTop="1" thickBot="1">
      <c r="A441" s="22">
        <v>2</v>
      </c>
      <c r="B441" s="23" t="s">
        <v>120</v>
      </c>
      <c r="C441" s="191" t="s">
        <v>12</v>
      </c>
      <c r="D441" s="108">
        <v>66</v>
      </c>
      <c r="E441" s="186"/>
      <c r="F441" s="161"/>
    </row>
    <row r="442" spans="1:6" ht="16.5" thickTop="1" thickBot="1">
      <c r="A442" s="35">
        <v>3</v>
      </c>
      <c r="B442" s="27" t="s">
        <v>17</v>
      </c>
      <c r="C442" s="192" t="s">
        <v>9</v>
      </c>
      <c r="D442" s="108">
        <v>2</v>
      </c>
      <c r="E442" s="163"/>
      <c r="F442" s="161"/>
    </row>
    <row r="443" spans="1:6" ht="16.5" thickTop="1" thickBot="1">
      <c r="A443" s="22">
        <v>4</v>
      </c>
      <c r="B443" s="32" t="s">
        <v>122</v>
      </c>
      <c r="C443" s="198" t="s">
        <v>9</v>
      </c>
      <c r="D443" s="151">
        <v>1</v>
      </c>
      <c r="E443" s="721"/>
      <c r="F443" s="161"/>
    </row>
    <row r="444" spans="1:6" ht="16.5" thickTop="1" thickBot="1">
      <c r="A444" s="35">
        <v>5</v>
      </c>
      <c r="B444" s="36" t="s">
        <v>92</v>
      </c>
      <c r="C444" s="112"/>
      <c r="D444" s="112"/>
      <c r="E444" s="112"/>
      <c r="F444" s="161"/>
    </row>
    <row r="445" spans="1:6" ht="16.5" thickTop="1" thickBot="1">
      <c r="A445" s="22">
        <v>6</v>
      </c>
      <c r="B445" s="193" t="s">
        <v>123</v>
      </c>
      <c r="C445" s="191" t="s">
        <v>12</v>
      </c>
      <c r="D445" s="141">
        <v>228</v>
      </c>
      <c r="E445" s="722"/>
      <c r="F445" s="161"/>
    </row>
    <row r="446" spans="1:6" ht="27.75" thickTop="1" thickBot="1">
      <c r="A446" s="35">
        <v>7</v>
      </c>
      <c r="B446" s="194" t="s">
        <v>124</v>
      </c>
      <c r="C446" s="198" t="s">
        <v>144</v>
      </c>
      <c r="D446" s="151">
        <v>7</v>
      </c>
      <c r="E446" s="721"/>
      <c r="F446" s="161"/>
    </row>
    <row r="447" spans="1:6" ht="16.5" thickTop="1" thickBot="1">
      <c r="A447" s="22">
        <v>8</v>
      </c>
      <c r="B447" s="36" t="s">
        <v>54</v>
      </c>
      <c r="C447" s="112"/>
      <c r="D447" s="112"/>
      <c r="E447" s="112"/>
      <c r="F447" s="161"/>
    </row>
    <row r="448" spans="1:6" ht="16.5" thickTop="1" thickBot="1">
      <c r="A448" s="35">
        <v>9</v>
      </c>
      <c r="B448" s="23" t="s">
        <v>125</v>
      </c>
      <c r="C448" s="191" t="s">
        <v>144</v>
      </c>
      <c r="D448" s="141">
        <v>42</v>
      </c>
      <c r="E448" s="722"/>
      <c r="F448" s="161"/>
    </row>
    <row r="449" spans="1:6" ht="16.5" thickTop="1" thickBot="1">
      <c r="A449" s="22">
        <v>10</v>
      </c>
      <c r="B449" s="41" t="s">
        <v>545</v>
      </c>
      <c r="C449" s="723" t="s">
        <v>144</v>
      </c>
      <c r="D449" s="151">
        <v>23.19</v>
      </c>
      <c r="E449" s="721"/>
      <c r="F449" s="161"/>
    </row>
    <row r="450" spans="1:6" ht="16.5" thickTop="1" thickBot="1">
      <c r="A450" s="35">
        <v>11</v>
      </c>
      <c r="B450" s="36" t="s">
        <v>127</v>
      </c>
      <c r="C450" s="112"/>
      <c r="D450" s="112"/>
      <c r="E450" s="112"/>
      <c r="F450" s="161"/>
    </row>
    <row r="451" spans="1:6" ht="16.5" thickTop="1" thickBot="1">
      <c r="A451" s="22">
        <v>12</v>
      </c>
      <c r="B451" s="195" t="s">
        <v>546</v>
      </c>
      <c r="C451" s="191" t="s">
        <v>12</v>
      </c>
      <c r="D451" s="141">
        <v>66</v>
      </c>
      <c r="E451" s="466"/>
      <c r="F451" s="161"/>
    </row>
    <row r="452" spans="1:6" ht="27.75" thickTop="1" thickBot="1">
      <c r="A452" s="35">
        <v>13</v>
      </c>
      <c r="B452" s="196" t="s">
        <v>381</v>
      </c>
      <c r="C452" s="191" t="s">
        <v>0</v>
      </c>
      <c r="D452" s="108">
        <v>8</v>
      </c>
      <c r="E452" s="186"/>
      <c r="F452" s="161"/>
    </row>
    <row r="453" spans="1:6" ht="16.5" thickTop="1" thickBot="1">
      <c r="A453" s="22">
        <v>14</v>
      </c>
      <c r="B453" s="48" t="s">
        <v>382</v>
      </c>
      <c r="C453" s="192" t="s">
        <v>0</v>
      </c>
      <c r="D453" s="108">
        <v>1</v>
      </c>
      <c r="E453" s="186"/>
      <c r="F453" s="161"/>
    </row>
    <row r="454" spans="1:6" ht="16.5" thickTop="1" thickBot="1">
      <c r="A454" s="35">
        <v>15</v>
      </c>
      <c r="B454" s="30" t="s">
        <v>547</v>
      </c>
      <c r="C454" s="192" t="s">
        <v>0</v>
      </c>
      <c r="D454" s="108">
        <v>1</v>
      </c>
      <c r="E454" s="186"/>
      <c r="F454" s="161"/>
    </row>
    <row r="455" spans="1:6" ht="16.5" thickTop="1" thickBot="1">
      <c r="A455" s="22">
        <v>16</v>
      </c>
      <c r="B455" s="27" t="s">
        <v>384</v>
      </c>
      <c r="C455" s="723" t="s">
        <v>9</v>
      </c>
      <c r="D455" s="151">
        <v>4</v>
      </c>
      <c r="E455" s="469"/>
      <c r="F455" s="161"/>
    </row>
    <row r="456" spans="1:6" ht="16.5" thickTop="1" thickBot="1">
      <c r="A456" s="35">
        <v>17</v>
      </c>
      <c r="B456" s="36" t="s">
        <v>136</v>
      </c>
      <c r="C456" s="112"/>
      <c r="D456" s="112"/>
      <c r="E456" s="112"/>
      <c r="F456" s="161"/>
    </row>
    <row r="457" spans="1:6" ht="16.5" thickTop="1" thickBot="1">
      <c r="A457" s="22">
        <v>18</v>
      </c>
      <c r="B457" s="27" t="s">
        <v>137</v>
      </c>
      <c r="C457" s="191" t="s">
        <v>144</v>
      </c>
      <c r="D457" s="141">
        <v>6</v>
      </c>
      <c r="E457" s="466"/>
      <c r="F457" s="161"/>
    </row>
    <row r="458" spans="1:6" ht="16.5" thickTop="1" thickBot="1">
      <c r="A458" s="35">
        <v>19</v>
      </c>
      <c r="B458" s="27" t="s">
        <v>138</v>
      </c>
      <c r="C458" s="191" t="s">
        <v>144</v>
      </c>
      <c r="D458" s="108">
        <v>24</v>
      </c>
      <c r="E458" s="186"/>
      <c r="F458" s="161"/>
    </row>
    <row r="459" spans="1:6" ht="16.5" thickTop="1" thickBot="1">
      <c r="A459" s="22">
        <v>20</v>
      </c>
      <c r="B459" s="27" t="s">
        <v>158</v>
      </c>
      <c r="C459" s="723" t="s">
        <v>144</v>
      </c>
      <c r="D459" s="151">
        <v>9</v>
      </c>
      <c r="E459" s="469"/>
      <c r="F459" s="161"/>
    </row>
    <row r="460" spans="1:6" ht="16.5" thickTop="1" thickBot="1">
      <c r="A460" s="35">
        <v>21</v>
      </c>
      <c r="B460" s="36" t="s">
        <v>139</v>
      </c>
      <c r="C460" s="112"/>
      <c r="D460" s="112"/>
      <c r="E460" s="112"/>
      <c r="F460" s="161"/>
    </row>
    <row r="461" spans="1:6" ht="16.5" thickTop="1" thickBot="1">
      <c r="A461" s="22">
        <v>22</v>
      </c>
      <c r="B461" s="27" t="s">
        <v>140</v>
      </c>
      <c r="C461" s="191" t="s">
        <v>144</v>
      </c>
      <c r="D461" s="141">
        <v>7.5</v>
      </c>
      <c r="E461" s="466"/>
      <c r="F461" s="161"/>
    </row>
    <row r="462" spans="1:6" ht="16.5" thickTop="1" thickBot="1">
      <c r="A462" s="35">
        <v>23</v>
      </c>
      <c r="B462" s="185" t="s">
        <v>141</v>
      </c>
      <c r="C462" s="723" t="s">
        <v>144</v>
      </c>
      <c r="D462" s="151">
        <v>1</v>
      </c>
      <c r="E462" s="469"/>
      <c r="F462" s="161"/>
    </row>
    <row r="463" spans="1:6" ht="16.5" thickTop="1" thickBot="1">
      <c r="A463" s="22">
        <v>24</v>
      </c>
      <c r="B463" s="36" t="s">
        <v>77</v>
      </c>
      <c r="C463" s="112"/>
      <c r="D463" s="112"/>
      <c r="E463" s="112"/>
      <c r="F463" s="161"/>
    </row>
    <row r="464" spans="1:6" ht="16.5" thickTop="1" thickBot="1">
      <c r="A464" s="35">
        <v>25</v>
      </c>
      <c r="B464" s="197" t="s">
        <v>142</v>
      </c>
      <c r="C464" s="198" t="s">
        <v>152</v>
      </c>
      <c r="D464" s="141">
        <v>18</v>
      </c>
      <c r="E464" s="466"/>
      <c r="F464" s="161"/>
    </row>
    <row r="465" spans="1:6" ht="16.5" thickTop="1" thickBot="1">
      <c r="A465" s="8">
        <v>26</v>
      </c>
      <c r="B465" s="135" t="s">
        <v>210</v>
      </c>
      <c r="C465" s="107" t="s">
        <v>211</v>
      </c>
      <c r="D465" s="650">
        <v>1.25</v>
      </c>
      <c r="E465" s="186"/>
      <c r="F465" s="186"/>
    </row>
    <row r="466" spans="1:6" ht="15.75" thickBot="1">
      <c r="A466" s="53"/>
      <c r="B466" s="54" t="s">
        <v>143</v>
      </c>
      <c r="C466" s="144"/>
      <c r="D466" s="109"/>
      <c r="E466" s="137"/>
      <c r="F466" s="173"/>
    </row>
    <row r="467" spans="1:6">
      <c r="A467" s="57"/>
      <c r="B467" s="57"/>
      <c r="C467" s="57"/>
      <c r="D467" s="57"/>
      <c r="E467" s="57"/>
      <c r="F467" s="57"/>
    </row>
    <row r="469" spans="1:6">
      <c r="A469" s="388"/>
      <c r="B469" s="590" t="s">
        <v>493</v>
      </c>
      <c r="C469" s="590"/>
      <c r="D469" s="590"/>
      <c r="E469" s="590"/>
      <c r="F469" s="389"/>
    </row>
    <row r="470" spans="1:6">
      <c r="A470" s="759" t="s">
        <v>3</v>
      </c>
      <c r="B470" s="759" t="s">
        <v>43</v>
      </c>
      <c r="C470" s="759" t="s">
        <v>44</v>
      </c>
      <c r="D470" s="759" t="s">
        <v>119</v>
      </c>
      <c r="E470" s="759"/>
      <c r="F470" s="759"/>
    </row>
    <row r="471" spans="1:6">
      <c r="A471" s="759"/>
      <c r="B471" s="759"/>
      <c r="C471" s="759"/>
      <c r="D471" s="155" t="s">
        <v>2</v>
      </c>
      <c r="E471" s="155" t="s">
        <v>45</v>
      </c>
      <c r="F471" s="155" t="s">
        <v>46</v>
      </c>
    </row>
    <row r="472" spans="1:6">
      <c r="A472" s="154">
        <v>1</v>
      </c>
      <c r="B472" s="156" t="s">
        <v>47</v>
      </c>
      <c r="C472" s="759"/>
      <c r="D472" s="759"/>
      <c r="E472" s="759"/>
      <c r="F472" s="157"/>
    </row>
    <row r="473" spans="1:6">
      <c r="A473" s="8">
        <v>2</v>
      </c>
      <c r="B473" s="158" t="s">
        <v>120</v>
      </c>
      <c r="C473" s="164" t="s">
        <v>12</v>
      </c>
      <c r="D473" s="162">
        <v>66</v>
      </c>
      <c r="E473" s="168"/>
      <c r="F473" s="161"/>
    </row>
    <row r="474" spans="1:6">
      <c r="A474" s="154">
        <v>3</v>
      </c>
      <c r="B474" s="158" t="s">
        <v>17</v>
      </c>
      <c r="C474" s="164" t="s">
        <v>9</v>
      </c>
      <c r="D474" s="162">
        <v>2</v>
      </c>
      <c r="E474" s="165"/>
      <c r="F474" s="161"/>
    </row>
    <row r="475" spans="1:6">
      <c r="A475" s="8">
        <v>4</v>
      </c>
      <c r="B475" s="158" t="s">
        <v>122</v>
      </c>
      <c r="C475" s="164" t="s">
        <v>9</v>
      </c>
      <c r="D475" s="162">
        <v>1</v>
      </c>
      <c r="E475" s="165"/>
      <c r="F475" s="161"/>
    </row>
    <row r="476" spans="1:6">
      <c r="A476" s="154">
        <v>5</v>
      </c>
      <c r="B476" s="156" t="s">
        <v>92</v>
      </c>
      <c r="C476" s="390"/>
      <c r="D476" s="390"/>
      <c r="E476" s="390"/>
      <c r="F476" s="161"/>
    </row>
    <row r="477" spans="1:6">
      <c r="A477" s="8">
        <v>6</v>
      </c>
      <c r="B477" s="167" t="s">
        <v>123</v>
      </c>
      <c r="C477" s="164" t="s">
        <v>12</v>
      </c>
      <c r="D477" s="162">
        <v>372</v>
      </c>
      <c r="E477" s="165"/>
      <c r="F477" s="161"/>
    </row>
    <row r="478" spans="1:6" ht="26.25">
      <c r="A478" s="154">
        <v>7</v>
      </c>
      <c r="B478" s="11" t="s">
        <v>124</v>
      </c>
      <c r="C478" s="164" t="s">
        <v>144</v>
      </c>
      <c r="D478" s="162">
        <v>12.5</v>
      </c>
      <c r="E478" s="165"/>
      <c r="F478" s="161"/>
    </row>
    <row r="479" spans="1:6">
      <c r="A479" s="8">
        <v>8</v>
      </c>
      <c r="B479" s="156" t="s">
        <v>54</v>
      </c>
      <c r="C479" s="390"/>
      <c r="D479" s="390"/>
      <c r="E479" s="390"/>
      <c r="F479" s="161"/>
    </row>
    <row r="480" spans="1:6">
      <c r="A480" s="154">
        <v>9</v>
      </c>
      <c r="B480" s="158" t="s">
        <v>125</v>
      </c>
      <c r="C480" s="164" t="s">
        <v>144</v>
      </c>
      <c r="D480" s="162">
        <v>51</v>
      </c>
      <c r="E480" s="165"/>
      <c r="F480" s="161"/>
    </row>
    <row r="481" spans="1:6">
      <c r="A481" s="8">
        <v>10</v>
      </c>
      <c r="B481" s="158" t="s">
        <v>545</v>
      </c>
      <c r="C481" s="164" t="s">
        <v>144</v>
      </c>
      <c r="D481" s="162">
        <v>37</v>
      </c>
      <c r="E481" s="165"/>
      <c r="F481" s="161"/>
    </row>
    <row r="482" spans="1:6">
      <c r="A482" s="154">
        <v>11</v>
      </c>
      <c r="B482" s="156" t="s">
        <v>127</v>
      </c>
      <c r="C482" s="390"/>
      <c r="D482" s="390"/>
      <c r="E482" s="390"/>
      <c r="F482" s="161"/>
    </row>
    <row r="483" spans="1:6">
      <c r="A483" s="8">
        <v>12</v>
      </c>
      <c r="B483" s="158" t="s">
        <v>385</v>
      </c>
      <c r="C483" s="164" t="s">
        <v>12</v>
      </c>
      <c r="D483" s="162">
        <v>66</v>
      </c>
      <c r="E483" s="168"/>
      <c r="F483" s="161"/>
    </row>
    <row r="484" spans="1:6" ht="26.25">
      <c r="A484" s="154">
        <v>13</v>
      </c>
      <c r="B484" s="11" t="s">
        <v>381</v>
      </c>
      <c r="C484" s="164" t="s">
        <v>0</v>
      </c>
      <c r="D484" s="162">
        <v>18</v>
      </c>
      <c r="E484" s="168"/>
      <c r="F484" s="161"/>
    </row>
    <row r="485" spans="1:6">
      <c r="A485" s="8">
        <v>14</v>
      </c>
      <c r="B485" s="169" t="s">
        <v>382</v>
      </c>
      <c r="C485" s="164" t="s">
        <v>0</v>
      </c>
      <c r="D485" s="162">
        <v>1</v>
      </c>
      <c r="E485" s="168"/>
      <c r="F485" s="161"/>
    </row>
    <row r="486" spans="1:6">
      <c r="A486" s="154">
        <v>15</v>
      </c>
      <c r="B486" s="11" t="s">
        <v>547</v>
      </c>
      <c r="C486" s="164" t="s">
        <v>0</v>
      </c>
      <c r="D486" s="162">
        <v>1</v>
      </c>
      <c r="E486" s="168"/>
      <c r="F486" s="161"/>
    </row>
    <row r="487" spans="1:6">
      <c r="A487" s="8">
        <v>16</v>
      </c>
      <c r="B487" s="158" t="s">
        <v>384</v>
      </c>
      <c r="C487" s="164" t="s">
        <v>9</v>
      </c>
      <c r="D487" s="162">
        <v>4</v>
      </c>
      <c r="E487" s="168"/>
      <c r="F487" s="161"/>
    </row>
    <row r="488" spans="1:6">
      <c r="A488" s="154">
        <v>17</v>
      </c>
      <c r="B488" s="156" t="s">
        <v>136</v>
      </c>
      <c r="C488" s="390"/>
      <c r="D488" s="390"/>
      <c r="E488" s="390"/>
      <c r="F488" s="161"/>
    </row>
    <row r="489" spans="1:6">
      <c r="A489" s="8">
        <v>18</v>
      </c>
      <c r="B489" s="158" t="s">
        <v>137</v>
      </c>
      <c r="C489" s="164" t="s">
        <v>144</v>
      </c>
      <c r="D489" s="162">
        <v>6</v>
      </c>
      <c r="E489" s="168"/>
      <c r="F489" s="161"/>
    </row>
    <row r="490" spans="1:6">
      <c r="A490" s="154">
        <v>19</v>
      </c>
      <c r="B490" s="158" t="s">
        <v>138</v>
      </c>
      <c r="C490" s="164" t="s">
        <v>144</v>
      </c>
      <c r="D490" s="162">
        <v>28</v>
      </c>
      <c r="E490" s="168"/>
      <c r="F490" s="161"/>
    </row>
    <row r="491" spans="1:6">
      <c r="A491" s="8">
        <v>20</v>
      </c>
      <c r="B491" s="158" t="s">
        <v>158</v>
      </c>
      <c r="C491" s="164" t="s">
        <v>144</v>
      </c>
      <c r="D491" s="162">
        <v>17</v>
      </c>
      <c r="E491" s="168"/>
      <c r="F491" s="161"/>
    </row>
    <row r="492" spans="1:6">
      <c r="A492" s="154">
        <v>21</v>
      </c>
      <c r="B492" s="156" t="s">
        <v>139</v>
      </c>
      <c r="C492" s="390"/>
      <c r="D492" s="390"/>
      <c r="E492" s="390"/>
      <c r="F492" s="161"/>
    </row>
    <row r="493" spans="1:6">
      <c r="A493" s="8">
        <v>22</v>
      </c>
      <c r="B493" s="158" t="s">
        <v>140</v>
      </c>
      <c r="C493" s="164" t="s">
        <v>144</v>
      </c>
      <c r="D493" s="162">
        <v>1</v>
      </c>
      <c r="E493" s="168"/>
      <c r="F493" s="161"/>
    </row>
    <row r="494" spans="1:6">
      <c r="A494" s="154">
        <v>23</v>
      </c>
      <c r="B494" s="158" t="s">
        <v>141</v>
      </c>
      <c r="C494" s="164" t="s">
        <v>144</v>
      </c>
      <c r="D494" s="162">
        <v>12.5</v>
      </c>
      <c r="E494" s="168"/>
      <c r="F494" s="161"/>
    </row>
    <row r="495" spans="1:6">
      <c r="A495" s="8">
        <v>24</v>
      </c>
      <c r="B495" s="156" t="s">
        <v>77</v>
      </c>
      <c r="C495" s="390"/>
      <c r="D495" s="390"/>
      <c r="E495" s="390"/>
      <c r="F495" s="161"/>
    </row>
    <row r="496" spans="1:6">
      <c r="A496" s="154">
        <v>25</v>
      </c>
      <c r="B496" s="158" t="s">
        <v>142</v>
      </c>
      <c r="C496" s="164" t="s">
        <v>152</v>
      </c>
      <c r="D496" s="162">
        <v>200</v>
      </c>
      <c r="E496" s="168"/>
      <c r="F496" s="161"/>
    </row>
    <row r="497" spans="1:8">
      <c r="A497" s="8">
        <v>26</v>
      </c>
      <c r="B497" s="135" t="s">
        <v>210</v>
      </c>
      <c r="C497" s="107" t="s">
        <v>211</v>
      </c>
      <c r="D497" s="650">
        <v>1.25</v>
      </c>
      <c r="E497" s="186"/>
      <c r="F497" s="186"/>
    </row>
    <row r="498" spans="1:8">
      <c r="A498" s="154"/>
      <c r="B498" s="156" t="s">
        <v>143</v>
      </c>
      <c r="C498" s="155"/>
      <c r="D498" s="199"/>
      <c r="E498" s="200"/>
      <c r="F498" s="173"/>
    </row>
    <row r="499" spans="1:8">
      <c r="A499" s="15"/>
      <c r="B499" s="15"/>
      <c r="C499" s="15"/>
      <c r="D499" s="15"/>
      <c r="E499" s="15"/>
      <c r="F499" s="15"/>
    </row>
    <row r="500" spans="1:8">
      <c r="A500" s="15"/>
      <c r="B500" s="15"/>
      <c r="C500" s="15"/>
      <c r="D500" s="15"/>
      <c r="E500" s="15"/>
      <c r="F500" s="15"/>
    </row>
    <row r="501" spans="1:8" ht="42.75" customHeight="1">
      <c r="A501" s="637" t="s">
        <v>39</v>
      </c>
      <c r="B501" s="772" t="s">
        <v>587</v>
      </c>
      <c r="C501" s="772"/>
      <c r="D501" s="772"/>
      <c r="E501" s="772"/>
      <c r="F501" s="772"/>
      <c r="G501" s="637"/>
      <c r="H501" s="638"/>
    </row>
    <row r="502" spans="1:8" ht="4.5" customHeight="1">
      <c r="A502" s="668"/>
      <c r="B502" s="669"/>
      <c r="C502" s="669"/>
      <c r="D502" s="669"/>
      <c r="E502" s="670"/>
      <c r="F502" s="670"/>
      <c r="G502" s="627"/>
    </row>
    <row r="503" spans="1:8" ht="25.5">
      <c r="A503" s="630" t="s">
        <v>321</v>
      </c>
      <c r="B503" s="641" t="s">
        <v>649</v>
      </c>
      <c r="C503" s="641" t="s">
        <v>572</v>
      </c>
      <c r="D503" s="642" t="s">
        <v>647</v>
      </c>
      <c r="E503" s="641" t="s">
        <v>648</v>
      </c>
      <c r="F503" s="641" t="s">
        <v>573</v>
      </c>
      <c r="G503" s="639"/>
    </row>
    <row r="504" spans="1:8">
      <c r="A504" s="640">
        <v>1</v>
      </c>
      <c r="B504" s="629" t="s">
        <v>574</v>
      </c>
      <c r="C504" s="630" t="s">
        <v>5</v>
      </c>
      <c r="D504" s="632">
        <f>1.5*15</f>
        <v>22.5</v>
      </c>
      <c r="E504" s="631"/>
      <c r="F504" s="186"/>
      <c r="G504" s="635"/>
      <c r="H504" s="663"/>
    </row>
    <row r="505" spans="1:8">
      <c r="A505" s="640">
        <v>2</v>
      </c>
      <c r="B505" s="629" t="s">
        <v>575</v>
      </c>
      <c r="C505" s="630" t="s">
        <v>5</v>
      </c>
      <c r="D505" s="632">
        <f>1.805*15</f>
        <v>27.074999999999999</v>
      </c>
      <c r="E505" s="631"/>
      <c r="F505" s="186"/>
      <c r="G505" s="635"/>
      <c r="H505" s="663"/>
    </row>
    <row r="506" spans="1:8">
      <c r="A506" s="640">
        <v>3</v>
      </c>
      <c r="B506" s="633" t="s">
        <v>576</v>
      </c>
      <c r="C506" s="630" t="s">
        <v>35</v>
      </c>
      <c r="D506" s="632">
        <v>2371.65</v>
      </c>
      <c r="E506" s="631"/>
      <c r="F506" s="186"/>
      <c r="G506" s="635"/>
      <c r="H506" s="663"/>
    </row>
    <row r="507" spans="1:8">
      <c r="A507" s="640">
        <v>4</v>
      </c>
      <c r="B507" s="633" t="s">
        <v>577</v>
      </c>
      <c r="C507" s="630" t="s">
        <v>578</v>
      </c>
      <c r="D507" s="632">
        <v>60</v>
      </c>
      <c r="E507" s="631"/>
      <c r="F507" s="186"/>
      <c r="G507" s="635"/>
      <c r="H507" s="663"/>
    </row>
    <row r="508" spans="1:8" ht="25.5">
      <c r="A508" s="640">
        <v>5</v>
      </c>
      <c r="B508" s="643" t="s">
        <v>579</v>
      </c>
      <c r="C508" s="644" t="s">
        <v>578</v>
      </c>
      <c r="D508" s="666">
        <v>127.5</v>
      </c>
      <c r="E508" s="667"/>
      <c r="F508" s="186"/>
      <c r="G508" s="635"/>
      <c r="H508" s="664"/>
    </row>
    <row r="509" spans="1:8">
      <c r="A509" s="106">
        <v>6</v>
      </c>
      <c r="B509" s="135" t="s">
        <v>210</v>
      </c>
      <c r="C509" s="107" t="s">
        <v>211</v>
      </c>
      <c r="D509" s="536">
        <v>1.25</v>
      </c>
      <c r="E509" s="186"/>
      <c r="F509" s="186"/>
      <c r="G509" s="635"/>
      <c r="H509" s="665"/>
    </row>
    <row r="510" spans="1:8">
      <c r="A510" s="640" t="s">
        <v>39</v>
      </c>
      <c r="B510" s="645" t="s">
        <v>37</v>
      </c>
      <c r="C510" s="634"/>
      <c r="D510" s="634"/>
      <c r="E510" s="634"/>
      <c r="F510" s="651"/>
      <c r="G510" s="635"/>
    </row>
    <row r="511" spans="1:8">
      <c r="A511" s="628"/>
      <c r="B511" s="635"/>
      <c r="C511" s="635"/>
      <c r="D511" s="635"/>
      <c r="E511" s="635"/>
      <c r="F511" s="636"/>
      <c r="G511" s="635"/>
    </row>
    <row r="512" spans="1:8">
      <c r="A512" s="635"/>
      <c r="B512" s="635"/>
      <c r="C512" s="635"/>
      <c r="D512" s="635"/>
      <c r="E512" s="635"/>
      <c r="F512" s="636"/>
      <c r="G512" s="635"/>
    </row>
    <row r="513" spans="1:7">
      <c r="A513" s="597" t="s">
        <v>39</v>
      </c>
      <c r="B513" s="769" t="s">
        <v>636</v>
      </c>
      <c r="C513" s="770"/>
      <c r="D513" s="770"/>
      <c r="E513" s="770"/>
      <c r="F513" s="771"/>
      <c r="G513" s="635"/>
    </row>
    <row r="514" spans="1:7">
      <c r="A514" s="759" t="s">
        <v>3</v>
      </c>
      <c r="B514" s="759" t="s">
        <v>43</v>
      </c>
      <c r="C514" s="759" t="s">
        <v>44</v>
      </c>
      <c r="D514" s="759" t="s">
        <v>119</v>
      </c>
      <c r="E514" s="759"/>
      <c r="F514" s="759"/>
      <c r="G514" s="635"/>
    </row>
    <row r="515" spans="1:7">
      <c r="A515" s="759"/>
      <c r="B515" s="759"/>
      <c r="C515" s="759"/>
      <c r="D515" s="155" t="s">
        <v>2</v>
      </c>
      <c r="E515" s="155" t="s">
        <v>45</v>
      </c>
      <c r="F515" s="155" t="s">
        <v>46</v>
      </c>
      <c r="G515" s="635"/>
    </row>
    <row r="516" spans="1:7">
      <c r="A516" s="662">
        <v>1</v>
      </c>
      <c r="B516" s="156" t="s">
        <v>47</v>
      </c>
      <c r="C516" s="768"/>
      <c r="D516" s="768"/>
      <c r="E516" s="768"/>
      <c r="F516" s="157"/>
      <c r="G516" s="635"/>
    </row>
    <row r="517" spans="1:7">
      <c r="A517" s="8">
        <v>2</v>
      </c>
      <c r="B517" s="158" t="s">
        <v>120</v>
      </c>
      <c r="C517" s="164" t="s">
        <v>12</v>
      </c>
      <c r="D517" s="162">
        <v>84</v>
      </c>
      <c r="E517" s="168"/>
      <c r="F517" s="186"/>
      <c r="G517" s="635"/>
    </row>
    <row r="518" spans="1:7">
      <c r="A518" s="662">
        <v>3</v>
      </c>
      <c r="B518" s="158" t="s">
        <v>122</v>
      </c>
      <c r="C518" s="164" t="s">
        <v>52</v>
      </c>
      <c r="D518" s="162">
        <v>1</v>
      </c>
      <c r="E518" s="165"/>
      <c r="F518" s="186"/>
      <c r="G518" s="635"/>
    </row>
    <row r="519" spans="1:7">
      <c r="A519" s="8">
        <v>4</v>
      </c>
      <c r="B519" s="156" t="s">
        <v>92</v>
      </c>
      <c r="C519" s="390"/>
      <c r="D519" s="390"/>
      <c r="E519" s="390"/>
      <c r="F519" s="186"/>
      <c r="G519" s="635"/>
    </row>
    <row r="520" spans="1:7" ht="26.25">
      <c r="A520" s="662">
        <v>5</v>
      </c>
      <c r="B520" s="11" t="s">
        <v>124</v>
      </c>
      <c r="C520" s="164" t="s">
        <v>144</v>
      </c>
      <c r="D520" s="162">
        <v>1</v>
      </c>
      <c r="E520" s="165"/>
      <c r="F520" s="186"/>
      <c r="G520" s="635"/>
    </row>
    <row r="521" spans="1:7">
      <c r="A521" s="8">
        <v>6</v>
      </c>
      <c r="B521" s="156" t="s">
        <v>54</v>
      </c>
      <c r="C521" s="390" t="s">
        <v>637</v>
      </c>
      <c r="D521" s="390"/>
      <c r="E521" s="390"/>
      <c r="F521" s="186"/>
      <c r="G521" s="635"/>
    </row>
    <row r="522" spans="1:7">
      <c r="A522" s="662">
        <v>7</v>
      </c>
      <c r="B522" s="158" t="s">
        <v>125</v>
      </c>
      <c r="C522" s="164" t="s">
        <v>144</v>
      </c>
      <c r="D522" s="162">
        <v>130</v>
      </c>
      <c r="E522" s="165"/>
      <c r="F522" s="186"/>
      <c r="G522" s="635"/>
    </row>
    <row r="523" spans="1:7">
      <c r="A523" s="8">
        <v>8</v>
      </c>
      <c r="B523" s="158" t="s">
        <v>126</v>
      </c>
      <c r="C523" s="164" t="s">
        <v>12</v>
      </c>
      <c r="D523" s="162">
        <v>20</v>
      </c>
      <c r="E523" s="165"/>
      <c r="F523" s="186"/>
      <c r="G523" s="635"/>
    </row>
    <row r="524" spans="1:7">
      <c r="A524" s="662">
        <v>9</v>
      </c>
      <c r="B524" s="156" t="s">
        <v>127</v>
      </c>
      <c r="C524" s="390"/>
      <c r="D524" s="390"/>
      <c r="E524" s="390"/>
      <c r="F524" s="186"/>
      <c r="G524" s="635"/>
    </row>
    <row r="525" spans="1:7">
      <c r="A525" s="8">
        <v>10</v>
      </c>
      <c r="B525" s="158" t="s">
        <v>378</v>
      </c>
      <c r="C525" s="164" t="s">
        <v>12</v>
      </c>
      <c r="D525" s="162">
        <v>84</v>
      </c>
      <c r="E525" s="168"/>
      <c r="F525" s="186"/>
      <c r="G525" s="635"/>
    </row>
    <row r="526" spans="1:7" ht="25.5">
      <c r="A526" s="662">
        <v>11</v>
      </c>
      <c r="B526" s="169" t="s">
        <v>129</v>
      </c>
      <c r="C526" s="164" t="s">
        <v>12</v>
      </c>
      <c r="D526" s="162">
        <v>2</v>
      </c>
      <c r="E526" s="168"/>
      <c r="F526" s="186"/>
      <c r="G526" s="635"/>
    </row>
    <row r="527" spans="1:7">
      <c r="A527" s="8">
        <v>12</v>
      </c>
      <c r="B527" s="158" t="s">
        <v>131</v>
      </c>
      <c r="C527" s="164" t="s">
        <v>0</v>
      </c>
      <c r="D527" s="162">
        <v>3</v>
      </c>
      <c r="E527" s="168"/>
      <c r="F527" s="186"/>
      <c r="G527" s="635"/>
    </row>
    <row r="528" spans="1:7">
      <c r="A528" s="662">
        <v>13</v>
      </c>
      <c r="B528" s="158" t="s">
        <v>135</v>
      </c>
      <c r="C528" s="164" t="s">
        <v>52</v>
      </c>
      <c r="D528" s="162">
        <v>6</v>
      </c>
      <c r="E528" s="168"/>
      <c r="F528" s="186"/>
      <c r="G528" s="635"/>
    </row>
    <row r="529" spans="1:7">
      <c r="A529" s="8">
        <v>14</v>
      </c>
      <c r="B529" s="156" t="s">
        <v>136</v>
      </c>
      <c r="C529" s="390"/>
      <c r="D529" s="390"/>
      <c r="E529" s="390"/>
      <c r="F529" s="186"/>
      <c r="G529" s="635"/>
    </row>
    <row r="530" spans="1:7">
      <c r="A530" s="662">
        <v>15</v>
      </c>
      <c r="B530" s="158" t="s">
        <v>137</v>
      </c>
      <c r="C530" s="164" t="s">
        <v>144</v>
      </c>
      <c r="D530" s="162">
        <v>18</v>
      </c>
      <c r="E530" s="168"/>
      <c r="F530" s="186"/>
      <c r="G530" s="635"/>
    </row>
    <row r="531" spans="1:7">
      <c r="A531" s="8">
        <v>16</v>
      </c>
      <c r="B531" s="158" t="s">
        <v>138</v>
      </c>
      <c r="C531" s="164" t="s">
        <v>144</v>
      </c>
      <c r="D531" s="162">
        <v>125</v>
      </c>
      <c r="E531" s="168"/>
      <c r="F531" s="186"/>
      <c r="G531" s="635"/>
    </row>
    <row r="532" spans="1:7">
      <c r="A532" s="662">
        <v>17</v>
      </c>
      <c r="B532" s="158" t="s">
        <v>638</v>
      </c>
      <c r="C532" s="164" t="s">
        <v>144</v>
      </c>
      <c r="D532" s="162">
        <v>6</v>
      </c>
      <c r="E532" s="168"/>
      <c r="F532" s="186"/>
      <c r="G532" s="635"/>
    </row>
    <row r="533" spans="1:7">
      <c r="A533" s="8">
        <v>18</v>
      </c>
      <c r="B533" s="156" t="s">
        <v>139</v>
      </c>
      <c r="C533" s="390"/>
      <c r="D533" s="390"/>
      <c r="E533" s="390"/>
      <c r="F533" s="186"/>
      <c r="G533" s="635"/>
    </row>
    <row r="534" spans="1:7">
      <c r="A534" s="662">
        <v>19</v>
      </c>
      <c r="B534" s="158" t="s">
        <v>140</v>
      </c>
      <c r="C534" s="164" t="s">
        <v>144</v>
      </c>
      <c r="D534" s="162">
        <v>1</v>
      </c>
      <c r="E534" s="168"/>
      <c r="F534" s="186"/>
      <c r="G534" s="635"/>
    </row>
    <row r="535" spans="1:7">
      <c r="A535" s="8">
        <v>20</v>
      </c>
      <c r="B535" s="156" t="s">
        <v>77</v>
      </c>
      <c r="C535" s="390"/>
      <c r="D535" s="390"/>
      <c r="E535" s="390"/>
      <c r="F535" s="186"/>
      <c r="G535" s="635"/>
    </row>
    <row r="536" spans="1:7">
      <c r="A536" s="662">
        <v>21</v>
      </c>
      <c r="B536" s="158" t="s">
        <v>142</v>
      </c>
      <c r="C536" s="164" t="s">
        <v>152</v>
      </c>
      <c r="D536" s="162">
        <v>20</v>
      </c>
      <c r="E536" s="168"/>
      <c r="F536" s="186"/>
      <c r="G536" s="635"/>
    </row>
    <row r="537" spans="1:7">
      <c r="A537" s="106">
        <v>22</v>
      </c>
      <c r="B537" s="135" t="s">
        <v>210</v>
      </c>
      <c r="C537" s="107" t="s">
        <v>211</v>
      </c>
      <c r="D537" s="650">
        <v>1.25</v>
      </c>
      <c r="E537" s="186"/>
      <c r="F537" s="186"/>
      <c r="G537" s="635"/>
    </row>
    <row r="538" spans="1:7">
      <c r="A538" s="662"/>
      <c r="B538" s="156" t="s">
        <v>143</v>
      </c>
      <c r="C538" s="155"/>
      <c r="D538" s="199"/>
      <c r="E538" s="200"/>
      <c r="F538" s="651"/>
      <c r="G538" s="635"/>
    </row>
    <row r="539" spans="1:7">
      <c r="A539" s="635"/>
      <c r="B539" s="635"/>
      <c r="C539" s="635"/>
      <c r="D539" s="635"/>
      <c r="E539" s="635"/>
      <c r="F539" s="636"/>
      <c r="G539" s="638"/>
    </row>
    <row r="540" spans="1:7">
      <c r="A540" s="15"/>
      <c r="B540" s="15"/>
      <c r="C540" s="15"/>
      <c r="D540" s="15"/>
      <c r="E540" s="15"/>
      <c r="F540" s="15"/>
    </row>
    <row r="541" spans="1:7">
      <c r="G541" s="252" t="s">
        <v>39</v>
      </c>
    </row>
    <row r="542" spans="1:7">
      <c r="B542" s="101" t="s">
        <v>146</v>
      </c>
      <c r="C542" s="15"/>
      <c r="D542" s="15"/>
      <c r="E542" s="15"/>
      <c r="F542" s="175"/>
    </row>
    <row r="543" spans="1:7">
      <c r="B543" s="101" t="s">
        <v>145</v>
      </c>
      <c r="C543" s="176"/>
      <c r="D543" s="176"/>
      <c r="E543" s="176"/>
      <c r="F543" s="177"/>
    </row>
    <row r="544" spans="1:7">
      <c r="B544" s="649" t="s">
        <v>580</v>
      </c>
      <c r="C544" s="179" t="s">
        <v>803</v>
      </c>
      <c r="D544" s="176"/>
      <c r="E544" s="176"/>
      <c r="F544" s="177"/>
    </row>
    <row r="545" spans="2:6">
      <c r="B545" s="101" t="s">
        <v>40</v>
      </c>
      <c r="C545" s="179" t="s">
        <v>803</v>
      </c>
      <c r="D545" s="176"/>
      <c r="E545" s="176"/>
      <c r="F545" s="177"/>
    </row>
    <row r="546" spans="2:6">
      <c r="B546" s="101" t="s">
        <v>41</v>
      </c>
      <c r="C546" s="179" t="s">
        <v>803</v>
      </c>
      <c r="D546" s="176"/>
      <c r="E546" s="176"/>
      <c r="F546" s="177"/>
    </row>
    <row r="547" spans="2:6" ht="15.75" thickBot="1">
      <c r="B547" s="101" t="s">
        <v>42</v>
      </c>
      <c r="C547" s="179">
        <v>0.16</v>
      </c>
      <c r="D547" s="176"/>
      <c r="E547" s="176"/>
      <c r="F547" s="177"/>
    </row>
    <row r="548" spans="2:6" ht="15.75" thickBot="1">
      <c r="B548" s="89" t="s">
        <v>147</v>
      </c>
      <c r="C548" s="176"/>
      <c r="D548" s="176"/>
      <c r="E548" s="176"/>
      <c r="F548" s="178"/>
    </row>
  </sheetData>
  <mergeCells count="67">
    <mergeCell ref="C516:E516"/>
    <mergeCell ref="C472:E472"/>
    <mergeCell ref="B513:F513"/>
    <mergeCell ref="A514:A515"/>
    <mergeCell ref="B514:B515"/>
    <mergeCell ref="C514:C515"/>
    <mergeCell ref="D514:F514"/>
    <mergeCell ref="B501:F501"/>
    <mergeCell ref="C440:E440"/>
    <mergeCell ref="A470:A471"/>
    <mergeCell ref="B470:B471"/>
    <mergeCell ref="C470:C471"/>
    <mergeCell ref="D470:F470"/>
    <mergeCell ref="A438:A439"/>
    <mergeCell ref="B438:B439"/>
    <mergeCell ref="C438:C439"/>
    <mergeCell ref="D438:F438"/>
    <mergeCell ref="C408:E408"/>
    <mergeCell ref="A406:A407"/>
    <mergeCell ref="B406:B407"/>
    <mergeCell ref="C406:C407"/>
    <mergeCell ref="D406:F406"/>
    <mergeCell ref="C376:E376"/>
    <mergeCell ref="A374:A375"/>
    <mergeCell ref="B374:B375"/>
    <mergeCell ref="C374:C375"/>
    <mergeCell ref="D374:F374"/>
    <mergeCell ref="C340:E340"/>
    <mergeCell ref="A338:A339"/>
    <mergeCell ref="B338:B339"/>
    <mergeCell ref="C338:C339"/>
    <mergeCell ref="D338:F338"/>
    <mergeCell ref="C307:E307"/>
    <mergeCell ref="A305:A306"/>
    <mergeCell ref="B305:B306"/>
    <mergeCell ref="C305:C306"/>
    <mergeCell ref="D305:F305"/>
    <mergeCell ref="C271:E271"/>
    <mergeCell ref="B231:B232"/>
    <mergeCell ref="C231:C232"/>
    <mergeCell ref="D231:F231"/>
    <mergeCell ref="C195:E195"/>
    <mergeCell ref="A269:A270"/>
    <mergeCell ref="B269:B270"/>
    <mergeCell ref="C269:C270"/>
    <mergeCell ref="D269:F269"/>
    <mergeCell ref="C233:E233"/>
    <mergeCell ref="A231:A232"/>
    <mergeCell ref="C82:E82"/>
    <mergeCell ref="A80:A81"/>
    <mergeCell ref="B80:B81"/>
    <mergeCell ref="C80:C81"/>
    <mergeCell ref="D80:F80"/>
    <mergeCell ref="A116:A117"/>
    <mergeCell ref="B116:B117"/>
    <mergeCell ref="C116:C117"/>
    <mergeCell ref="D116:F116"/>
    <mergeCell ref="A154:A155"/>
    <mergeCell ref="B154:B155"/>
    <mergeCell ref="C154:C155"/>
    <mergeCell ref="D154:F154"/>
    <mergeCell ref="C118:E118"/>
    <mergeCell ref="A193:A194"/>
    <mergeCell ref="B193:B194"/>
    <mergeCell ref="C193:C194"/>
    <mergeCell ref="D193:F193"/>
    <mergeCell ref="C156:E156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1"/>
  <sheetViews>
    <sheetView topLeftCell="A311" workbookViewId="0">
      <selection activeCell="A3" sqref="A3:F331"/>
    </sheetView>
  </sheetViews>
  <sheetFormatPr baseColWidth="10" defaultColWidth="50.85546875" defaultRowHeight="15"/>
  <cols>
    <col min="1" max="1" width="11" customWidth="1"/>
    <col min="2" max="2" width="54.5703125" customWidth="1"/>
    <col min="3" max="3" width="8.28515625" customWidth="1"/>
    <col min="4" max="4" width="11.140625" customWidth="1"/>
    <col min="5" max="5" width="15.7109375" customWidth="1"/>
    <col min="6" max="6" width="15.140625" customWidth="1"/>
    <col min="7" max="7" width="20.42578125" customWidth="1"/>
  </cols>
  <sheetData>
    <row r="1" spans="1:6">
      <c r="A1" s="3"/>
    </row>
    <row r="2" spans="1:6">
      <c r="A2" s="3"/>
    </row>
    <row r="3" spans="1:6" ht="51.75" customHeight="1">
      <c r="A3" s="4" t="s">
        <v>39</v>
      </c>
      <c r="B3" s="4" t="s">
        <v>791</v>
      </c>
    </row>
    <row r="4" spans="1:6">
      <c r="A4" s="123"/>
      <c r="B4" s="58"/>
      <c r="C4" s="123"/>
      <c r="D4" s="123"/>
      <c r="E4" s="123"/>
      <c r="F4" s="123"/>
    </row>
    <row r="5" spans="1:6" ht="23.25">
      <c r="B5" s="4" t="s">
        <v>773</v>
      </c>
    </row>
    <row r="7" spans="1:6" ht="45" customHeight="1">
      <c r="B7" s="776" t="s">
        <v>162</v>
      </c>
      <c r="C7" s="776"/>
      <c r="D7" s="776"/>
      <c r="E7" s="776"/>
      <c r="F7" s="776"/>
    </row>
    <row r="8" spans="1:6" ht="15.75" thickBot="1"/>
    <row r="9" spans="1:6" ht="15.75" thickBot="1">
      <c r="A9" s="100" t="s">
        <v>3</v>
      </c>
      <c r="B9" s="203" t="s">
        <v>43</v>
      </c>
      <c r="C9" s="100" t="s">
        <v>44</v>
      </c>
      <c r="D9" s="204" t="s">
        <v>2</v>
      </c>
      <c r="E9" s="180" t="s">
        <v>45</v>
      </c>
      <c r="F9" s="205" t="s">
        <v>46</v>
      </c>
    </row>
    <row r="10" spans="1:6" ht="15.75" thickBot="1">
      <c r="A10" s="206">
        <v>1</v>
      </c>
      <c r="B10" s="134" t="s">
        <v>47</v>
      </c>
      <c r="C10" s="182"/>
      <c r="D10" s="207"/>
      <c r="E10" s="134"/>
      <c r="F10" s="208"/>
    </row>
    <row r="11" spans="1:6" ht="15.75" thickTop="1">
      <c r="A11" s="209" t="s">
        <v>48</v>
      </c>
      <c r="B11" s="71" t="s">
        <v>513</v>
      </c>
      <c r="C11" s="210" t="s">
        <v>12</v>
      </c>
      <c r="D11" s="211">
        <v>47</v>
      </c>
      <c r="E11" s="212"/>
      <c r="F11" s="202"/>
    </row>
    <row r="12" spans="1:6" ht="25.5">
      <c r="A12" s="213" t="s">
        <v>49</v>
      </c>
      <c r="B12" s="80" t="s">
        <v>50</v>
      </c>
      <c r="C12" s="214" t="s">
        <v>12</v>
      </c>
      <c r="D12" s="215">
        <v>94</v>
      </c>
      <c r="E12" s="216"/>
      <c r="F12" s="202"/>
    </row>
    <row r="13" spans="1:6" ht="27" thickBot="1">
      <c r="A13" s="213" t="s">
        <v>51</v>
      </c>
      <c r="B13" s="67" t="s">
        <v>515</v>
      </c>
      <c r="C13" s="214" t="s">
        <v>52</v>
      </c>
      <c r="D13" s="215">
        <v>2</v>
      </c>
      <c r="E13" s="217"/>
      <c r="F13" s="202"/>
    </row>
    <row r="14" spans="1:6" ht="16.5" thickTop="1" thickBot="1">
      <c r="A14" s="218">
        <v>2</v>
      </c>
      <c r="B14" s="69" t="s">
        <v>54</v>
      </c>
      <c r="C14" s="219"/>
      <c r="D14" s="220"/>
      <c r="E14" s="221"/>
      <c r="F14" s="202"/>
    </row>
    <row r="15" spans="1:6" ht="15.75" thickTop="1">
      <c r="A15" s="209" t="s">
        <v>55</v>
      </c>
      <c r="B15" s="71" t="s">
        <v>516</v>
      </c>
      <c r="C15" s="210" t="s">
        <v>80</v>
      </c>
      <c r="D15" s="211">
        <v>54</v>
      </c>
      <c r="E15" s="222"/>
      <c r="F15" s="202"/>
    </row>
    <row r="16" spans="1:6" ht="15.75" thickBot="1">
      <c r="A16" s="213" t="s">
        <v>82</v>
      </c>
      <c r="B16" s="67" t="s">
        <v>651</v>
      </c>
      <c r="C16" s="214" t="s">
        <v>80</v>
      </c>
      <c r="D16" s="215">
        <v>23</v>
      </c>
      <c r="E16" s="217"/>
      <c r="F16" s="202"/>
    </row>
    <row r="17" spans="1:6" ht="16.5" thickTop="1" thickBot="1">
      <c r="A17" s="218">
        <v>3</v>
      </c>
      <c r="B17" s="69" t="s">
        <v>56</v>
      </c>
      <c r="C17" s="219"/>
      <c r="D17" s="220"/>
      <c r="E17" s="221"/>
      <c r="F17" s="202"/>
    </row>
    <row r="18" spans="1:6" ht="27" thickTop="1" thickBot="1">
      <c r="A18" s="213" t="s">
        <v>57</v>
      </c>
      <c r="B18" s="73" t="s">
        <v>520</v>
      </c>
      <c r="C18" s="214" t="s">
        <v>80</v>
      </c>
      <c r="D18" s="215">
        <v>64</v>
      </c>
      <c r="E18" s="223"/>
      <c r="F18" s="202"/>
    </row>
    <row r="19" spans="1:6" ht="16.5" thickTop="1" thickBot="1">
      <c r="A19" s="218">
        <v>4</v>
      </c>
      <c r="B19" s="69" t="s">
        <v>58</v>
      </c>
      <c r="C19" s="219"/>
      <c r="D19" s="220"/>
      <c r="E19" s="221"/>
      <c r="F19" s="202"/>
    </row>
    <row r="20" spans="1:6" ht="16.5" thickTop="1" thickBot="1">
      <c r="A20" s="209" t="s">
        <v>59</v>
      </c>
      <c r="B20" s="75" t="s">
        <v>60</v>
      </c>
      <c r="C20" s="210" t="s">
        <v>12</v>
      </c>
      <c r="D20" s="211">
        <v>47</v>
      </c>
      <c r="E20" s="223"/>
      <c r="F20" s="202"/>
    </row>
    <row r="21" spans="1:6" ht="16.5" thickTop="1" thickBot="1">
      <c r="A21" s="218">
        <v>5</v>
      </c>
      <c r="B21" s="69" t="s">
        <v>61</v>
      </c>
      <c r="C21" s="219"/>
      <c r="D21" s="220"/>
      <c r="E21" s="221"/>
      <c r="F21" s="202"/>
    </row>
    <row r="22" spans="1:6" ht="27" thickTop="1">
      <c r="A22" s="213" t="s">
        <v>101</v>
      </c>
      <c r="B22" s="71" t="s">
        <v>536</v>
      </c>
      <c r="C22" s="214" t="s">
        <v>80</v>
      </c>
      <c r="D22" s="215">
        <v>64</v>
      </c>
      <c r="E22" s="222"/>
      <c r="F22" s="202"/>
    </row>
    <row r="23" spans="1:6" ht="15.75" thickBot="1">
      <c r="A23" s="209" t="s">
        <v>64</v>
      </c>
      <c r="B23" s="67" t="s">
        <v>521</v>
      </c>
      <c r="C23" s="210" t="s">
        <v>80</v>
      </c>
      <c r="D23" s="211">
        <v>13</v>
      </c>
      <c r="E23" s="217"/>
      <c r="F23" s="202"/>
    </row>
    <row r="24" spans="1:6" ht="16.5" thickTop="1" thickBot="1">
      <c r="A24" s="218">
        <v>6</v>
      </c>
      <c r="B24" s="69" t="s">
        <v>65</v>
      </c>
      <c r="C24" s="219"/>
      <c r="D24" s="220"/>
      <c r="E24" s="221"/>
      <c r="F24" s="202"/>
    </row>
    <row r="25" spans="1:6" ht="15.75" thickTop="1">
      <c r="A25" s="209" t="s">
        <v>85</v>
      </c>
      <c r="B25" s="71" t="s">
        <v>641</v>
      </c>
      <c r="C25" s="210" t="s">
        <v>12</v>
      </c>
      <c r="D25" s="211">
        <v>21</v>
      </c>
      <c r="E25" s="222"/>
      <c r="F25" s="202"/>
    </row>
    <row r="26" spans="1:6" ht="15.75" thickBot="1">
      <c r="A26" s="213" t="s">
        <v>102</v>
      </c>
      <c r="B26" s="67" t="s">
        <v>646</v>
      </c>
      <c r="C26" s="214" t="s">
        <v>12</v>
      </c>
      <c r="D26" s="215">
        <v>47</v>
      </c>
      <c r="E26" s="217"/>
      <c r="F26" s="202"/>
    </row>
    <row r="27" spans="1:6" ht="16.5" thickTop="1" thickBot="1">
      <c r="A27" s="218">
        <v>7</v>
      </c>
      <c r="B27" s="69" t="s">
        <v>87</v>
      </c>
      <c r="C27" s="219"/>
      <c r="D27" s="220"/>
      <c r="E27" s="221"/>
      <c r="F27" s="202"/>
    </row>
    <row r="28" spans="1:6" ht="16.5" thickTop="1" thickBot="1">
      <c r="A28" s="209" t="s">
        <v>103</v>
      </c>
      <c r="B28" s="75" t="s">
        <v>629</v>
      </c>
      <c r="C28" s="210" t="s">
        <v>70</v>
      </c>
      <c r="D28" s="211">
        <v>6</v>
      </c>
      <c r="E28" s="223"/>
      <c r="F28" s="202"/>
    </row>
    <row r="29" spans="1:6" ht="27" thickTop="1" thickBot="1">
      <c r="A29" s="218">
        <v>9</v>
      </c>
      <c r="B29" s="234" t="s">
        <v>67</v>
      </c>
      <c r="C29" s="219"/>
      <c r="D29" s="220"/>
      <c r="E29" s="221"/>
      <c r="F29" s="202"/>
    </row>
    <row r="30" spans="1:6" ht="26.25" thickTop="1">
      <c r="A30" s="224" t="s">
        <v>68</v>
      </c>
      <c r="B30" s="79" t="s">
        <v>524</v>
      </c>
      <c r="C30" s="225" t="s">
        <v>12</v>
      </c>
      <c r="D30" s="226">
        <v>3</v>
      </c>
      <c r="E30" s="212"/>
      <c r="F30" s="202"/>
    </row>
    <row r="31" spans="1:6" ht="38.25">
      <c r="A31" s="213" t="s">
        <v>69</v>
      </c>
      <c r="B31" s="80" t="s">
        <v>525</v>
      </c>
      <c r="C31" s="214" t="s">
        <v>70</v>
      </c>
      <c r="D31" s="215">
        <v>2</v>
      </c>
      <c r="E31" s="227"/>
      <c r="F31" s="202"/>
    </row>
    <row r="32" spans="1:6" ht="25.5">
      <c r="A32" s="213" t="s">
        <v>72</v>
      </c>
      <c r="B32" s="80" t="s">
        <v>535</v>
      </c>
      <c r="C32" s="214" t="s">
        <v>70</v>
      </c>
      <c r="D32" s="215">
        <v>2</v>
      </c>
      <c r="E32" s="227"/>
      <c r="F32" s="202"/>
    </row>
    <row r="33" spans="1:6" ht="26.25" thickBot="1">
      <c r="A33" s="213" t="s">
        <v>73</v>
      </c>
      <c r="B33" s="82" t="s">
        <v>526</v>
      </c>
      <c r="C33" s="214" t="s">
        <v>70</v>
      </c>
      <c r="D33" s="215">
        <v>2</v>
      </c>
      <c r="E33" s="228"/>
      <c r="F33" s="202"/>
    </row>
    <row r="34" spans="1:6" ht="16.5" thickTop="1" thickBot="1">
      <c r="A34" s="218">
        <v>10</v>
      </c>
      <c r="B34" s="69" t="s">
        <v>90</v>
      </c>
      <c r="C34" s="219"/>
      <c r="D34" s="220"/>
      <c r="E34" s="229"/>
      <c r="F34" s="202"/>
    </row>
    <row r="35" spans="1:6" ht="27" thickTop="1" thickBot="1">
      <c r="A35" s="209" t="s">
        <v>91</v>
      </c>
      <c r="B35" s="86" t="s">
        <v>527</v>
      </c>
      <c r="C35" s="210" t="s">
        <v>70</v>
      </c>
      <c r="D35" s="211">
        <v>6</v>
      </c>
      <c r="E35" s="230"/>
      <c r="F35" s="202"/>
    </row>
    <row r="36" spans="1:6" ht="15.75" thickBot="1">
      <c r="A36" s="106">
        <v>11</v>
      </c>
      <c r="B36" s="135" t="s">
        <v>210</v>
      </c>
      <c r="C36" s="107" t="s">
        <v>211</v>
      </c>
      <c r="D36" s="650">
        <v>1.25</v>
      </c>
      <c r="E36" s="186"/>
      <c r="F36" s="186"/>
    </row>
    <row r="37" spans="1:6" ht="15.75" thickBot="1">
      <c r="A37" s="231"/>
      <c r="B37" s="14" t="s">
        <v>79</v>
      </c>
      <c r="C37" s="205"/>
      <c r="D37" s="232"/>
      <c r="E37" s="233"/>
      <c r="F37" s="122"/>
    </row>
    <row r="38" spans="1:6">
      <c r="A38" s="58"/>
      <c r="B38" s="58"/>
      <c r="C38" s="58"/>
      <c r="D38" s="58"/>
      <c r="E38" s="58"/>
      <c r="F38" s="58"/>
    </row>
    <row r="40" spans="1:6" ht="45" customHeight="1">
      <c r="B40" s="777" t="s">
        <v>789</v>
      </c>
      <c r="C40" s="777"/>
      <c r="D40" s="777"/>
      <c r="E40" s="777"/>
      <c r="F40" s="777"/>
    </row>
    <row r="41" spans="1:6" ht="15.75" thickBot="1"/>
    <row r="42" spans="1:6" ht="15.75" thickBot="1">
      <c r="A42" s="100" t="s">
        <v>3</v>
      </c>
      <c r="B42" s="100" t="s">
        <v>43</v>
      </c>
      <c r="C42" s="100" t="s">
        <v>44</v>
      </c>
      <c r="D42" s="204" t="s">
        <v>2</v>
      </c>
      <c r="E42" s="103" t="s">
        <v>45</v>
      </c>
      <c r="F42" s="205" t="s">
        <v>46</v>
      </c>
    </row>
    <row r="43" spans="1:6" ht="15.75" thickBot="1">
      <c r="A43" s="206">
        <v>1</v>
      </c>
      <c r="B43" s="235" t="s">
        <v>47</v>
      </c>
      <c r="C43" s="236"/>
      <c r="D43" s="207"/>
      <c r="E43" s="235"/>
      <c r="F43" s="208"/>
    </row>
    <row r="44" spans="1:6" ht="15.75" thickTop="1">
      <c r="A44" s="209" t="s">
        <v>48</v>
      </c>
      <c r="B44" s="71" t="s">
        <v>513</v>
      </c>
      <c r="C44" s="210" t="s">
        <v>12</v>
      </c>
      <c r="D44" s="211">
        <v>96</v>
      </c>
      <c r="E44" s="212"/>
      <c r="F44" s="202"/>
    </row>
    <row r="45" spans="1:6" ht="26.25">
      <c r="A45" s="213" t="s">
        <v>49</v>
      </c>
      <c r="B45" s="65" t="s">
        <v>50</v>
      </c>
      <c r="C45" s="214" t="s">
        <v>12</v>
      </c>
      <c r="D45" s="215">
        <v>192</v>
      </c>
      <c r="E45" s="216"/>
      <c r="F45" s="202"/>
    </row>
    <row r="46" spans="1:6" ht="27" thickBot="1">
      <c r="A46" s="213" t="s">
        <v>51</v>
      </c>
      <c r="B46" s="67" t="s">
        <v>515</v>
      </c>
      <c r="C46" s="214" t="s">
        <v>52</v>
      </c>
      <c r="D46" s="215">
        <v>2</v>
      </c>
      <c r="E46" s="217"/>
      <c r="F46" s="202"/>
    </row>
    <row r="47" spans="1:6" ht="16.5" thickTop="1" thickBot="1">
      <c r="A47" s="218">
        <v>2</v>
      </c>
      <c r="B47" s="69" t="s">
        <v>54</v>
      </c>
      <c r="C47" s="219"/>
      <c r="D47" s="220"/>
      <c r="E47" s="221"/>
      <c r="F47" s="202"/>
    </row>
    <row r="48" spans="1:6" ht="15.75" thickTop="1">
      <c r="A48" s="209" t="s">
        <v>55</v>
      </c>
      <c r="B48" s="71" t="s">
        <v>516</v>
      </c>
      <c r="C48" s="210" t="s">
        <v>80</v>
      </c>
      <c r="D48" s="211">
        <v>136</v>
      </c>
      <c r="E48" s="222"/>
      <c r="F48" s="202"/>
    </row>
    <row r="49" spans="1:6" ht="15.75" thickBot="1">
      <c r="A49" s="213" t="s">
        <v>82</v>
      </c>
      <c r="B49" s="67" t="s">
        <v>651</v>
      </c>
      <c r="C49" s="214" t="s">
        <v>80</v>
      </c>
      <c r="D49" s="215">
        <v>58</v>
      </c>
      <c r="E49" s="217"/>
      <c r="F49" s="202"/>
    </row>
    <row r="50" spans="1:6" ht="16.5" thickTop="1" thickBot="1">
      <c r="A50" s="218">
        <v>3</v>
      </c>
      <c r="B50" s="69" t="s">
        <v>56</v>
      </c>
      <c r="C50" s="219"/>
      <c r="D50" s="220"/>
      <c r="E50" s="221"/>
      <c r="F50" s="202"/>
    </row>
    <row r="51" spans="1:6" ht="27" thickTop="1" thickBot="1">
      <c r="A51" s="213" t="s">
        <v>57</v>
      </c>
      <c r="B51" s="73" t="s">
        <v>520</v>
      </c>
      <c r="C51" s="214" t="s">
        <v>80</v>
      </c>
      <c r="D51" s="215">
        <v>167</v>
      </c>
      <c r="E51" s="223"/>
      <c r="F51" s="202"/>
    </row>
    <row r="52" spans="1:6" ht="16.5" thickTop="1" thickBot="1">
      <c r="A52" s="218">
        <v>4</v>
      </c>
      <c r="B52" s="69" t="s">
        <v>58</v>
      </c>
      <c r="C52" s="219"/>
      <c r="D52" s="220"/>
      <c r="E52" s="221"/>
      <c r="F52" s="202"/>
    </row>
    <row r="53" spans="1:6" ht="16.5" thickTop="1" thickBot="1">
      <c r="A53" s="209" t="s">
        <v>59</v>
      </c>
      <c r="B53" s="75" t="s">
        <v>60</v>
      </c>
      <c r="C53" s="210" t="s">
        <v>12</v>
      </c>
      <c r="D53" s="211">
        <v>96</v>
      </c>
      <c r="E53" s="223"/>
      <c r="F53" s="202"/>
    </row>
    <row r="54" spans="1:6" ht="16.5" thickTop="1" thickBot="1">
      <c r="A54" s="218">
        <v>5</v>
      </c>
      <c r="B54" s="69" t="s">
        <v>61</v>
      </c>
      <c r="C54" s="219"/>
      <c r="D54" s="220"/>
      <c r="E54" s="221"/>
      <c r="F54" s="202"/>
    </row>
    <row r="55" spans="1:6" ht="27" thickTop="1">
      <c r="A55" s="213" t="s">
        <v>101</v>
      </c>
      <c r="B55" s="71" t="s">
        <v>536</v>
      </c>
      <c r="C55" s="214" t="s">
        <v>80</v>
      </c>
      <c r="D55" s="215">
        <v>167</v>
      </c>
      <c r="E55" s="222"/>
      <c r="F55" s="202"/>
    </row>
    <row r="56" spans="1:6" ht="15.75" thickBot="1">
      <c r="A56" s="209" t="s">
        <v>64</v>
      </c>
      <c r="B56" s="67" t="s">
        <v>521</v>
      </c>
      <c r="C56" s="210" t="s">
        <v>80</v>
      </c>
      <c r="D56" s="211">
        <v>28</v>
      </c>
      <c r="E56" s="217"/>
      <c r="F56" s="202"/>
    </row>
    <row r="57" spans="1:6" ht="16.5" thickTop="1" thickBot="1">
      <c r="A57" s="218">
        <v>6</v>
      </c>
      <c r="B57" s="69" t="s">
        <v>65</v>
      </c>
      <c r="C57" s="219"/>
      <c r="D57" s="220"/>
      <c r="E57" s="221"/>
      <c r="F57" s="202"/>
    </row>
    <row r="58" spans="1:6" ht="15.75" thickTop="1">
      <c r="A58" s="209" t="s">
        <v>85</v>
      </c>
      <c r="B58" s="71" t="s">
        <v>641</v>
      </c>
      <c r="C58" s="210" t="s">
        <v>12</v>
      </c>
      <c r="D58" s="211">
        <v>84</v>
      </c>
      <c r="E58" s="222"/>
      <c r="F58" s="202"/>
    </row>
    <row r="59" spans="1:6" ht="15.75" thickBot="1">
      <c r="A59" s="213" t="s">
        <v>102</v>
      </c>
      <c r="B59" s="67" t="s">
        <v>644</v>
      </c>
      <c r="C59" s="214" t="s">
        <v>12</v>
      </c>
      <c r="D59" s="215">
        <v>96</v>
      </c>
      <c r="E59" s="217"/>
      <c r="F59" s="202"/>
    </row>
    <row r="60" spans="1:6" ht="16.5" thickTop="1" thickBot="1">
      <c r="A60" s="218">
        <v>7</v>
      </c>
      <c r="B60" s="69" t="s">
        <v>87</v>
      </c>
      <c r="C60" s="219"/>
      <c r="D60" s="220"/>
      <c r="E60" s="221"/>
      <c r="F60" s="202"/>
    </row>
    <row r="61" spans="1:6" ht="16.5" thickTop="1" thickBot="1">
      <c r="A61" s="209" t="s">
        <v>103</v>
      </c>
      <c r="B61" s="75" t="s">
        <v>629</v>
      </c>
      <c r="C61" s="210" t="s">
        <v>70</v>
      </c>
      <c r="D61" s="211">
        <v>24</v>
      </c>
      <c r="E61" s="223"/>
      <c r="F61" s="202"/>
    </row>
    <row r="62" spans="1:6" ht="27.75" thickTop="1" thickBot="1">
      <c r="A62" s="218">
        <v>9</v>
      </c>
      <c r="B62" s="69" t="s">
        <v>67</v>
      </c>
      <c r="C62" s="219"/>
      <c r="D62" s="220"/>
      <c r="E62" s="221"/>
      <c r="F62" s="202"/>
    </row>
    <row r="63" spans="1:6" ht="26.25" thickTop="1">
      <c r="A63" s="224" t="s">
        <v>68</v>
      </c>
      <c r="B63" s="79" t="s">
        <v>524</v>
      </c>
      <c r="C63" s="225" t="s">
        <v>12</v>
      </c>
      <c r="D63" s="226">
        <v>3</v>
      </c>
      <c r="E63" s="212"/>
      <c r="F63" s="202"/>
    </row>
    <row r="64" spans="1:6" ht="38.25">
      <c r="A64" s="213" t="s">
        <v>69</v>
      </c>
      <c r="B64" s="80" t="s">
        <v>525</v>
      </c>
      <c r="C64" s="214" t="s">
        <v>70</v>
      </c>
      <c r="D64" s="215">
        <v>2</v>
      </c>
      <c r="E64" s="227"/>
      <c r="F64" s="202"/>
    </row>
    <row r="65" spans="1:6" ht="25.5">
      <c r="A65" s="213" t="s">
        <v>72</v>
      </c>
      <c r="B65" s="80" t="s">
        <v>535</v>
      </c>
      <c r="C65" s="214" t="s">
        <v>70</v>
      </c>
      <c r="D65" s="215">
        <v>2</v>
      </c>
      <c r="E65" s="227"/>
      <c r="F65" s="202"/>
    </row>
    <row r="66" spans="1:6" ht="26.25" thickBot="1">
      <c r="A66" s="213" t="s">
        <v>73</v>
      </c>
      <c r="B66" s="82" t="s">
        <v>526</v>
      </c>
      <c r="C66" s="214" t="s">
        <v>70</v>
      </c>
      <c r="D66" s="215">
        <v>2</v>
      </c>
      <c r="E66" s="228"/>
      <c r="F66" s="202"/>
    </row>
    <row r="67" spans="1:6" ht="16.5" thickTop="1" thickBot="1">
      <c r="A67" s="218">
        <v>10</v>
      </c>
      <c r="B67" s="69" t="s">
        <v>90</v>
      </c>
      <c r="C67" s="219"/>
      <c r="D67" s="220"/>
      <c r="E67" s="229"/>
      <c r="F67" s="202"/>
    </row>
    <row r="68" spans="1:6" ht="27" thickTop="1" thickBot="1">
      <c r="A68" s="209" t="s">
        <v>91</v>
      </c>
      <c r="B68" s="86" t="s">
        <v>527</v>
      </c>
      <c r="C68" s="210" t="s">
        <v>70</v>
      </c>
      <c r="D68" s="211">
        <v>24</v>
      </c>
      <c r="E68" s="230"/>
      <c r="F68" s="202"/>
    </row>
    <row r="69" spans="1:6" ht="15.75" thickBot="1">
      <c r="A69" s="106">
        <v>11</v>
      </c>
      <c r="B69" s="135" t="s">
        <v>210</v>
      </c>
      <c r="C69" s="107" t="s">
        <v>211</v>
      </c>
      <c r="D69" s="650">
        <v>1.25</v>
      </c>
      <c r="E69" s="186"/>
      <c r="F69" s="186"/>
    </row>
    <row r="70" spans="1:6" ht="15.75" thickBot="1">
      <c r="A70" s="231"/>
      <c r="B70" s="14" t="s">
        <v>79</v>
      </c>
      <c r="C70" s="205"/>
      <c r="D70" s="232"/>
      <c r="E70" s="233"/>
      <c r="F70" s="122"/>
    </row>
    <row r="71" spans="1:6">
      <c r="A71" s="58"/>
      <c r="B71" s="58"/>
      <c r="C71" s="58"/>
      <c r="D71" s="58"/>
      <c r="E71" s="58"/>
      <c r="F71" s="58"/>
    </row>
    <row r="73" spans="1:6" ht="45" customHeight="1">
      <c r="B73" s="777" t="s">
        <v>163</v>
      </c>
      <c r="C73" s="777"/>
      <c r="D73" s="777"/>
      <c r="E73" s="777"/>
      <c r="F73" s="777"/>
    </row>
    <row r="75" spans="1:6">
      <c r="A75" s="112" t="s">
        <v>3</v>
      </c>
      <c r="B75" s="112" t="s">
        <v>43</v>
      </c>
      <c r="C75" s="112" t="s">
        <v>44</v>
      </c>
      <c r="D75" s="17" t="s">
        <v>2</v>
      </c>
      <c r="E75" s="113" t="s">
        <v>45</v>
      </c>
      <c r="F75" s="17" t="s">
        <v>46</v>
      </c>
    </row>
    <row r="76" spans="1:6" ht="15.75" thickBot="1">
      <c r="A76" s="18">
        <v>1</v>
      </c>
      <c r="B76" s="19" t="s">
        <v>47</v>
      </c>
      <c r="C76" s="20"/>
      <c r="D76" s="21"/>
      <c r="E76" s="237"/>
      <c r="F76" s="63"/>
    </row>
    <row r="77" spans="1:6" ht="15.75" thickTop="1">
      <c r="A77" s="22" t="s">
        <v>48</v>
      </c>
      <c r="B77" s="23" t="s">
        <v>513</v>
      </c>
      <c r="C77" s="24" t="s">
        <v>12</v>
      </c>
      <c r="D77" s="25">
        <v>85</v>
      </c>
      <c r="E77" s="238"/>
      <c r="F77" s="202"/>
    </row>
    <row r="78" spans="1:6" ht="26.25">
      <c r="A78" s="26" t="s">
        <v>49</v>
      </c>
      <c r="B78" s="30" t="s">
        <v>50</v>
      </c>
      <c r="C78" s="28" t="s">
        <v>12</v>
      </c>
      <c r="D78" s="29">
        <v>180</v>
      </c>
      <c r="E78" s="129"/>
      <c r="F78" s="202"/>
    </row>
    <row r="79" spans="1:6" ht="26.25">
      <c r="A79" s="26" t="s">
        <v>51</v>
      </c>
      <c r="B79" s="30" t="s">
        <v>515</v>
      </c>
      <c r="C79" s="28" t="s">
        <v>52</v>
      </c>
      <c r="D79" s="29">
        <v>2</v>
      </c>
      <c r="E79" s="129"/>
      <c r="F79" s="202"/>
    </row>
    <row r="80" spans="1:6" ht="15.75" thickBot="1">
      <c r="A80" s="31" t="s">
        <v>53</v>
      </c>
      <c r="B80" s="32" t="s">
        <v>122</v>
      </c>
      <c r="C80" s="33" t="s">
        <v>52</v>
      </c>
      <c r="D80" s="34">
        <v>1</v>
      </c>
      <c r="E80" s="239"/>
      <c r="F80" s="202"/>
    </row>
    <row r="81" spans="1:6" ht="16.5" thickTop="1" thickBot="1">
      <c r="A81" s="35">
        <v>2</v>
      </c>
      <c r="B81" s="36" t="s">
        <v>54</v>
      </c>
      <c r="C81" s="37"/>
      <c r="D81" s="38"/>
      <c r="E81" s="240"/>
      <c r="F81" s="202"/>
    </row>
    <row r="82" spans="1:6" ht="15.75" thickTop="1">
      <c r="A82" s="26" t="s">
        <v>82</v>
      </c>
      <c r="B82" s="23" t="s">
        <v>517</v>
      </c>
      <c r="C82" s="28" t="s">
        <v>80</v>
      </c>
      <c r="D82" s="29">
        <v>136</v>
      </c>
      <c r="E82" s="129"/>
      <c r="F82" s="202"/>
    </row>
    <row r="83" spans="1:6" ht="15.75" thickBot="1">
      <c r="A83" s="22" t="s">
        <v>83</v>
      </c>
      <c r="B83" s="23" t="s">
        <v>518</v>
      </c>
      <c r="C83" s="24" t="s">
        <v>80</v>
      </c>
      <c r="D83" s="25">
        <v>91.84</v>
      </c>
      <c r="E83" s="241"/>
      <c r="F83" s="202"/>
    </row>
    <row r="84" spans="1:6" ht="16.5" thickTop="1" thickBot="1">
      <c r="A84" s="35">
        <v>3</v>
      </c>
      <c r="B84" s="36" t="s">
        <v>56</v>
      </c>
      <c r="C84" s="37"/>
      <c r="D84" s="38"/>
      <c r="E84" s="240"/>
      <c r="F84" s="202"/>
    </row>
    <row r="85" spans="1:6" ht="27" thickTop="1" thickBot="1">
      <c r="A85" s="26" t="s">
        <v>57</v>
      </c>
      <c r="B85" s="39" t="s">
        <v>520</v>
      </c>
      <c r="C85" s="28" t="s">
        <v>80</v>
      </c>
      <c r="D85" s="29">
        <v>46.53</v>
      </c>
      <c r="E85" s="129"/>
      <c r="F85" s="202"/>
    </row>
    <row r="86" spans="1:6" ht="16.5" thickTop="1" thickBot="1">
      <c r="A86" s="35">
        <v>5</v>
      </c>
      <c r="B86" s="36" t="s">
        <v>61</v>
      </c>
      <c r="C86" s="37"/>
      <c r="D86" s="38"/>
      <c r="E86" s="240"/>
      <c r="F86" s="202"/>
    </row>
    <row r="87" spans="1:6" ht="15.75" thickTop="1">
      <c r="A87" s="22" t="s">
        <v>62</v>
      </c>
      <c r="B87" s="23" t="s">
        <v>63</v>
      </c>
      <c r="C87" s="24" t="s">
        <v>80</v>
      </c>
      <c r="D87" s="25">
        <v>162.56</v>
      </c>
      <c r="E87" s="242"/>
      <c r="F87" s="202"/>
    </row>
    <row r="88" spans="1:6" ht="15.75" thickBot="1">
      <c r="A88" s="22" t="s">
        <v>64</v>
      </c>
      <c r="B88" s="23" t="s">
        <v>521</v>
      </c>
      <c r="C88" s="24" t="s">
        <v>80</v>
      </c>
      <c r="D88" s="25">
        <v>33.840000000000003</v>
      </c>
      <c r="E88" s="241"/>
      <c r="F88" s="202"/>
    </row>
    <row r="89" spans="1:6" ht="16.5" thickTop="1" thickBot="1">
      <c r="A89" s="35">
        <v>6</v>
      </c>
      <c r="B89" s="36" t="s">
        <v>65</v>
      </c>
      <c r="C89" s="37"/>
      <c r="D89" s="38"/>
      <c r="E89" s="240"/>
      <c r="F89" s="202"/>
    </row>
    <row r="90" spans="1:6" ht="15.75" thickTop="1">
      <c r="A90" s="22" t="s">
        <v>85</v>
      </c>
      <c r="B90" s="23" t="s">
        <v>641</v>
      </c>
      <c r="C90" s="24" t="s">
        <v>12</v>
      </c>
      <c r="D90" s="25">
        <v>56</v>
      </c>
      <c r="E90" s="242"/>
      <c r="F90" s="202"/>
    </row>
    <row r="91" spans="1:6" ht="15.75" thickBot="1">
      <c r="A91" s="22" t="s">
        <v>66</v>
      </c>
      <c r="B91" s="23" t="s">
        <v>640</v>
      </c>
      <c r="C91" s="28" t="s">
        <v>12</v>
      </c>
      <c r="D91" s="25">
        <v>85</v>
      </c>
      <c r="E91" s="241"/>
      <c r="F91" s="202"/>
    </row>
    <row r="92" spans="1:6" ht="16.5" thickTop="1" thickBot="1">
      <c r="A92" s="35">
        <v>7</v>
      </c>
      <c r="B92" s="36" t="s">
        <v>87</v>
      </c>
      <c r="C92" s="37"/>
      <c r="D92" s="38"/>
      <c r="E92" s="240"/>
      <c r="F92" s="202"/>
    </row>
    <row r="93" spans="1:6" ht="16.5" thickTop="1" thickBot="1">
      <c r="A93" s="97" t="s">
        <v>88</v>
      </c>
      <c r="B93" s="243" t="s">
        <v>639</v>
      </c>
      <c r="C93" s="244" t="s">
        <v>70</v>
      </c>
      <c r="D93" s="245">
        <v>28</v>
      </c>
      <c r="E93" s="246"/>
      <c r="F93" s="202"/>
    </row>
    <row r="94" spans="1:6" ht="16.5" thickTop="1" thickBot="1">
      <c r="A94" s="35">
        <v>9</v>
      </c>
      <c r="B94" s="36" t="s">
        <v>67</v>
      </c>
      <c r="C94" s="37"/>
      <c r="D94" s="38"/>
      <c r="E94" s="240"/>
      <c r="F94" s="202"/>
    </row>
    <row r="95" spans="1:6" ht="27" thickTop="1" thickBot="1">
      <c r="A95" s="26" t="s">
        <v>73</v>
      </c>
      <c r="B95" s="48" t="s">
        <v>526</v>
      </c>
      <c r="C95" s="28" t="s">
        <v>70</v>
      </c>
      <c r="D95" s="29">
        <v>2</v>
      </c>
      <c r="E95" s="247"/>
      <c r="F95" s="202"/>
    </row>
    <row r="96" spans="1:6" ht="16.5" thickTop="1" thickBot="1">
      <c r="A96" s="35">
        <v>10</v>
      </c>
      <c r="B96" s="36" t="s">
        <v>90</v>
      </c>
      <c r="C96" s="37"/>
      <c r="D96" s="38"/>
      <c r="E96" s="248"/>
      <c r="F96" s="202"/>
    </row>
    <row r="97" spans="1:6" ht="27" thickTop="1" thickBot="1">
      <c r="A97" s="22" t="s">
        <v>91</v>
      </c>
      <c r="B97" s="39" t="s">
        <v>527</v>
      </c>
      <c r="C97" s="24" t="s">
        <v>70</v>
      </c>
      <c r="D97" s="25">
        <v>28</v>
      </c>
      <c r="E97" s="249"/>
      <c r="F97" s="202"/>
    </row>
    <row r="98" spans="1:6" ht="16.5" thickTop="1" thickBot="1">
      <c r="A98" s="35">
        <v>11</v>
      </c>
      <c r="B98" s="36" t="s">
        <v>92</v>
      </c>
      <c r="C98" s="37"/>
      <c r="D98" s="38"/>
      <c r="E98" s="240"/>
      <c r="F98" s="202"/>
    </row>
    <row r="99" spans="1:6" ht="16.5" thickTop="1" thickBot="1">
      <c r="A99" s="44" t="s">
        <v>93</v>
      </c>
      <c r="B99" s="39" t="s">
        <v>528</v>
      </c>
      <c r="C99" s="28" t="s">
        <v>80</v>
      </c>
      <c r="D99" s="46">
        <v>17.93</v>
      </c>
      <c r="E99" s="238"/>
      <c r="F99" s="202"/>
    </row>
    <row r="100" spans="1:6" ht="16.5" thickTop="1" thickBot="1">
      <c r="A100" s="35">
        <v>12</v>
      </c>
      <c r="B100" s="36" t="s">
        <v>95</v>
      </c>
      <c r="C100" s="37"/>
      <c r="D100" s="38"/>
      <c r="E100" s="240"/>
      <c r="F100" s="202"/>
    </row>
    <row r="101" spans="1:6" ht="27" thickTop="1" thickBot="1">
      <c r="A101" s="44" t="s">
        <v>96</v>
      </c>
      <c r="B101" s="39" t="s">
        <v>530</v>
      </c>
      <c r="C101" s="28" t="s">
        <v>80</v>
      </c>
      <c r="D101" s="46">
        <v>17.93</v>
      </c>
      <c r="E101" s="238"/>
      <c r="F101" s="202"/>
    </row>
    <row r="102" spans="1:6" ht="16.5" thickTop="1" thickBot="1">
      <c r="A102" s="35">
        <v>13</v>
      </c>
      <c r="B102" s="36" t="s">
        <v>74</v>
      </c>
      <c r="C102" s="37"/>
      <c r="D102" s="38"/>
      <c r="E102" s="248"/>
      <c r="F102" s="202"/>
    </row>
    <row r="103" spans="1:6" ht="26.25" thickTop="1">
      <c r="A103" s="44" t="s">
        <v>75</v>
      </c>
      <c r="B103" s="39" t="s">
        <v>76</v>
      </c>
      <c r="C103" s="28" t="s">
        <v>80</v>
      </c>
      <c r="D103" s="46">
        <v>17.93</v>
      </c>
      <c r="E103" s="238"/>
      <c r="F103" s="202"/>
    </row>
    <row r="104" spans="1:6" ht="25.5">
      <c r="A104" s="26" t="s">
        <v>97</v>
      </c>
      <c r="B104" s="47" t="s">
        <v>98</v>
      </c>
      <c r="C104" s="28" t="s">
        <v>80</v>
      </c>
      <c r="D104" s="29">
        <v>2.84</v>
      </c>
      <c r="E104" s="247"/>
      <c r="F104" s="202"/>
    </row>
    <row r="105" spans="1:6" ht="25.5">
      <c r="A105" s="26" t="s">
        <v>99</v>
      </c>
      <c r="B105" s="48" t="s">
        <v>531</v>
      </c>
      <c r="C105" s="28" t="s">
        <v>12</v>
      </c>
      <c r="D105" s="29">
        <v>371.6</v>
      </c>
      <c r="E105" s="247"/>
      <c r="F105" s="202"/>
    </row>
    <row r="106" spans="1:6" ht="26.25" thickBot="1">
      <c r="A106" s="26" t="s">
        <v>100</v>
      </c>
      <c r="B106" s="48" t="s">
        <v>532</v>
      </c>
      <c r="C106" s="28" t="s">
        <v>12</v>
      </c>
      <c r="D106" s="29">
        <v>371.6</v>
      </c>
      <c r="E106" s="247"/>
      <c r="F106" s="202"/>
    </row>
    <row r="107" spans="1:6" ht="16.5" thickTop="1" thickBot="1">
      <c r="A107" s="35">
        <v>14</v>
      </c>
      <c r="B107" s="36" t="s">
        <v>77</v>
      </c>
      <c r="C107" s="37"/>
      <c r="D107" s="38"/>
      <c r="E107" s="248"/>
      <c r="F107" s="202"/>
    </row>
    <row r="108" spans="1:6" ht="36.75" customHeight="1" thickTop="1">
      <c r="A108" s="49" t="s">
        <v>78</v>
      </c>
      <c r="B108" s="606" t="s">
        <v>533</v>
      </c>
      <c r="C108" s="51" t="s">
        <v>35</v>
      </c>
      <c r="D108" s="52">
        <v>50</v>
      </c>
      <c r="E108" s="249"/>
      <c r="F108" s="202"/>
    </row>
    <row r="109" spans="1:6" ht="15.75" thickBot="1">
      <c r="A109" s="106">
        <v>2</v>
      </c>
      <c r="B109" s="135" t="s">
        <v>210</v>
      </c>
      <c r="C109" s="107" t="s">
        <v>211</v>
      </c>
      <c r="D109" s="650">
        <v>1.25</v>
      </c>
      <c r="E109" s="186"/>
      <c r="F109" s="186"/>
    </row>
    <row r="110" spans="1:6" ht="15.75" thickBot="1">
      <c r="A110" s="53"/>
      <c r="B110" s="54" t="s">
        <v>79</v>
      </c>
      <c r="C110" s="55"/>
      <c r="D110" s="56"/>
      <c r="E110" s="88"/>
      <c r="F110" s="122"/>
    </row>
    <row r="111" spans="1:6">
      <c r="A111" s="57"/>
      <c r="B111" s="57"/>
      <c r="C111" s="57"/>
      <c r="D111" s="57"/>
      <c r="E111" s="57"/>
      <c r="F111" s="57"/>
    </row>
    <row r="114" spans="1:6" ht="28.5" customHeight="1">
      <c r="B114" s="778" t="s">
        <v>164</v>
      </c>
      <c r="C114" s="778"/>
      <c r="D114" s="778"/>
      <c r="E114" s="778"/>
      <c r="F114" s="778"/>
    </row>
    <row r="117" spans="1:6">
      <c r="A117" s="112" t="s">
        <v>3</v>
      </c>
      <c r="B117" s="112" t="s">
        <v>43</v>
      </c>
      <c r="C117" s="112" t="s">
        <v>44</v>
      </c>
      <c r="D117" s="17" t="s">
        <v>2</v>
      </c>
      <c r="E117" s="113" t="s">
        <v>45</v>
      </c>
      <c r="F117" s="17" t="s">
        <v>46</v>
      </c>
    </row>
    <row r="118" spans="1:6">
      <c r="A118" s="183">
        <v>1</v>
      </c>
      <c r="B118" s="113" t="s">
        <v>47</v>
      </c>
      <c r="C118" s="183"/>
      <c r="D118" s="17"/>
      <c r="E118" s="113"/>
      <c r="F118" s="105"/>
    </row>
    <row r="119" spans="1:6">
      <c r="A119" s="22" t="s">
        <v>48</v>
      </c>
      <c r="B119" s="251" t="s">
        <v>513</v>
      </c>
      <c r="C119" s="24" t="s">
        <v>12</v>
      </c>
      <c r="D119" s="25">
        <v>100</v>
      </c>
      <c r="E119" s="250"/>
      <c r="F119" s="202"/>
    </row>
    <row r="120" spans="1:6" ht="25.5">
      <c r="A120" s="26" t="s">
        <v>49</v>
      </c>
      <c r="B120" s="80" t="s">
        <v>50</v>
      </c>
      <c r="C120" s="28" t="s">
        <v>12</v>
      </c>
      <c r="D120" s="29">
        <v>200</v>
      </c>
      <c r="E120" s="66"/>
      <c r="F120" s="202"/>
    </row>
    <row r="121" spans="1:6" ht="26.25">
      <c r="A121" s="26" t="s">
        <v>51</v>
      </c>
      <c r="B121" s="65" t="s">
        <v>515</v>
      </c>
      <c r="C121" s="28" t="s">
        <v>52</v>
      </c>
      <c r="D121" s="29">
        <v>3</v>
      </c>
      <c r="E121" s="66"/>
      <c r="F121" s="202"/>
    </row>
    <row r="122" spans="1:6" ht="15.75" thickBot="1">
      <c r="A122" s="31" t="s">
        <v>53</v>
      </c>
      <c r="B122" s="67" t="s">
        <v>122</v>
      </c>
      <c r="C122" s="33" t="s">
        <v>52</v>
      </c>
      <c r="D122" s="34">
        <v>1</v>
      </c>
      <c r="E122" s="68"/>
      <c r="F122" s="202"/>
    </row>
    <row r="123" spans="1:6" ht="16.5" thickTop="1" thickBot="1">
      <c r="A123" s="35">
        <v>2</v>
      </c>
      <c r="B123" s="69" t="s">
        <v>54</v>
      </c>
      <c r="C123" s="37"/>
      <c r="D123" s="38"/>
      <c r="E123" s="70"/>
      <c r="F123" s="202"/>
    </row>
    <row r="124" spans="1:6" ht="16.5" thickTop="1" thickBot="1">
      <c r="A124" s="26" t="s">
        <v>82</v>
      </c>
      <c r="B124" s="75" t="s">
        <v>517</v>
      </c>
      <c r="C124" s="28" t="s">
        <v>80</v>
      </c>
      <c r="D124" s="29">
        <v>134</v>
      </c>
      <c r="E124" s="74"/>
      <c r="F124" s="202"/>
    </row>
    <row r="125" spans="1:6" ht="16.5" thickTop="1" thickBot="1">
      <c r="A125" s="35">
        <v>3</v>
      </c>
      <c r="B125" s="69" t="s">
        <v>56</v>
      </c>
      <c r="C125" s="37"/>
      <c r="D125" s="38"/>
      <c r="E125" s="70"/>
      <c r="F125" s="202"/>
    </row>
    <row r="126" spans="1:6" ht="27" thickTop="1" thickBot="1">
      <c r="A126" s="26" t="s">
        <v>57</v>
      </c>
      <c r="B126" s="73" t="s">
        <v>520</v>
      </c>
      <c r="C126" s="28" t="s">
        <v>80</v>
      </c>
      <c r="D126" s="29">
        <v>90.2</v>
      </c>
      <c r="E126" s="74"/>
      <c r="F126" s="202"/>
    </row>
    <row r="127" spans="1:6" ht="16.5" thickTop="1" thickBot="1">
      <c r="A127" s="35">
        <v>4</v>
      </c>
      <c r="B127" s="69" t="s">
        <v>58</v>
      </c>
      <c r="C127" s="37"/>
      <c r="D127" s="38"/>
      <c r="E127" s="70"/>
      <c r="F127" s="202"/>
    </row>
    <row r="128" spans="1:6" ht="16.5" thickTop="1" thickBot="1">
      <c r="A128" s="22" t="s">
        <v>59</v>
      </c>
      <c r="B128" s="75" t="s">
        <v>60</v>
      </c>
      <c r="C128" s="24" t="s">
        <v>12</v>
      </c>
      <c r="D128" s="25">
        <v>100</v>
      </c>
      <c r="E128" s="74"/>
      <c r="F128" s="202"/>
    </row>
    <row r="129" spans="1:6" ht="16.5" thickTop="1" thickBot="1">
      <c r="A129" s="35">
        <v>5</v>
      </c>
      <c r="B129" s="69" t="s">
        <v>61</v>
      </c>
      <c r="C129" s="37"/>
      <c r="D129" s="38"/>
      <c r="E129" s="70"/>
      <c r="F129" s="202"/>
    </row>
    <row r="130" spans="1:6" ht="27" thickTop="1">
      <c r="A130" s="26" t="s">
        <v>101</v>
      </c>
      <c r="B130" s="71" t="s">
        <v>536</v>
      </c>
      <c r="C130" s="28" t="s">
        <v>80</v>
      </c>
      <c r="D130" s="29">
        <v>69</v>
      </c>
      <c r="E130" s="72"/>
      <c r="F130" s="202"/>
    </row>
    <row r="131" spans="1:6" ht="15.75" thickBot="1">
      <c r="A131" s="22" t="s">
        <v>64</v>
      </c>
      <c r="B131" s="67" t="s">
        <v>521</v>
      </c>
      <c r="C131" s="24" t="s">
        <v>80</v>
      </c>
      <c r="D131" s="25">
        <v>31.8</v>
      </c>
      <c r="E131" s="68"/>
      <c r="F131" s="202"/>
    </row>
    <row r="132" spans="1:6" ht="16.5" thickTop="1" thickBot="1">
      <c r="A132" s="35">
        <v>6</v>
      </c>
      <c r="B132" s="69" t="s">
        <v>65</v>
      </c>
      <c r="C132" s="37"/>
      <c r="D132" s="38"/>
      <c r="E132" s="70"/>
      <c r="F132" s="202"/>
    </row>
    <row r="133" spans="1:6" ht="15.75" thickTop="1">
      <c r="A133" s="22" t="s">
        <v>85</v>
      </c>
      <c r="B133" s="71" t="s">
        <v>641</v>
      </c>
      <c r="C133" s="24" t="s">
        <v>12</v>
      </c>
      <c r="D133" s="25">
        <v>125</v>
      </c>
      <c r="E133" s="72"/>
      <c r="F133" s="202"/>
    </row>
    <row r="134" spans="1:6" ht="15.75" thickBot="1">
      <c r="A134" s="26" t="s">
        <v>102</v>
      </c>
      <c r="B134" s="67" t="s">
        <v>646</v>
      </c>
      <c r="C134" s="28" t="s">
        <v>12</v>
      </c>
      <c r="D134" s="29">
        <v>100</v>
      </c>
      <c r="E134" s="68"/>
      <c r="F134" s="202"/>
    </row>
    <row r="135" spans="1:6" ht="16.5" thickTop="1" thickBot="1">
      <c r="A135" s="35">
        <v>7</v>
      </c>
      <c r="B135" s="69" t="s">
        <v>87</v>
      </c>
      <c r="C135" s="37"/>
      <c r="D135" s="38"/>
      <c r="E135" s="70"/>
      <c r="F135" s="202"/>
    </row>
    <row r="136" spans="1:6" ht="16.5" thickTop="1" thickBot="1">
      <c r="A136" s="22" t="s">
        <v>103</v>
      </c>
      <c r="B136" s="75" t="s">
        <v>629</v>
      </c>
      <c r="C136" s="24" t="s">
        <v>70</v>
      </c>
      <c r="D136" s="25">
        <v>40</v>
      </c>
      <c r="E136" s="74"/>
      <c r="F136" s="202"/>
    </row>
    <row r="137" spans="1:6" ht="27.75" thickTop="1" thickBot="1">
      <c r="A137" s="35">
        <v>9</v>
      </c>
      <c r="B137" s="69" t="s">
        <v>67</v>
      </c>
      <c r="C137" s="37"/>
      <c r="D137" s="38"/>
      <c r="E137" s="70"/>
      <c r="F137" s="202"/>
    </row>
    <row r="138" spans="1:6" ht="26.25" thickTop="1">
      <c r="A138" s="44" t="s">
        <v>68</v>
      </c>
      <c r="B138" s="79" t="s">
        <v>524</v>
      </c>
      <c r="C138" s="45" t="s">
        <v>12</v>
      </c>
      <c r="D138" s="46">
        <v>1.5</v>
      </c>
      <c r="E138" s="64"/>
      <c r="F138" s="202"/>
    </row>
    <row r="139" spans="1:6" ht="38.25">
      <c r="A139" s="26" t="s">
        <v>69</v>
      </c>
      <c r="B139" s="80" t="s">
        <v>525</v>
      </c>
      <c r="C139" s="28" t="s">
        <v>70</v>
      </c>
      <c r="D139" s="29">
        <v>1</v>
      </c>
      <c r="E139" s="81"/>
      <c r="F139" s="202"/>
    </row>
    <row r="140" spans="1:6" ht="25.5">
      <c r="A140" s="26" t="s">
        <v>71</v>
      </c>
      <c r="B140" s="80" t="s">
        <v>534</v>
      </c>
      <c r="C140" s="28" t="s">
        <v>70</v>
      </c>
      <c r="D140" s="29">
        <v>1</v>
      </c>
      <c r="E140" s="81"/>
      <c r="F140" s="202"/>
    </row>
    <row r="141" spans="1:6" ht="25.5">
      <c r="A141" s="26" t="s">
        <v>72</v>
      </c>
      <c r="B141" s="80" t="s">
        <v>535</v>
      </c>
      <c r="C141" s="28" t="s">
        <v>70</v>
      </c>
      <c r="D141" s="29">
        <v>1</v>
      </c>
      <c r="E141" s="81"/>
      <c r="F141" s="202"/>
    </row>
    <row r="142" spans="1:6" ht="26.25" thickBot="1">
      <c r="A142" s="26" t="s">
        <v>73</v>
      </c>
      <c r="B142" s="82" t="s">
        <v>526</v>
      </c>
      <c r="C142" s="28" t="s">
        <v>70</v>
      </c>
      <c r="D142" s="29">
        <v>2</v>
      </c>
      <c r="E142" s="83"/>
      <c r="F142" s="202"/>
    </row>
    <row r="143" spans="1:6" ht="16.5" thickTop="1" thickBot="1">
      <c r="A143" s="35">
        <v>10</v>
      </c>
      <c r="B143" s="69" t="s">
        <v>90</v>
      </c>
      <c r="C143" s="37"/>
      <c r="D143" s="38"/>
      <c r="E143" s="84"/>
      <c r="F143" s="202"/>
    </row>
    <row r="144" spans="1:6" ht="27" thickTop="1" thickBot="1">
      <c r="A144" s="22" t="s">
        <v>91</v>
      </c>
      <c r="B144" s="73" t="s">
        <v>527</v>
      </c>
      <c r="C144" s="24" t="s">
        <v>70</v>
      </c>
      <c r="D144" s="25">
        <v>40</v>
      </c>
      <c r="E144" s="85"/>
      <c r="F144" s="202"/>
    </row>
    <row r="145" spans="1:6" ht="16.5" thickTop="1" thickBot="1">
      <c r="A145" s="35">
        <v>11</v>
      </c>
      <c r="B145" s="69" t="s">
        <v>92</v>
      </c>
      <c r="C145" s="37"/>
      <c r="D145" s="38"/>
      <c r="E145" s="70"/>
      <c r="F145" s="202"/>
    </row>
    <row r="146" spans="1:6" ht="15.75" thickTop="1">
      <c r="A146" s="44" t="s">
        <v>93</v>
      </c>
      <c r="B146" s="79" t="s">
        <v>528</v>
      </c>
      <c r="C146" s="28" t="s">
        <v>80</v>
      </c>
      <c r="D146" s="46">
        <v>20</v>
      </c>
      <c r="E146" s="64"/>
      <c r="F146" s="202"/>
    </row>
    <row r="147" spans="1:6" ht="15.75" thickBot="1">
      <c r="A147" s="26" t="s">
        <v>94</v>
      </c>
      <c r="B147" s="82" t="s">
        <v>529</v>
      </c>
      <c r="C147" s="28" t="s">
        <v>80</v>
      </c>
      <c r="D147" s="29">
        <v>5.2</v>
      </c>
      <c r="E147" s="83"/>
      <c r="F147" s="202"/>
    </row>
    <row r="148" spans="1:6" ht="16.5" thickTop="1" thickBot="1">
      <c r="A148" s="35">
        <v>12</v>
      </c>
      <c r="B148" s="69" t="s">
        <v>95</v>
      </c>
      <c r="C148" s="37"/>
      <c r="D148" s="38"/>
      <c r="E148" s="70"/>
      <c r="F148" s="202"/>
    </row>
    <row r="149" spans="1:6" ht="27" thickTop="1" thickBot="1">
      <c r="A149" s="44" t="s">
        <v>96</v>
      </c>
      <c r="B149" s="73" t="s">
        <v>530</v>
      </c>
      <c r="C149" s="28" t="s">
        <v>80</v>
      </c>
      <c r="D149" s="46">
        <v>28</v>
      </c>
      <c r="E149" s="85"/>
      <c r="F149" s="202"/>
    </row>
    <row r="150" spans="1:6" ht="16.5" thickTop="1" thickBot="1">
      <c r="A150" s="35">
        <v>13</v>
      </c>
      <c r="B150" s="69" t="s">
        <v>74</v>
      </c>
      <c r="C150" s="37"/>
      <c r="D150" s="38"/>
      <c r="E150" s="84"/>
      <c r="F150" s="202"/>
    </row>
    <row r="151" spans="1:6" ht="26.25" thickTop="1">
      <c r="A151" s="44" t="s">
        <v>75</v>
      </c>
      <c r="B151" s="79" t="s">
        <v>76</v>
      </c>
      <c r="C151" s="28" t="s">
        <v>80</v>
      </c>
      <c r="D151" s="46">
        <v>24.2</v>
      </c>
      <c r="E151" s="64"/>
      <c r="F151" s="202"/>
    </row>
    <row r="152" spans="1:6" ht="25.5">
      <c r="A152" s="26" t="s">
        <v>97</v>
      </c>
      <c r="B152" s="80" t="s">
        <v>98</v>
      </c>
      <c r="C152" s="28" t="s">
        <v>80</v>
      </c>
      <c r="D152" s="29">
        <v>4</v>
      </c>
      <c r="E152" s="81"/>
      <c r="F152" s="202"/>
    </row>
    <row r="153" spans="1:6" ht="26.25" thickBot="1">
      <c r="A153" s="26" t="s">
        <v>99</v>
      </c>
      <c r="B153" s="82" t="s">
        <v>531</v>
      </c>
      <c r="C153" s="28" t="s">
        <v>12</v>
      </c>
      <c r="D153" s="29">
        <v>400</v>
      </c>
      <c r="E153" s="83"/>
      <c r="F153" s="202"/>
    </row>
    <row r="154" spans="1:6" ht="16.5" thickTop="1" thickBot="1">
      <c r="A154" s="35">
        <v>14</v>
      </c>
      <c r="B154" s="69" t="s">
        <v>77</v>
      </c>
      <c r="C154" s="37"/>
      <c r="D154" s="38"/>
      <c r="E154" s="84"/>
      <c r="F154" s="202"/>
    </row>
    <row r="155" spans="1:6" ht="27" thickTop="1" thickBot="1">
      <c r="A155" s="49" t="s">
        <v>78</v>
      </c>
      <c r="B155" s="86" t="s">
        <v>533</v>
      </c>
      <c r="C155" s="51" t="s">
        <v>35</v>
      </c>
      <c r="D155" s="52">
        <v>25</v>
      </c>
      <c r="E155" s="87"/>
      <c r="F155" s="202"/>
    </row>
    <row r="156" spans="1:6" ht="15.75" thickBot="1">
      <c r="A156" s="106">
        <v>2</v>
      </c>
      <c r="B156" s="135" t="s">
        <v>210</v>
      </c>
      <c r="C156" s="107" t="s">
        <v>211</v>
      </c>
      <c r="D156" s="650">
        <v>1.25</v>
      </c>
      <c r="E156" s="186"/>
      <c r="F156" s="186"/>
    </row>
    <row r="157" spans="1:6" ht="15.75" thickBot="1">
      <c r="A157" s="53"/>
      <c r="B157" s="14" t="s">
        <v>79</v>
      </c>
      <c r="C157" s="55"/>
      <c r="D157" s="56"/>
      <c r="E157" s="88"/>
      <c r="F157" s="122"/>
    </row>
    <row r="158" spans="1:6">
      <c r="A158" s="57"/>
      <c r="B158" s="58"/>
      <c r="C158" s="57"/>
      <c r="D158" s="57"/>
      <c r="E158" s="57"/>
      <c r="F158" s="57"/>
    </row>
    <row r="161" spans="1:7">
      <c r="B161" s="101" t="s">
        <v>146</v>
      </c>
      <c r="C161" s="15"/>
      <c r="D161" s="15"/>
      <c r="E161" s="15"/>
      <c r="F161" s="175"/>
      <c r="G161" s="252"/>
    </row>
    <row r="162" spans="1:7">
      <c r="B162" s="101" t="s">
        <v>145</v>
      </c>
      <c r="C162" s="176"/>
      <c r="D162" s="176"/>
      <c r="E162" s="176"/>
      <c r="F162" s="177"/>
    </row>
    <row r="163" spans="1:7">
      <c r="B163" s="649" t="s">
        <v>580</v>
      </c>
      <c r="C163" s="179" t="s">
        <v>803</v>
      </c>
      <c r="D163" s="176"/>
      <c r="E163" s="176"/>
      <c r="F163" s="177"/>
    </row>
    <row r="164" spans="1:7">
      <c r="B164" s="101" t="s">
        <v>40</v>
      </c>
      <c r="C164" s="179" t="s">
        <v>803</v>
      </c>
      <c r="D164" s="176"/>
      <c r="E164" s="176"/>
      <c r="F164" s="177"/>
    </row>
    <row r="165" spans="1:7">
      <c r="B165" s="101" t="s">
        <v>41</v>
      </c>
      <c r="C165" s="179" t="s">
        <v>803</v>
      </c>
      <c r="D165" s="176"/>
      <c r="E165" s="176"/>
      <c r="F165" s="177"/>
    </row>
    <row r="166" spans="1:7" ht="15.75" thickBot="1">
      <c r="B166" s="101" t="s">
        <v>42</v>
      </c>
      <c r="C166" s="179">
        <v>0.16</v>
      </c>
      <c r="D166" s="176"/>
      <c r="E166" s="176"/>
      <c r="F166" s="177"/>
    </row>
    <row r="167" spans="1:7" ht="15.75" thickBot="1">
      <c r="B167" s="89" t="s">
        <v>147</v>
      </c>
      <c r="C167" s="176"/>
      <c r="D167" s="176"/>
      <c r="E167" s="176"/>
      <c r="F167" s="178"/>
    </row>
    <row r="171" spans="1:7" ht="23.25">
      <c r="B171" s="2" t="s">
        <v>776</v>
      </c>
    </row>
    <row r="174" spans="1:7">
      <c r="B174" s="391" t="s">
        <v>397</v>
      </c>
    </row>
    <row r="175" spans="1:7" ht="15.75" thickBot="1"/>
    <row r="176" spans="1:7" ht="15.75" thickBot="1">
      <c r="A176" s="60" t="s">
        <v>3</v>
      </c>
      <c r="B176" s="61" t="s">
        <v>43</v>
      </c>
      <c r="C176" s="127" t="s">
        <v>44</v>
      </c>
      <c r="D176" s="102" t="s">
        <v>2</v>
      </c>
      <c r="E176" s="125" t="s">
        <v>45</v>
      </c>
      <c r="F176" s="55" t="s">
        <v>46</v>
      </c>
    </row>
    <row r="177" spans="1:6" ht="15.75" thickBot="1">
      <c r="A177" s="90">
        <v>1</v>
      </c>
      <c r="B177" s="398" t="s">
        <v>47</v>
      </c>
      <c r="C177" s="323"/>
      <c r="D177" s="324"/>
      <c r="E177" s="399"/>
      <c r="F177" s="325"/>
    </row>
    <row r="178" spans="1:6" ht="16.5" thickTop="1" thickBot="1">
      <c r="A178" s="22" t="s">
        <v>48</v>
      </c>
      <c r="B178" s="196" t="s">
        <v>513</v>
      </c>
      <c r="C178" s="24" t="s">
        <v>12</v>
      </c>
      <c r="D178" s="25">
        <v>80</v>
      </c>
      <c r="E178" s="238"/>
      <c r="F178" s="312"/>
    </row>
    <row r="179" spans="1:6" ht="27.75" thickTop="1" thickBot="1">
      <c r="A179" s="26" t="s">
        <v>81</v>
      </c>
      <c r="B179" s="30" t="s">
        <v>514</v>
      </c>
      <c r="C179" s="28" t="s">
        <v>30</v>
      </c>
      <c r="D179" s="29">
        <v>240</v>
      </c>
      <c r="E179" s="129"/>
      <c r="F179" s="312"/>
    </row>
    <row r="180" spans="1:6" ht="27.75" thickTop="1" thickBot="1">
      <c r="A180" s="26" t="s">
        <v>49</v>
      </c>
      <c r="B180" s="30" t="s">
        <v>50</v>
      </c>
      <c r="C180" s="28" t="s">
        <v>12</v>
      </c>
      <c r="D180" s="29">
        <v>174</v>
      </c>
      <c r="E180" s="129"/>
      <c r="F180" s="312"/>
    </row>
    <row r="181" spans="1:6" ht="27.75" thickTop="1" thickBot="1">
      <c r="A181" s="26" t="s">
        <v>51</v>
      </c>
      <c r="B181" s="30" t="s">
        <v>515</v>
      </c>
      <c r="C181" s="28" t="s">
        <v>52</v>
      </c>
      <c r="D181" s="29">
        <v>4</v>
      </c>
      <c r="E181" s="129"/>
      <c r="F181" s="312"/>
    </row>
    <row r="182" spans="1:6" ht="16.5" thickTop="1" thickBot="1">
      <c r="A182" s="31" t="s">
        <v>53</v>
      </c>
      <c r="B182" s="194" t="s">
        <v>122</v>
      </c>
      <c r="C182" s="33" t="s">
        <v>52</v>
      </c>
      <c r="D182" s="34">
        <v>1</v>
      </c>
      <c r="E182" s="239"/>
      <c r="F182" s="312"/>
    </row>
    <row r="183" spans="1:6" ht="16.5" thickTop="1" thickBot="1">
      <c r="A183" s="35">
        <v>2</v>
      </c>
      <c r="B183" s="404" t="s">
        <v>54</v>
      </c>
      <c r="C183" s="37"/>
      <c r="D183" s="38"/>
      <c r="E183" s="240"/>
      <c r="F183" s="312"/>
    </row>
    <row r="184" spans="1:6" ht="16.5" thickTop="1" thickBot="1">
      <c r="A184" s="22" t="s">
        <v>55</v>
      </c>
      <c r="B184" s="196" t="s">
        <v>516</v>
      </c>
      <c r="C184" s="24" t="s">
        <v>80</v>
      </c>
      <c r="D184" s="25">
        <v>190.95</v>
      </c>
      <c r="E184" s="313"/>
      <c r="F184" s="312"/>
    </row>
    <row r="185" spans="1:6" ht="16.5" thickTop="1" thickBot="1">
      <c r="A185" s="26" t="s">
        <v>82</v>
      </c>
      <c r="B185" s="196" t="s">
        <v>517</v>
      </c>
      <c r="C185" s="28" t="s">
        <v>80</v>
      </c>
      <c r="D185" s="29">
        <v>32</v>
      </c>
      <c r="E185" s="129"/>
      <c r="F185" s="312"/>
    </row>
    <row r="186" spans="1:6" ht="16.5" thickTop="1" thickBot="1">
      <c r="A186" s="35">
        <v>3</v>
      </c>
      <c r="B186" s="404" t="s">
        <v>56</v>
      </c>
      <c r="C186" s="37"/>
      <c r="D186" s="38"/>
      <c r="E186" s="240"/>
      <c r="F186" s="312"/>
    </row>
    <row r="187" spans="1:6" ht="27" thickTop="1" thickBot="1">
      <c r="A187" s="26" t="s">
        <v>57</v>
      </c>
      <c r="B187" s="39" t="s">
        <v>520</v>
      </c>
      <c r="C187" s="28" t="s">
        <v>80</v>
      </c>
      <c r="D187" s="29">
        <v>68.87</v>
      </c>
      <c r="E187" s="129"/>
      <c r="F187" s="312"/>
    </row>
    <row r="188" spans="1:6" ht="16.5" thickTop="1" thickBot="1">
      <c r="A188" s="35">
        <v>4</v>
      </c>
      <c r="B188" s="404" t="s">
        <v>58</v>
      </c>
      <c r="C188" s="37"/>
      <c r="D188" s="38"/>
      <c r="E188" s="240"/>
      <c r="F188" s="312"/>
    </row>
    <row r="189" spans="1:6" ht="16.5" thickTop="1" thickBot="1">
      <c r="A189" s="22" t="s">
        <v>59</v>
      </c>
      <c r="B189" s="196" t="s">
        <v>60</v>
      </c>
      <c r="C189" s="24" t="s">
        <v>12</v>
      </c>
      <c r="D189" s="25">
        <v>20</v>
      </c>
      <c r="E189" s="313"/>
      <c r="F189" s="312"/>
    </row>
    <row r="190" spans="1:6" ht="16.5" thickTop="1" thickBot="1">
      <c r="A190" s="35">
        <v>5</v>
      </c>
      <c r="B190" s="404" t="s">
        <v>61</v>
      </c>
      <c r="C190" s="37"/>
      <c r="D190" s="38"/>
      <c r="E190" s="240"/>
      <c r="F190" s="312"/>
    </row>
    <row r="191" spans="1:6" ht="16.5" thickTop="1" thickBot="1">
      <c r="A191" s="22" t="s">
        <v>62</v>
      </c>
      <c r="B191" s="196" t="s">
        <v>63</v>
      </c>
      <c r="C191" s="24" t="s">
        <v>80</v>
      </c>
      <c r="D191" s="25">
        <v>157.41</v>
      </c>
      <c r="E191" s="313"/>
      <c r="F191" s="312"/>
    </row>
    <row r="192" spans="1:6" ht="16.5" thickTop="1" thickBot="1">
      <c r="A192" s="22" t="s">
        <v>64</v>
      </c>
      <c r="B192" s="196" t="s">
        <v>521</v>
      </c>
      <c r="C192" s="24" t="s">
        <v>80</v>
      </c>
      <c r="D192" s="25">
        <v>19.43</v>
      </c>
      <c r="E192" s="241"/>
      <c r="F192" s="312"/>
    </row>
    <row r="193" spans="1:6" ht="16.5" thickTop="1" thickBot="1">
      <c r="A193" s="35">
        <v>6</v>
      </c>
      <c r="B193" s="404" t="s">
        <v>65</v>
      </c>
      <c r="C193" s="37"/>
      <c r="D193" s="38"/>
      <c r="E193" s="240"/>
      <c r="F193" s="312"/>
    </row>
    <row r="194" spans="1:6" ht="16.5" thickTop="1" thickBot="1">
      <c r="A194" s="22" t="s">
        <v>85</v>
      </c>
      <c r="B194" s="196" t="s">
        <v>690</v>
      </c>
      <c r="C194" s="24" t="s">
        <v>12</v>
      </c>
      <c r="D194" s="25">
        <v>67.5</v>
      </c>
      <c r="E194" s="313"/>
      <c r="F194" s="312"/>
    </row>
    <row r="195" spans="1:6" ht="16.5" thickTop="1" thickBot="1">
      <c r="A195" s="26" t="s">
        <v>102</v>
      </c>
      <c r="B195" s="196" t="s">
        <v>691</v>
      </c>
      <c r="C195" s="28" t="s">
        <v>12</v>
      </c>
      <c r="D195" s="29">
        <v>14</v>
      </c>
      <c r="E195" s="129"/>
      <c r="F195" s="312"/>
    </row>
    <row r="196" spans="1:6" ht="16.5" thickTop="1" thickBot="1">
      <c r="A196" s="26" t="s">
        <v>66</v>
      </c>
      <c r="B196" s="196" t="s">
        <v>646</v>
      </c>
      <c r="C196" s="28" t="s">
        <v>12</v>
      </c>
      <c r="D196" s="29">
        <v>80</v>
      </c>
      <c r="E196" s="129"/>
      <c r="F196" s="312"/>
    </row>
    <row r="197" spans="1:6" ht="16.5" thickTop="1" thickBot="1">
      <c r="A197" s="35">
        <v>7</v>
      </c>
      <c r="B197" s="404" t="s">
        <v>87</v>
      </c>
      <c r="C197" s="37"/>
      <c r="D197" s="38"/>
      <c r="E197" s="240"/>
      <c r="F197" s="312"/>
    </row>
    <row r="198" spans="1:6" ht="16.5" thickTop="1" thickBot="1">
      <c r="A198" s="22" t="s">
        <v>103</v>
      </c>
      <c r="B198" s="196" t="s">
        <v>628</v>
      </c>
      <c r="C198" s="24" t="s">
        <v>70</v>
      </c>
      <c r="D198" s="25">
        <v>5</v>
      </c>
      <c r="E198" s="242"/>
      <c r="F198" s="312"/>
    </row>
    <row r="199" spans="1:6" ht="16.5" thickTop="1" thickBot="1">
      <c r="A199" s="40" t="s">
        <v>88</v>
      </c>
      <c r="B199" s="405" t="s">
        <v>629</v>
      </c>
      <c r="C199" s="42" t="s">
        <v>70</v>
      </c>
      <c r="D199" s="43">
        <v>15</v>
      </c>
      <c r="E199" s="239"/>
      <c r="F199" s="312"/>
    </row>
    <row r="200" spans="1:6" ht="27.75" thickTop="1" thickBot="1">
      <c r="A200" s="35">
        <v>9</v>
      </c>
      <c r="B200" s="404" t="s">
        <v>67</v>
      </c>
      <c r="C200" s="37"/>
      <c r="D200" s="38"/>
      <c r="E200" s="240"/>
      <c r="F200" s="312"/>
    </row>
    <row r="201" spans="1:6" ht="27" thickTop="1" thickBot="1">
      <c r="A201" s="44" t="s">
        <v>68</v>
      </c>
      <c r="B201" s="39" t="s">
        <v>524</v>
      </c>
      <c r="C201" s="45" t="s">
        <v>12</v>
      </c>
      <c r="D201" s="46">
        <v>9</v>
      </c>
      <c r="E201" s="238"/>
      <c r="F201" s="312"/>
    </row>
    <row r="202" spans="1:6" ht="39.75" thickTop="1" thickBot="1">
      <c r="A202" s="26" t="s">
        <v>69</v>
      </c>
      <c r="B202" s="47" t="s">
        <v>525</v>
      </c>
      <c r="C202" s="28" t="s">
        <v>70</v>
      </c>
      <c r="D202" s="29">
        <v>4</v>
      </c>
      <c r="E202" s="247"/>
      <c r="F202" s="312"/>
    </row>
    <row r="203" spans="1:6" ht="27" thickTop="1" thickBot="1">
      <c r="A203" s="26" t="s">
        <v>71</v>
      </c>
      <c r="B203" s="48" t="s">
        <v>534</v>
      </c>
      <c r="C203" s="28" t="s">
        <v>70</v>
      </c>
      <c r="D203" s="29">
        <v>2</v>
      </c>
      <c r="E203" s="247"/>
      <c r="F203" s="312"/>
    </row>
    <row r="204" spans="1:6" ht="27" thickTop="1" thickBot="1">
      <c r="A204" s="26" t="s">
        <v>72</v>
      </c>
      <c r="B204" s="48" t="s">
        <v>535</v>
      </c>
      <c r="C204" s="28" t="s">
        <v>70</v>
      </c>
      <c r="D204" s="29">
        <v>2</v>
      </c>
      <c r="E204" s="247"/>
      <c r="F204" s="312"/>
    </row>
    <row r="205" spans="1:6" ht="27" thickTop="1" thickBot="1">
      <c r="A205" s="26" t="s">
        <v>73</v>
      </c>
      <c r="B205" s="48" t="s">
        <v>526</v>
      </c>
      <c r="C205" s="28" t="s">
        <v>70</v>
      </c>
      <c r="D205" s="29">
        <v>4</v>
      </c>
      <c r="E205" s="247"/>
      <c r="F205" s="312"/>
    </row>
    <row r="206" spans="1:6" ht="16.5" thickTop="1" thickBot="1">
      <c r="A206" s="35">
        <v>10</v>
      </c>
      <c r="B206" s="404" t="s">
        <v>90</v>
      </c>
      <c r="C206" s="37"/>
      <c r="D206" s="38"/>
      <c r="E206" s="248"/>
      <c r="F206" s="312"/>
    </row>
    <row r="207" spans="1:6" ht="27" thickTop="1" thickBot="1">
      <c r="A207" s="22" t="s">
        <v>91</v>
      </c>
      <c r="B207" s="39" t="s">
        <v>527</v>
      </c>
      <c r="C207" s="24" t="s">
        <v>70</v>
      </c>
      <c r="D207" s="25">
        <v>20</v>
      </c>
      <c r="E207" s="249"/>
      <c r="F207" s="312"/>
    </row>
    <row r="208" spans="1:6" ht="16.5" thickTop="1" thickBot="1">
      <c r="A208" s="35">
        <v>11</v>
      </c>
      <c r="B208" s="404" t="s">
        <v>92</v>
      </c>
      <c r="C208" s="37"/>
      <c r="D208" s="38"/>
      <c r="E208" s="240"/>
      <c r="F208" s="312"/>
    </row>
    <row r="209" spans="1:6" ht="16.5" thickTop="1" thickBot="1">
      <c r="A209" s="44" t="s">
        <v>93</v>
      </c>
      <c r="B209" s="39" t="s">
        <v>528</v>
      </c>
      <c r="C209" s="28" t="s">
        <v>80</v>
      </c>
      <c r="D209" s="46">
        <v>10</v>
      </c>
      <c r="E209" s="238"/>
      <c r="F209" s="312"/>
    </row>
    <row r="210" spans="1:6" ht="16.5" thickTop="1" thickBot="1">
      <c r="A210" s="26" t="s">
        <v>94</v>
      </c>
      <c r="B210" s="47" t="s">
        <v>529</v>
      </c>
      <c r="C210" s="28" t="s">
        <v>80</v>
      </c>
      <c r="D210" s="29">
        <v>4.33</v>
      </c>
      <c r="E210" s="247"/>
      <c r="F210" s="312"/>
    </row>
    <row r="211" spans="1:6" ht="16.5" thickTop="1" thickBot="1">
      <c r="A211" s="35">
        <v>12</v>
      </c>
      <c r="B211" s="404" t="s">
        <v>95</v>
      </c>
      <c r="C211" s="37"/>
      <c r="D211" s="38"/>
      <c r="E211" s="240"/>
      <c r="F211" s="312"/>
    </row>
    <row r="212" spans="1:6" ht="27" thickTop="1" thickBot="1">
      <c r="A212" s="44" t="s">
        <v>96</v>
      </c>
      <c r="B212" s="39" t="s">
        <v>530</v>
      </c>
      <c r="C212" s="28" t="s">
        <v>80</v>
      </c>
      <c r="D212" s="46">
        <v>19.100000000000001</v>
      </c>
      <c r="E212" s="238"/>
      <c r="F212" s="312"/>
    </row>
    <row r="213" spans="1:6" ht="16.5" thickTop="1" thickBot="1">
      <c r="A213" s="35">
        <v>13</v>
      </c>
      <c r="B213" s="404" t="s">
        <v>74</v>
      </c>
      <c r="C213" s="37"/>
      <c r="D213" s="38"/>
      <c r="E213" s="248"/>
      <c r="F213" s="312"/>
    </row>
    <row r="214" spans="1:6" ht="27" thickTop="1" thickBot="1">
      <c r="A214" s="44" t="s">
        <v>75</v>
      </c>
      <c r="B214" s="39" t="s">
        <v>76</v>
      </c>
      <c r="C214" s="28" t="s">
        <v>80</v>
      </c>
      <c r="D214" s="46">
        <v>17.190000000000001</v>
      </c>
      <c r="E214" s="238"/>
      <c r="F214" s="312"/>
    </row>
    <row r="215" spans="1:6" ht="27" thickTop="1" thickBot="1">
      <c r="A215" s="26" t="s">
        <v>97</v>
      </c>
      <c r="B215" s="47" t="s">
        <v>98</v>
      </c>
      <c r="C215" s="28" t="s">
        <v>80</v>
      </c>
      <c r="D215" s="29">
        <v>5</v>
      </c>
      <c r="E215" s="247"/>
      <c r="F215" s="312"/>
    </row>
    <row r="216" spans="1:6" ht="27" thickTop="1" thickBot="1">
      <c r="A216" s="26" t="s">
        <v>99</v>
      </c>
      <c r="B216" s="48" t="s">
        <v>531</v>
      </c>
      <c r="C216" s="28" t="s">
        <v>12</v>
      </c>
      <c r="D216" s="29">
        <v>200</v>
      </c>
      <c r="E216" s="247"/>
      <c r="F216" s="312"/>
    </row>
    <row r="217" spans="1:6" ht="27" thickTop="1" thickBot="1">
      <c r="A217" s="26" t="s">
        <v>106</v>
      </c>
      <c r="B217" s="48" t="s">
        <v>540</v>
      </c>
      <c r="C217" s="28" t="s">
        <v>12</v>
      </c>
      <c r="D217" s="29">
        <v>65</v>
      </c>
      <c r="E217" s="247"/>
      <c r="F217" s="312"/>
    </row>
    <row r="218" spans="1:6" ht="27" thickTop="1" thickBot="1">
      <c r="A218" s="26" t="s">
        <v>100</v>
      </c>
      <c r="B218" s="48" t="s">
        <v>532</v>
      </c>
      <c r="C218" s="28" t="s">
        <v>12</v>
      </c>
      <c r="D218" s="29">
        <v>100</v>
      </c>
      <c r="E218" s="247"/>
      <c r="F218" s="312"/>
    </row>
    <row r="219" spans="1:6" ht="16.5" thickTop="1" thickBot="1">
      <c r="A219" s="35">
        <v>14</v>
      </c>
      <c r="B219" s="404" t="s">
        <v>77</v>
      </c>
      <c r="C219" s="37"/>
      <c r="D219" s="38"/>
      <c r="E219" s="248"/>
      <c r="F219" s="312"/>
    </row>
    <row r="220" spans="1:6" ht="27" thickTop="1">
      <c r="A220" s="49" t="s">
        <v>78</v>
      </c>
      <c r="B220" s="406" t="s">
        <v>533</v>
      </c>
      <c r="C220" s="51" t="s">
        <v>35</v>
      </c>
      <c r="D220" s="52">
        <v>200</v>
      </c>
      <c r="E220" s="249"/>
      <c r="F220" s="312"/>
    </row>
    <row r="221" spans="1:6" ht="15.75" thickBot="1">
      <c r="A221" s="8">
        <v>15</v>
      </c>
      <c r="B221" s="135" t="s">
        <v>210</v>
      </c>
      <c r="C221" s="185" t="s">
        <v>211</v>
      </c>
      <c r="D221" s="650">
        <v>1.25</v>
      </c>
      <c r="E221" s="186"/>
      <c r="F221" s="186"/>
    </row>
    <row r="222" spans="1:6" ht="15.75" thickBot="1">
      <c r="A222" s="53"/>
      <c r="B222" s="407" t="s">
        <v>79</v>
      </c>
      <c r="C222" s="55"/>
      <c r="D222" s="56"/>
      <c r="E222" s="401"/>
      <c r="F222" s="122"/>
    </row>
    <row r="223" spans="1:6">
      <c r="A223" s="57"/>
      <c r="B223" s="58"/>
      <c r="C223" s="57"/>
      <c r="D223" s="57"/>
      <c r="E223" s="57"/>
      <c r="F223" s="57"/>
    </row>
    <row r="226" spans="1:6">
      <c r="A226" s="15"/>
      <c r="B226" s="777" t="s">
        <v>398</v>
      </c>
      <c r="C226" s="777"/>
      <c r="D226" s="777"/>
      <c r="E226" s="777"/>
      <c r="F226" s="777"/>
    </row>
    <row r="227" spans="1:6" ht="15.75" thickBot="1">
      <c r="A227" s="15"/>
      <c r="B227" s="15"/>
      <c r="C227" s="15"/>
      <c r="D227" s="15"/>
      <c r="E227" s="15"/>
      <c r="F227" s="15"/>
    </row>
    <row r="228" spans="1:6" ht="15.75" thickBot="1">
      <c r="A228" s="60" t="s">
        <v>3</v>
      </c>
      <c r="B228" s="61" t="s">
        <v>43</v>
      </c>
      <c r="C228" s="127" t="s">
        <v>44</v>
      </c>
      <c r="D228" s="102" t="s">
        <v>2</v>
      </c>
      <c r="E228" s="125" t="s">
        <v>45</v>
      </c>
      <c r="F228" s="55" t="s">
        <v>46</v>
      </c>
    </row>
    <row r="229" spans="1:6" ht="15.75" thickBot="1">
      <c r="A229" s="773" t="s">
        <v>399</v>
      </c>
      <c r="B229" s="774"/>
      <c r="C229" s="774"/>
      <c r="D229" s="774"/>
      <c r="E229" s="774"/>
      <c r="F229" s="775"/>
    </row>
    <row r="230" spans="1:6" ht="15.75" thickBot="1">
      <c r="A230" s="18">
        <v>1</v>
      </c>
      <c r="B230" s="19" t="s">
        <v>47</v>
      </c>
      <c r="C230" s="20"/>
      <c r="D230" s="21"/>
      <c r="E230" s="237"/>
      <c r="F230" s="63"/>
    </row>
    <row r="231" spans="1:6" ht="16.5" thickTop="1" thickBot="1">
      <c r="A231" s="22" t="s">
        <v>48</v>
      </c>
      <c r="B231" s="196" t="s">
        <v>513</v>
      </c>
      <c r="C231" s="24" t="s">
        <v>12</v>
      </c>
      <c r="D231" s="25">
        <v>147</v>
      </c>
      <c r="E231" s="238"/>
      <c r="F231" s="312"/>
    </row>
    <row r="232" spans="1:6" ht="27.75" thickTop="1" thickBot="1">
      <c r="A232" s="26" t="s">
        <v>81</v>
      </c>
      <c r="B232" s="30" t="s">
        <v>514</v>
      </c>
      <c r="C232" s="28" t="s">
        <v>30</v>
      </c>
      <c r="D232" s="29">
        <v>735</v>
      </c>
      <c r="E232" s="129"/>
      <c r="F232" s="312"/>
    </row>
    <row r="233" spans="1:6" ht="27.75" thickTop="1" thickBot="1">
      <c r="A233" s="26" t="s">
        <v>49</v>
      </c>
      <c r="B233" s="30" t="s">
        <v>50</v>
      </c>
      <c r="C233" s="28" t="s">
        <v>12</v>
      </c>
      <c r="D233" s="29">
        <v>147</v>
      </c>
      <c r="E233" s="129"/>
      <c r="F233" s="312"/>
    </row>
    <row r="234" spans="1:6" ht="27.75" thickTop="1" thickBot="1">
      <c r="A234" s="26" t="s">
        <v>51</v>
      </c>
      <c r="B234" s="30" t="s">
        <v>515</v>
      </c>
      <c r="C234" s="28" t="s">
        <v>52</v>
      </c>
      <c r="D234" s="29">
        <v>2</v>
      </c>
      <c r="E234" s="129"/>
      <c r="F234" s="312"/>
    </row>
    <row r="235" spans="1:6" ht="16.5" thickTop="1" thickBot="1">
      <c r="A235" s="31" t="s">
        <v>53</v>
      </c>
      <c r="B235" s="194" t="s">
        <v>122</v>
      </c>
      <c r="C235" s="33" t="s">
        <v>52</v>
      </c>
      <c r="D235" s="34">
        <v>1</v>
      </c>
      <c r="E235" s="239"/>
      <c r="F235" s="312"/>
    </row>
    <row r="236" spans="1:6" ht="16.5" thickTop="1" thickBot="1">
      <c r="A236" s="35">
        <v>2</v>
      </c>
      <c r="B236" s="404" t="s">
        <v>54</v>
      </c>
      <c r="C236" s="37"/>
      <c r="D236" s="38"/>
      <c r="E236" s="240"/>
      <c r="F236" s="312"/>
    </row>
    <row r="237" spans="1:6" ht="16.5" thickTop="1" thickBot="1">
      <c r="A237" s="22" t="s">
        <v>55</v>
      </c>
      <c r="B237" s="23" t="s">
        <v>516</v>
      </c>
      <c r="C237" s="24" t="s">
        <v>80</v>
      </c>
      <c r="D237" s="25">
        <v>204.2</v>
      </c>
      <c r="E237" s="313"/>
      <c r="F237" s="312"/>
    </row>
    <row r="238" spans="1:6" ht="16.5" thickTop="1" thickBot="1">
      <c r="A238" s="26" t="s">
        <v>82</v>
      </c>
      <c r="B238" s="196" t="s">
        <v>517</v>
      </c>
      <c r="C238" s="28" t="s">
        <v>80</v>
      </c>
      <c r="D238" s="25">
        <v>66.150000000000006</v>
      </c>
      <c r="E238" s="129"/>
      <c r="F238" s="312"/>
    </row>
    <row r="239" spans="1:6" ht="16.5" thickTop="1" thickBot="1">
      <c r="A239" s="22" t="s">
        <v>83</v>
      </c>
      <c r="B239" s="23" t="s">
        <v>518</v>
      </c>
      <c r="C239" s="24" t="s">
        <v>80</v>
      </c>
      <c r="D239" s="25">
        <v>119.07</v>
      </c>
      <c r="E239" s="241"/>
      <c r="F239" s="312"/>
    </row>
    <row r="240" spans="1:6" ht="16.5" thickTop="1" thickBot="1">
      <c r="A240" s="26" t="s">
        <v>84</v>
      </c>
      <c r="B240" s="196" t="s">
        <v>519</v>
      </c>
      <c r="C240" s="28" t="s">
        <v>80</v>
      </c>
      <c r="D240" s="25">
        <v>39.39</v>
      </c>
      <c r="E240" s="129"/>
      <c r="F240" s="312"/>
    </row>
    <row r="241" spans="1:6" ht="16.5" thickTop="1" thickBot="1">
      <c r="A241" s="35">
        <v>3</v>
      </c>
      <c r="B241" s="36" t="s">
        <v>56</v>
      </c>
      <c r="C241" s="37"/>
      <c r="D241" s="38"/>
      <c r="E241" s="240"/>
      <c r="F241" s="312"/>
    </row>
    <row r="242" spans="1:6" ht="27" thickTop="1" thickBot="1">
      <c r="A242" s="26" t="s">
        <v>57</v>
      </c>
      <c r="B242" s="402" t="s">
        <v>520</v>
      </c>
      <c r="C242" s="28" t="s">
        <v>80</v>
      </c>
      <c r="D242" s="29">
        <v>91.32</v>
      </c>
      <c r="E242" s="129"/>
      <c r="F242" s="312"/>
    </row>
    <row r="243" spans="1:6" ht="16.5" thickTop="1" thickBot="1">
      <c r="A243" s="35">
        <v>4</v>
      </c>
      <c r="B243" s="36" t="s">
        <v>58</v>
      </c>
      <c r="C243" s="37"/>
      <c r="D243" s="38"/>
      <c r="E243" s="240"/>
      <c r="F243" s="312"/>
    </row>
    <row r="244" spans="1:6" ht="16.5" thickTop="1" thickBot="1">
      <c r="A244" s="22" t="s">
        <v>59</v>
      </c>
      <c r="B244" s="23" t="s">
        <v>60</v>
      </c>
      <c r="C244" s="24" t="s">
        <v>12</v>
      </c>
      <c r="D244" s="25">
        <v>147</v>
      </c>
      <c r="E244" s="313"/>
      <c r="F244" s="312"/>
    </row>
    <row r="245" spans="1:6" ht="16.5" thickTop="1" thickBot="1">
      <c r="A245" s="35">
        <v>5</v>
      </c>
      <c r="B245" s="36" t="s">
        <v>61</v>
      </c>
      <c r="C245" s="37"/>
      <c r="D245" s="38"/>
      <c r="E245" s="240"/>
      <c r="F245" s="312"/>
    </row>
    <row r="246" spans="1:6" ht="16.5" thickTop="1" thickBot="1">
      <c r="A246" s="22" t="s">
        <v>62</v>
      </c>
      <c r="B246" s="23" t="s">
        <v>63</v>
      </c>
      <c r="C246" s="24" t="s">
        <v>80</v>
      </c>
      <c r="D246" s="25">
        <v>147.66</v>
      </c>
      <c r="E246" s="313"/>
      <c r="F246" s="312"/>
    </row>
    <row r="247" spans="1:6" ht="27.75" thickTop="1" thickBot="1">
      <c r="A247" s="26" t="s">
        <v>101</v>
      </c>
      <c r="B247" s="196" t="s">
        <v>536</v>
      </c>
      <c r="C247" s="28" t="s">
        <v>80</v>
      </c>
      <c r="D247" s="25">
        <v>190.13</v>
      </c>
      <c r="E247" s="129"/>
      <c r="F247" s="312"/>
    </row>
    <row r="248" spans="1:6" ht="16.5" thickTop="1" thickBot="1">
      <c r="A248" s="22" t="s">
        <v>64</v>
      </c>
      <c r="B248" s="23" t="s">
        <v>521</v>
      </c>
      <c r="C248" s="24" t="s">
        <v>80</v>
      </c>
      <c r="D248" s="25">
        <v>65.3</v>
      </c>
      <c r="E248" s="241"/>
      <c r="F248" s="312"/>
    </row>
    <row r="249" spans="1:6" ht="16.5" thickTop="1" thickBot="1">
      <c r="A249" s="35">
        <v>6</v>
      </c>
      <c r="B249" s="36" t="s">
        <v>65</v>
      </c>
      <c r="C249" s="37"/>
      <c r="D249" s="38"/>
      <c r="E249" s="240"/>
      <c r="F249" s="312"/>
    </row>
    <row r="250" spans="1:6" ht="27.75" thickTop="1" thickBot="1">
      <c r="A250" s="22" t="s">
        <v>85</v>
      </c>
      <c r="B250" s="196" t="s">
        <v>522</v>
      </c>
      <c r="C250" s="24" t="s">
        <v>12</v>
      </c>
      <c r="D250" s="25">
        <v>32</v>
      </c>
      <c r="E250" s="313"/>
      <c r="F250" s="312"/>
    </row>
    <row r="251" spans="1:6" ht="27.75" thickTop="1" thickBot="1">
      <c r="A251" s="22" t="s">
        <v>66</v>
      </c>
      <c r="B251" s="196" t="s">
        <v>523</v>
      </c>
      <c r="C251" s="28" t="s">
        <v>12</v>
      </c>
      <c r="D251" s="25">
        <v>147</v>
      </c>
      <c r="E251" s="241"/>
      <c r="F251" s="312"/>
    </row>
    <row r="252" spans="1:6" ht="16.5" thickTop="1" thickBot="1">
      <c r="A252" s="35">
        <v>7</v>
      </c>
      <c r="B252" s="36" t="s">
        <v>87</v>
      </c>
      <c r="C252" s="37"/>
      <c r="D252" s="38"/>
      <c r="E252" s="240"/>
      <c r="F252" s="312"/>
    </row>
    <row r="253" spans="1:6" ht="16.5" thickTop="1" thickBot="1">
      <c r="A253" s="97" t="s">
        <v>88</v>
      </c>
      <c r="B253" s="415" t="s">
        <v>630</v>
      </c>
      <c r="C253" s="244" t="s">
        <v>70</v>
      </c>
      <c r="D253" s="245">
        <v>8</v>
      </c>
      <c r="E253" s="246"/>
      <c r="F253" s="312"/>
    </row>
    <row r="254" spans="1:6" ht="16.5" thickTop="1" thickBot="1">
      <c r="A254" s="18">
        <v>8</v>
      </c>
      <c r="B254" s="19" t="s">
        <v>104</v>
      </c>
      <c r="C254" s="77"/>
      <c r="D254" s="78"/>
      <c r="E254" s="408"/>
      <c r="F254" s="312"/>
    </row>
    <row r="255" spans="1:6" ht="27.75" thickTop="1" thickBot="1">
      <c r="A255" s="44" t="s">
        <v>105</v>
      </c>
      <c r="B255" s="414" t="s">
        <v>539</v>
      </c>
      <c r="C255" s="45" t="s">
        <v>70</v>
      </c>
      <c r="D255" s="46">
        <v>1</v>
      </c>
      <c r="E255" s="242"/>
      <c r="F255" s="312"/>
    </row>
    <row r="256" spans="1:6" ht="16.5" thickTop="1" thickBot="1">
      <c r="A256" s="35">
        <v>9</v>
      </c>
      <c r="B256" s="36" t="s">
        <v>67</v>
      </c>
      <c r="C256" s="37"/>
      <c r="D256" s="38"/>
      <c r="E256" s="240"/>
      <c r="F256" s="312"/>
    </row>
    <row r="257" spans="1:6" ht="27" thickTop="1" thickBot="1">
      <c r="A257" s="44" t="s">
        <v>68</v>
      </c>
      <c r="B257" s="402" t="s">
        <v>524</v>
      </c>
      <c r="C257" s="45" t="s">
        <v>12</v>
      </c>
      <c r="D257" s="46">
        <v>8</v>
      </c>
      <c r="E257" s="238"/>
      <c r="F257" s="312"/>
    </row>
    <row r="258" spans="1:6" ht="39.75" thickTop="1" thickBot="1">
      <c r="A258" s="26" t="s">
        <v>69</v>
      </c>
      <c r="B258" s="403" t="s">
        <v>525</v>
      </c>
      <c r="C258" s="28" t="s">
        <v>70</v>
      </c>
      <c r="D258" s="29">
        <v>3</v>
      </c>
      <c r="E258" s="247"/>
      <c r="F258" s="312"/>
    </row>
    <row r="259" spans="1:6" ht="27" thickTop="1" thickBot="1">
      <c r="A259" s="26" t="s">
        <v>71</v>
      </c>
      <c r="B259" s="48" t="s">
        <v>534</v>
      </c>
      <c r="C259" s="28" t="s">
        <v>70</v>
      </c>
      <c r="D259" s="29">
        <v>3</v>
      </c>
      <c r="E259" s="247"/>
      <c r="F259" s="312"/>
    </row>
    <row r="260" spans="1:6" ht="27" thickTop="1" thickBot="1">
      <c r="A260" s="26" t="s">
        <v>72</v>
      </c>
      <c r="B260" s="48" t="s">
        <v>535</v>
      </c>
      <c r="C260" s="28" t="s">
        <v>70</v>
      </c>
      <c r="D260" s="29">
        <v>3</v>
      </c>
      <c r="E260" s="247"/>
      <c r="F260" s="312"/>
    </row>
    <row r="261" spans="1:6" ht="27" thickTop="1" thickBot="1">
      <c r="A261" s="26" t="s">
        <v>73</v>
      </c>
      <c r="B261" s="48" t="s">
        <v>526</v>
      </c>
      <c r="C261" s="28" t="s">
        <v>70</v>
      </c>
      <c r="D261" s="29">
        <v>2</v>
      </c>
      <c r="E261" s="247"/>
      <c r="F261" s="312"/>
    </row>
    <row r="262" spans="1:6" ht="16.5" thickTop="1" thickBot="1">
      <c r="A262" s="35">
        <v>10</v>
      </c>
      <c r="B262" s="36" t="s">
        <v>90</v>
      </c>
      <c r="C262" s="37"/>
      <c r="D262" s="38"/>
      <c r="E262" s="248"/>
      <c r="F262" s="312"/>
    </row>
    <row r="263" spans="1:6" ht="27" thickTop="1" thickBot="1">
      <c r="A263" s="22" t="s">
        <v>91</v>
      </c>
      <c r="B263" s="39" t="s">
        <v>527</v>
      </c>
      <c r="C263" s="24" t="s">
        <v>70</v>
      </c>
      <c r="D263" s="25">
        <v>8</v>
      </c>
      <c r="E263" s="249"/>
      <c r="F263" s="312"/>
    </row>
    <row r="264" spans="1:6" ht="16.5" thickTop="1" thickBot="1">
      <c r="A264" s="35">
        <v>11</v>
      </c>
      <c r="B264" s="36" t="s">
        <v>92</v>
      </c>
      <c r="C264" s="37"/>
      <c r="D264" s="38"/>
      <c r="E264" s="240"/>
      <c r="F264" s="312"/>
    </row>
    <row r="265" spans="1:6" ht="16.5" thickTop="1" thickBot="1">
      <c r="A265" s="44" t="s">
        <v>93</v>
      </c>
      <c r="B265" s="39" t="s">
        <v>528</v>
      </c>
      <c r="C265" s="28" t="s">
        <v>80</v>
      </c>
      <c r="D265" s="25">
        <v>27.27</v>
      </c>
      <c r="E265" s="238"/>
      <c r="F265" s="312"/>
    </row>
    <row r="266" spans="1:6" ht="16.5" thickTop="1" thickBot="1">
      <c r="A266" s="26" t="s">
        <v>94</v>
      </c>
      <c r="B266" s="47" t="s">
        <v>529</v>
      </c>
      <c r="C266" s="28" t="s">
        <v>80</v>
      </c>
      <c r="D266" s="29">
        <v>8</v>
      </c>
      <c r="E266" s="247"/>
      <c r="F266" s="312"/>
    </row>
    <row r="267" spans="1:6" ht="16.5" thickTop="1" thickBot="1">
      <c r="A267" s="35">
        <v>12</v>
      </c>
      <c r="B267" s="36" t="s">
        <v>95</v>
      </c>
      <c r="C267" s="37"/>
      <c r="D267" s="38"/>
      <c r="E267" s="240"/>
      <c r="F267" s="312"/>
    </row>
    <row r="268" spans="1:6" ht="27" thickTop="1" thickBot="1">
      <c r="A268" s="44" t="s">
        <v>96</v>
      </c>
      <c r="B268" s="39" t="s">
        <v>530</v>
      </c>
      <c r="C268" s="28" t="s">
        <v>80</v>
      </c>
      <c r="D268" s="25">
        <v>30.3</v>
      </c>
      <c r="E268" s="238"/>
      <c r="F268" s="312"/>
    </row>
    <row r="269" spans="1:6" ht="16.5" thickTop="1" thickBot="1">
      <c r="A269" s="35">
        <v>13</v>
      </c>
      <c r="B269" s="36" t="s">
        <v>74</v>
      </c>
      <c r="C269" s="37"/>
      <c r="D269" s="38"/>
      <c r="E269" s="248"/>
      <c r="F269" s="312"/>
    </row>
    <row r="270" spans="1:6" ht="27" thickTop="1" thickBot="1">
      <c r="A270" s="44" t="s">
        <v>75</v>
      </c>
      <c r="B270" s="39" t="s">
        <v>76</v>
      </c>
      <c r="C270" s="28" t="s">
        <v>80</v>
      </c>
      <c r="D270" s="46">
        <v>27.27</v>
      </c>
      <c r="E270" s="238"/>
      <c r="F270" s="312"/>
    </row>
    <row r="271" spans="1:6" ht="27" thickTop="1" thickBot="1">
      <c r="A271" s="26" t="s">
        <v>97</v>
      </c>
      <c r="B271" s="47" t="s">
        <v>98</v>
      </c>
      <c r="C271" s="28" t="s">
        <v>80</v>
      </c>
      <c r="D271" s="29">
        <v>8</v>
      </c>
      <c r="E271" s="247"/>
      <c r="F271" s="312"/>
    </row>
    <row r="272" spans="1:6" ht="27" thickTop="1" thickBot="1">
      <c r="A272" s="26" t="s">
        <v>99</v>
      </c>
      <c r="B272" s="48" t="s">
        <v>531</v>
      </c>
      <c r="C272" s="28" t="s">
        <v>12</v>
      </c>
      <c r="D272" s="29">
        <v>358</v>
      </c>
      <c r="E272" s="247"/>
      <c r="F272" s="312"/>
    </row>
    <row r="273" spans="1:6" ht="27" thickTop="1" thickBot="1">
      <c r="A273" s="26" t="s">
        <v>106</v>
      </c>
      <c r="B273" s="48" t="s">
        <v>540</v>
      </c>
      <c r="C273" s="28" t="s">
        <v>12</v>
      </c>
      <c r="D273" s="29">
        <v>32</v>
      </c>
      <c r="E273" s="247"/>
      <c r="F273" s="312"/>
    </row>
    <row r="274" spans="1:6" ht="27" thickTop="1" thickBot="1">
      <c r="A274" s="26" t="s">
        <v>100</v>
      </c>
      <c r="B274" s="48" t="s">
        <v>532</v>
      </c>
      <c r="C274" s="28" t="s">
        <v>12</v>
      </c>
      <c r="D274" s="29">
        <v>358</v>
      </c>
      <c r="E274" s="247"/>
      <c r="F274" s="312"/>
    </row>
    <row r="275" spans="1:6" ht="16.5" thickTop="1" thickBot="1">
      <c r="A275" s="35">
        <v>14</v>
      </c>
      <c r="B275" s="36" t="s">
        <v>77</v>
      </c>
      <c r="C275" s="37"/>
      <c r="D275" s="38"/>
      <c r="E275" s="248"/>
      <c r="F275" s="312"/>
    </row>
    <row r="276" spans="1:6" ht="27.75" thickTop="1" thickBot="1">
      <c r="A276" s="49" t="s">
        <v>78</v>
      </c>
      <c r="B276" s="406" t="s">
        <v>533</v>
      </c>
      <c r="C276" s="51" t="s">
        <v>35</v>
      </c>
      <c r="D276" s="52">
        <v>132</v>
      </c>
      <c r="E276" s="249"/>
      <c r="F276" s="312"/>
    </row>
    <row r="277" spans="1:6" ht="15.75" thickBot="1">
      <c r="A277" s="773" t="s">
        <v>400</v>
      </c>
      <c r="B277" s="774"/>
      <c r="C277" s="774"/>
      <c r="D277" s="774"/>
      <c r="E277" s="774"/>
      <c r="F277" s="775"/>
    </row>
    <row r="278" spans="1:6" ht="15.75" thickBot="1">
      <c r="A278" s="18">
        <v>1</v>
      </c>
      <c r="B278" s="19" t="s">
        <v>47</v>
      </c>
      <c r="C278" s="20"/>
      <c r="D278" s="21"/>
      <c r="E278" s="237"/>
      <c r="F278" s="63"/>
    </row>
    <row r="279" spans="1:6" ht="16.5" thickTop="1" thickBot="1">
      <c r="A279" s="22" t="s">
        <v>48</v>
      </c>
      <c r="B279" s="196" t="s">
        <v>513</v>
      </c>
      <c r="C279" s="24" t="s">
        <v>12</v>
      </c>
      <c r="D279" s="25">
        <v>80</v>
      </c>
      <c r="E279" s="238"/>
      <c r="F279" s="312"/>
    </row>
    <row r="280" spans="1:6" ht="27.75" thickTop="1" thickBot="1">
      <c r="A280" s="26" t="s">
        <v>49</v>
      </c>
      <c r="B280" s="30" t="s">
        <v>50</v>
      </c>
      <c r="C280" s="28" t="s">
        <v>12</v>
      </c>
      <c r="D280" s="29">
        <v>160</v>
      </c>
      <c r="E280" s="129"/>
      <c r="F280" s="312"/>
    </row>
    <row r="281" spans="1:6" ht="27.75" thickTop="1" thickBot="1">
      <c r="A281" s="410" t="s">
        <v>51</v>
      </c>
      <c r="B281" s="416" t="s">
        <v>515</v>
      </c>
      <c r="C281" s="411" t="s">
        <v>52</v>
      </c>
      <c r="D281" s="412">
        <v>1</v>
      </c>
      <c r="E281" s="413"/>
      <c r="F281" s="312"/>
    </row>
    <row r="282" spans="1:6" ht="15.75" thickBot="1">
      <c r="A282" s="18">
        <v>2</v>
      </c>
      <c r="B282" s="19" t="s">
        <v>54</v>
      </c>
      <c r="C282" s="77"/>
      <c r="D282" s="78"/>
      <c r="E282" s="408"/>
      <c r="F282" s="409"/>
    </row>
    <row r="283" spans="1:6" ht="16.5" thickTop="1" thickBot="1">
      <c r="A283" s="22" t="s">
        <v>55</v>
      </c>
      <c r="B283" s="196" t="s">
        <v>516</v>
      </c>
      <c r="C283" s="24" t="s">
        <v>80</v>
      </c>
      <c r="D283" s="25">
        <v>151.80000000000001</v>
      </c>
      <c r="E283" s="313"/>
      <c r="F283" s="312"/>
    </row>
    <row r="284" spans="1:6" ht="16.5" thickTop="1" thickBot="1">
      <c r="A284" s="26" t="s">
        <v>82</v>
      </c>
      <c r="B284" s="196" t="s">
        <v>517</v>
      </c>
      <c r="C284" s="28" t="s">
        <v>80</v>
      </c>
      <c r="D284" s="25">
        <v>12.8</v>
      </c>
      <c r="E284" s="129"/>
      <c r="F284" s="312"/>
    </row>
    <row r="285" spans="1:6" ht="16.5" thickTop="1" thickBot="1">
      <c r="A285" s="35">
        <v>3</v>
      </c>
      <c r="B285" s="404" t="s">
        <v>56</v>
      </c>
      <c r="C285" s="37"/>
      <c r="D285" s="38"/>
      <c r="E285" s="240"/>
      <c r="F285" s="400"/>
    </row>
    <row r="286" spans="1:6" ht="27" thickTop="1" thickBot="1">
      <c r="A286" s="26" t="s">
        <v>57</v>
      </c>
      <c r="B286" s="39" t="s">
        <v>520</v>
      </c>
      <c r="C286" s="28" t="s">
        <v>80</v>
      </c>
      <c r="D286" s="29">
        <v>62.6</v>
      </c>
      <c r="E286" s="129"/>
      <c r="F286" s="312"/>
    </row>
    <row r="287" spans="1:6" ht="16.5" thickTop="1" thickBot="1">
      <c r="A287" s="35">
        <v>4</v>
      </c>
      <c r="B287" s="404" t="s">
        <v>58</v>
      </c>
      <c r="C287" s="37"/>
      <c r="D287" s="38"/>
      <c r="E287" s="240"/>
      <c r="F287" s="400"/>
    </row>
    <row r="288" spans="1:6" ht="16.5" thickTop="1" thickBot="1">
      <c r="A288" s="22" t="s">
        <v>59</v>
      </c>
      <c r="B288" s="196" t="s">
        <v>60</v>
      </c>
      <c r="C288" s="24" t="s">
        <v>12</v>
      </c>
      <c r="D288" s="25">
        <v>80</v>
      </c>
      <c r="E288" s="313"/>
      <c r="F288" s="312"/>
    </row>
    <row r="289" spans="1:6" ht="16.5" thickTop="1" thickBot="1">
      <c r="A289" s="35">
        <v>5</v>
      </c>
      <c r="B289" s="404" t="s">
        <v>61</v>
      </c>
      <c r="C289" s="37"/>
      <c r="D289" s="38"/>
      <c r="E289" s="240"/>
      <c r="F289" s="400"/>
    </row>
    <row r="290" spans="1:6" ht="16.5" thickTop="1" thickBot="1">
      <c r="A290" s="22" t="s">
        <v>62</v>
      </c>
      <c r="B290" s="196" t="s">
        <v>63</v>
      </c>
      <c r="C290" s="24" t="s">
        <v>80</v>
      </c>
      <c r="D290" s="25">
        <v>74.8</v>
      </c>
      <c r="E290" s="313"/>
      <c r="F290" s="312"/>
    </row>
    <row r="291" spans="1:6" ht="27.75" thickTop="1" thickBot="1">
      <c r="A291" s="26" t="s">
        <v>101</v>
      </c>
      <c r="B291" s="196" t="s">
        <v>536</v>
      </c>
      <c r="C291" s="28" t="s">
        <v>80</v>
      </c>
      <c r="D291" s="25">
        <v>32</v>
      </c>
      <c r="E291" s="129"/>
      <c r="F291" s="312"/>
    </row>
    <row r="292" spans="1:6" ht="16.5" thickTop="1" thickBot="1">
      <c r="A292" s="22" t="s">
        <v>64</v>
      </c>
      <c r="B292" s="196" t="s">
        <v>521</v>
      </c>
      <c r="C292" s="24" t="s">
        <v>80</v>
      </c>
      <c r="D292" s="25">
        <v>42.8</v>
      </c>
      <c r="E292" s="241"/>
      <c r="F292" s="312"/>
    </row>
    <row r="293" spans="1:6" ht="16.5" thickTop="1" thickBot="1">
      <c r="A293" s="35">
        <v>6</v>
      </c>
      <c r="B293" s="404" t="s">
        <v>65</v>
      </c>
      <c r="C293" s="37"/>
      <c r="D293" s="38"/>
      <c r="E293" s="240"/>
      <c r="F293" s="312"/>
    </row>
    <row r="294" spans="1:6" ht="27.75" thickTop="1" thickBot="1">
      <c r="A294" s="22" t="s">
        <v>85</v>
      </c>
      <c r="B294" s="196" t="s">
        <v>522</v>
      </c>
      <c r="C294" s="24" t="s">
        <v>12</v>
      </c>
      <c r="D294" s="25">
        <v>60</v>
      </c>
      <c r="E294" s="313"/>
      <c r="F294" s="312"/>
    </row>
    <row r="295" spans="1:6" ht="27.75" thickTop="1" thickBot="1">
      <c r="A295" s="26" t="s">
        <v>113</v>
      </c>
      <c r="B295" s="196" t="s">
        <v>631</v>
      </c>
      <c r="C295" s="28" t="s">
        <v>12</v>
      </c>
      <c r="D295" s="29">
        <v>80</v>
      </c>
      <c r="E295" s="129"/>
      <c r="F295" s="312"/>
    </row>
    <row r="296" spans="1:6" ht="16.5" thickTop="1" thickBot="1">
      <c r="A296" s="35">
        <v>7</v>
      </c>
      <c r="B296" s="36" t="s">
        <v>87</v>
      </c>
      <c r="C296" s="37"/>
      <c r="D296" s="38"/>
      <c r="E296" s="240"/>
      <c r="F296" s="312"/>
    </row>
    <row r="297" spans="1:6" ht="16.5" thickTop="1" thickBot="1">
      <c r="A297" s="417" t="s">
        <v>89</v>
      </c>
      <c r="B297" s="415" t="s">
        <v>632</v>
      </c>
      <c r="C297" s="418" t="s">
        <v>70</v>
      </c>
      <c r="D297" s="419">
        <v>15</v>
      </c>
      <c r="E297" s="420"/>
      <c r="F297" s="312"/>
    </row>
    <row r="298" spans="1:6" ht="16.5" thickTop="1" thickBot="1">
      <c r="A298" s="206">
        <v>8</v>
      </c>
      <c r="B298" s="421" t="s">
        <v>104</v>
      </c>
      <c r="C298" s="422"/>
      <c r="D298" s="423"/>
      <c r="E298" s="424"/>
      <c r="F298" s="312"/>
    </row>
    <row r="299" spans="1:6" ht="27.75" thickTop="1" thickBot="1">
      <c r="A299" s="224" t="s">
        <v>105</v>
      </c>
      <c r="B299" s="193" t="s">
        <v>539</v>
      </c>
      <c r="C299" s="225" t="s">
        <v>70</v>
      </c>
      <c r="D299" s="226">
        <v>1</v>
      </c>
      <c r="E299" s="425"/>
      <c r="F299" s="312"/>
    </row>
    <row r="300" spans="1:6" ht="27.75" thickTop="1" thickBot="1">
      <c r="A300" s="218">
        <v>9</v>
      </c>
      <c r="B300" s="404" t="s">
        <v>67</v>
      </c>
      <c r="C300" s="219"/>
      <c r="D300" s="220"/>
      <c r="E300" s="426"/>
      <c r="F300" s="312"/>
    </row>
    <row r="301" spans="1:6" ht="27" thickTop="1" thickBot="1">
      <c r="A301" s="224" t="s">
        <v>68</v>
      </c>
      <c r="B301" s="39" t="s">
        <v>524</v>
      </c>
      <c r="C301" s="225" t="s">
        <v>12</v>
      </c>
      <c r="D301" s="226">
        <v>8</v>
      </c>
      <c r="E301" s="427"/>
      <c r="F301" s="312"/>
    </row>
    <row r="302" spans="1:6" ht="39.75" thickTop="1" thickBot="1">
      <c r="A302" s="213" t="s">
        <v>69</v>
      </c>
      <c r="B302" s="47" t="s">
        <v>525</v>
      </c>
      <c r="C302" s="214" t="s">
        <v>70</v>
      </c>
      <c r="D302" s="215">
        <v>3</v>
      </c>
      <c r="E302" s="428"/>
      <c r="F302" s="312"/>
    </row>
    <row r="303" spans="1:6" ht="27" thickTop="1" thickBot="1">
      <c r="A303" s="213" t="s">
        <v>71</v>
      </c>
      <c r="B303" s="48" t="s">
        <v>534</v>
      </c>
      <c r="C303" s="214" t="s">
        <v>70</v>
      </c>
      <c r="D303" s="215">
        <v>3</v>
      </c>
      <c r="E303" s="428"/>
      <c r="F303" s="312"/>
    </row>
    <row r="304" spans="1:6" ht="27" thickTop="1" thickBot="1">
      <c r="A304" s="213" t="s">
        <v>72</v>
      </c>
      <c r="B304" s="48" t="s">
        <v>535</v>
      </c>
      <c r="C304" s="214" t="s">
        <v>70</v>
      </c>
      <c r="D304" s="215">
        <v>3</v>
      </c>
      <c r="E304" s="428"/>
      <c r="F304" s="312"/>
    </row>
    <row r="305" spans="1:6" ht="27" thickTop="1" thickBot="1">
      <c r="A305" s="213" t="s">
        <v>73</v>
      </c>
      <c r="B305" s="48" t="s">
        <v>526</v>
      </c>
      <c r="C305" s="214" t="s">
        <v>70</v>
      </c>
      <c r="D305" s="215">
        <v>2</v>
      </c>
      <c r="E305" s="428"/>
      <c r="F305" s="312"/>
    </row>
    <row r="306" spans="1:6" ht="16.5" thickTop="1" thickBot="1">
      <c r="A306" s="218">
        <v>10</v>
      </c>
      <c r="B306" s="404" t="s">
        <v>90</v>
      </c>
      <c r="C306" s="219"/>
      <c r="D306" s="220"/>
      <c r="E306" s="429"/>
      <c r="F306" s="312"/>
    </row>
    <row r="307" spans="1:6" ht="27" thickTop="1" thickBot="1">
      <c r="A307" s="209" t="s">
        <v>91</v>
      </c>
      <c r="B307" s="39" t="s">
        <v>527</v>
      </c>
      <c r="C307" s="210" t="s">
        <v>70</v>
      </c>
      <c r="D307" s="211">
        <v>15</v>
      </c>
      <c r="E307" s="430"/>
      <c r="F307" s="312"/>
    </row>
    <row r="308" spans="1:6" ht="16.5" thickTop="1" thickBot="1">
      <c r="A308" s="218">
        <v>11</v>
      </c>
      <c r="B308" s="404" t="s">
        <v>92</v>
      </c>
      <c r="C308" s="219"/>
      <c r="D308" s="220"/>
      <c r="E308" s="426"/>
      <c r="F308" s="312"/>
    </row>
    <row r="309" spans="1:6" ht="16.5" thickTop="1" thickBot="1">
      <c r="A309" s="224" t="s">
        <v>93</v>
      </c>
      <c r="B309" s="39" t="s">
        <v>528</v>
      </c>
      <c r="C309" s="214" t="s">
        <v>80</v>
      </c>
      <c r="D309" s="211">
        <v>17.8</v>
      </c>
      <c r="E309" s="427"/>
      <c r="F309" s="312"/>
    </row>
    <row r="310" spans="1:6" ht="16.5" thickTop="1" thickBot="1">
      <c r="A310" s="213" t="s">
        <v>94</v>
      </c>
      <c r="B310" s="47" t="s">
        <v>529</v>
      </c>
      <c r="C310" s="214" t="s">
        <v>80</v>
      </c>
      <c r="D310" s="215">
        <v>4.8</v>
      </c>
      <c r="E310" s="428"/>
      <c r="F310" s="312"/>
    </row>
    <row r="311" spans="1:6" ht="16.5" thickTop="1" thickBot="1">
      <c r="A311" s="218">
        <v>12</v>
      </c>
      <c r="B311" s="404" t="s">
        <v>95</v>
      </c>
      <c r="C311" s="219"/>
      <c r="D311" s="220"/>
      <c r="E311" s="426"/>
      <c r="F311" s="312"/>
    </row>
    <row r="312" spans="1:6" ht="27" thickTop="1" thickBot="1">
      <c r="A312" s="224" t="s">
        <v>96</v>
      </c>
      <c r="B312" s="39" t="s">
        <v>530</v>
      </c>
      <c r="C312" s="214" t="s">
        <v>80</v>
      </c>
      <c r="D312" s="211">
        <v>16</v>
      </c>
      <c r="E312" s="427"/>
      <c r="F312" s="312"/>
    </row>
    <row r="313" spans="1:6" ht="16.5" thickTop="1" thickBot="1">
      <c r="A313" s="218">
        <v>13</v>
      </c>
      <c r="B313" s="404" t="s">
        <v>74</v>
      </c>
      <c r="C313" s="219"/>
      <c r="D313" s="220"/>
      <c r="E313" s="429"/>
      <c r="F313" s="312"/>
    </row>
    <row r="314" spans="1:6" ht="27" thickTop="1" thickBot="1">
      <c r="A314" s="224" t="s">
        <v>75</v>
      </c>
      <c r="B314" s="39" t="s">
        <v>76</v>
      </c>
      <c r="C314" s="214" t="s">
        <v>80</v>
      </c>
      <c r="D314" s="226">
        <v>17.8</v>
      </c>
      <c r="E314" s="427"/>
      <c r="F314" s="312"/>
    </row>
    <row r="315" spans="1:6" ht="27" thickTop="1" thickBot="1">
      <c r="A315" s="213" t="s">
        <v>320</v>
      </c>
      <c r="B315" s="48" t="s">
        <v>401</v>
      </c>
      <c r="C315" s="214" t="s">
        <v>80</v>
      </c>
      <c r="D315" s="215">
        <v>4.8</v>
      </c>
      <c r="E315" s="428"/>
      <c r="F315" s="312"/>
    </row>
    <row r="316" spans="1:6" ht="16.5" thickTop="1" thickBot="1">
      <c r="A316" s="218">
        <v>14</v>
      </c>
      <c r="B316" s="404" t="s">
        <v>77</v>
      </c>
      <c r="C316" s="219"/>
      <c r="D316" s="220"/>
      <c r="E316" s="429"/>
      <c r="F316" s="312"/>
    </row>
    <row r="317" spans="1:6" ht="27" thickTop="1">
      <c r="A317" s="431" t="s">
        <v>78</v>
      </c>
      <c r="B317" s="406" t="s">
        <v>533</v>
      </c>
      <c r="C317" s="432" t="s">
        <v>35</v>
      </c>
      <c r="D317" s="433">
        <v>90</v>
      </c>
      <c r="E317" s="430"/>
      <c r="F317" s="312"/>
    </row>
    <row r="318" spans="1:6" ht="15.75" thickBot="1">
      <c r="A318" s="8">
        <v>15</v>
      </c>
      <c r="B318" s="135" t="s">
        <v>210</v>
      </c>
      <c r="C318" s="185" t="s">
        <v>211</v>
      </c>
      <c r="D318" s="650">
        <v>1.25</v>
      </c>
      <c r="E318" s="186"/>
      <c r="F318" s="186"/>
    </row>
    <row r="319" spans="1:6">
      <c r="A319" s="733"/>
      <c r="B319" s="734" t="s">
        <v>79</v>
      </c>
      <c r="C319" s="735"/>
      <c r="D319" s="736"/>
      <c r="E319" s="737"/>
      <c r="F319" s="738"/>
    </row>
    <row r="320" spans="1:6">
      <c r="A320" s="59"/>
      <c r="B320" s="59"/>
      <c r="C320" s="59"/>
      <c r="D320" s="59"/>
      <c r="E320" s="59"/>
      <c r="F320" s="104"/>
    </row>
    <row r="321" spans="1:6">
      <c r="A321" s="7"/>
      <c r="B321" s="7"/>
      <c r="C321" s="7"/>
      <c r="D321" s="7"/>
      <c r="E321" s="7"/>
      <c r="F321" s="7"/>
    </row>
    <row r="322" spans="1:6">
      <c r="A322" s="7"/>
      <c r="B322" s="10" t="s">
        <v>146</v>
      </c>
      <c r="C322" s="7"/>
      <c r="D322" s="7"/>
      <c r="E322" s="7"/>
      <c r="F322" s="287"/>
    </row>
    <row r="323" spans="1:6">
      <c r="A323" s="7"/>
      <c r="B323" s="10" t="s">
        <v>145</v>
      </c>
      <c r="C323" s="739"/>
      <c r="D323" s="739"/>
      <c r="E323" s="739"/>
      <c r="F323" s="740"/>
    </row>
    <row r="324" spans="1:6">
      <c r="A324" s="7"/>
      <c r="B324" s="741" t="s">
        <v>580</v>
      </c>
      <c r="C324" s="742" t="s">
        <v>803</v>
      </c>
      <c r="D324" s="739"/>
      <c r="E324" s="739"/>
      <c r="F324" s="740"/>
    </row>
    <row r="325" spans="1:6">
      <c r="A325" s="7"/>
      <c r="B325" s="10" t="s">
        <v>40</v>
      </c>
      <c r="C325" s="742" t="s">
        <v>803</v>
      </c>
      <c r="D325" s="739"/>
      <c r="E325" s="739"/>
      <c r="F325" s="740"/>
    </row>
    <row r="326" spans="1:6">
      <c r="A326" s="7"/>
      <c r="B326" s="10" t="s">
        <v>41</v>
      </c>
      <c r="C326" s="742" t="s">
        <v>803</v>
      </c>
      <c r="D326" s="739"/>
      <c r="E326" s="739"/>
      <c r="F326" s="740"/>
    </row>
    <row r="327" spans="1:6">
      <c r="A327" s="7"/>
      <c r="B327" s="10" t="s">
        <v>42</v>
      </c>
      <c r="C327" s="742">
        <v>0.16</v>
      </c>
      <c r="D327" s="739"/>
      <c r="E327" s="739"/>
      <c r="F327" s="740"/>
    </row>
    <row r="328" spans="1:6">
      <c r="A328" s="7"/>
      <c r="B328" s="113" t="s">
        <v>147</v>
      </c>
      <c r="C328" s="739"/>
      <c r="D328" s="739"/>
      <c r="E328" s="739"/>
      <c r="F328" s="743"/>
    </row>
    <row r="329" spans="1:6">
      <c r="A329" s="744"/>
      <c r="B329" s="744"/>
      <c r="C329" s="744"/>
      <c r="D329" s="744"/>
      <c r="E329" s="744"/>
      <c r="F329" s="744"/>
    </row>
    <row r="330" spans="1:6">
      <c r="A330" s="744"/>
      <c r="B330" s="744"/>
      <c r="C330" s="744"/>
      <c r="D330" s="744"/>
      <c r="E330" s="744"/>
      <c r="F330" s="744"/>
    </row>
    <row r="331" spans="1:6">
      <c r="A331" s="744"/>
      <c r="B331" s="113" t="s">
        <v>504</v>
      </c>
      <c r="C331" s="744"/>
      <c r="D331" s="744"/>
      <c r="E331" s="744"/>
      <c r="F331" s="745"/>
    </row>
  </sheetData>
  <mergeCells count="7">
    <mergeCell ref="A229:F229"/>
    <mergeCell ref="A277:F277"/>
    <mergeCell ref="B7:F7"/>
    <mergeCell ref="B40:F40"/>
    <mergeCell ref="B73:F73"/>
    <mergeCell ref="B114:F114"/>
    <mergeCell ref="B226:F226"/>
  </mergeCells>
  <pageMargins left="0.9055118110236221" right="0.9055118110236221" top="0.94488188976377963" bottom="0.9448818897637796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33"/>
  <sheetViews>
    <sheetView topLeftCell="A105" workbookViewId="0">
      <selection activeCell="B134" sqref="B134"/>
    </sheetView>
  </sheetViews>
  <sheetFormatPr baseColWidth="10" defaultColWidth="50.85546875" defaultRowHeight="15"/>
  <cols>
    <col min="1" max="1" width="13" customWidth="1"/>
    <col min="2" max="2" width="50.7109375" bestFit="1" customWidth="1"/>
    <col min="3" max="3" width="6.7109375" bestFit="1" customWidth="1"/>
    <col min="4" max="4" width="13.28515625" bestFit="1" customWidth="1"/>
    <col min="5" max="5" width="15.85546875" bestFit="1" customWidth="1"/>
    <col min="6" max="6" width="20.140625" bestFit="1" customWidth="1"/>
  </cols>
  <sheetData>
    <row r="2" spans="1:6" ht="23.25">
      <c r="B2" s="2" t="s">
        <v>793</v>
      </c>
    </row>
    <row r="3" spans="1:6" ht="23.25">
      <c r="B3" s="2"/>
    </row>
    <row r="4" spans="1:6" ht="23.25">
      <c r="B4" s="2" t="s">
        <v>774</v>
      </c>
    </row>
    <row r="5" spans="1:6" ht="51.75" customHeight="1">
      <c r="A5" s="598" t="s">
        <v>39</v>
      </c>
      <c r="B5" s="780" t="s">
        <v>494</v>
      </c>
      <c r="C5" s="780"/>
      <c r="D5" s="780"/>
      <c r="E5" s="780"/>
      <c r="F5" s="781"/>
    </row>
    <row r="6" spans="1:6">
      <c r="A6" s="1"/>
      <c r="B6" s="1"/>
      <c r="C6" s="1"/>
      <c r="D6" s="1"/>
      <c r="E6" s="1"/>
      <c r="F6" s="253"/>
    </row>
    <row r="7" spans="1:6">
      <c r="A7" s="254" t="s">
        <v>23</v>
      </c>
      <c r="B7" s="254" t="s">
        <v>22</v>
      </c>
      <c r="C7" s="254" t="s">
        <v>21</v>
      </c>
      <c r="D7" s="254" t="s">
        <v>2</v>
      </c>
      <c r="E7" s="254" t="s">
        <v>20</v>
      </c>
      <c r="F7" s="255" t="s">
        <v>19</v>
      </c>
    </row>
    <row r="8" spans="1:6">
      <c r="A8" s="256">
        <v>1</v>
      </c>
      <c r="B8" s="257" t="s">
        <v>18</v>
      </c>
      <c r="C8" s="258" t="s">
        <v>12</v>
      </c>
      <c r="D8" s="259">
        <v>1000</v>
      </c>
      <c r="E8" s="260"/>
      <c r="F8" s="260"/>
    </row>
    <row r="9" spans="1:6">
      <c r="A9" s="8">
        <v>2</v>
      </c>
      <c r="B9" s="158" t="s">
        <v>17</v>
      </c>
      <c r="C9" s="159" t="s">
        <v>9</v>
      </c>
      <c r="D9" s="162">
        <v>4</v>
      </c>
      <c r="E9" s="163"/>
      <c r="F9" s="260"/>
    </row>
    <row r="10" spans="1:6">
      <c r="A10" s="256">
        <v>3</v>
      </c>
      <c r="B10" s="257" t="s">
        <v>16</v>
      </c>
      <c r="C10" s="258" t="s">
        <v>5</v>
      </c>
      <c r="D10" s="259">
        <v>210</v>
      </c>
      <c r="E10" s="260"/>
      <c r="F10" s="260"/>
    </row>
    <row r="11" spans="1:6" ht="25.5">
      <c r="A11" s="8">
        <v>4</v>
      </c>
      <c r="B11" s="257" t="s">
        <v>15</v>
      </c>
      <c r="C11" s="258" t="s">
        <v>5</v>
      </c>
      <c r="D11" s="259">
        <f>0.7*0.7*1000</f>
        <v>489.99999999999994</v>
      </c>
      <c r="E11" s="260"/>
      <c r="F11" s="260"/>
    </row>
    <row r="12" spans="1:6" ht="25.5">
      <c r="A12" s="286">
        <v>5</v>
      </c>
      <c r="B12" s="201" t="s">
        <v>14</v>
      </c>
      <c r="C12" s="159" t="s">
        <v>144</v>
      </c>
      <c r="D12" s="108">
        <v>4</v>
      </c>
      <c r="E12" s="261"/>
      <c r="F12" s="260"/>
    </row>
    <row r="13" spans="1:6" ht="25.5">
      <c r="A13" s="8">
        <v>6</v>
      </c>
      <c r="B13" s="257" t="s">
        <v>13</v>
      </c>
      <c r="C13" s="258" t="s">
        <v>12</v>
      </c>
      <c r="D13" s="259">
        <v>1000</v>
      </c>
      <c r="E13" s="260"/>
      <c r="F13" s="260"/>
    </row>
    <row r="14" spans="1:6" ht="25.5">
      <c r="A14" s="286">
        <v>7</v>
      </c>
      <c r="B14" s="257" t="s">
        <v>11</v>
      </c>
      <c r="C14" s="174" t="s">
        <v>9</v>
      </c>
      <c r="D14" s="259">
        <v>6</v>
      </c>
      <c r="E14" s="260"/>
      <c r="F14" s="260"/>
    </row>
    <row r="15" spans="1:6">
      <c r="A15" s="8">
        <v>8</v>
      </c>
      <c r="B15" s="257" t="s">
        <v>10</v>
      </c>
      <c r="C15" s="174" t="s">
        <v>9</v>
      </c>
      <c r="D15" s="259">
        <v>6</v>
      </c>
      <c r="E15" s="260"/>
      <c r="F15" s="260"/>
    </row>
    <row r="16" spans="1:6">
      <c r="A16" s="256">
        <v>9</v>
      </c>
      <c r="B16" s="262" t="s">
        <v>8</v>
      </c>
      <c r="C16" s="258" t="s">
        <v>5</v>
      </c>
      <c r="D16" s="259">
        <v>650</v>
      </c>
      <c r="E16" s="260"/>
      <c r="F16" s="260"/>
    </row>
    <row r="17" spans="1:6">
      <c r="A17" s="8">
        <v>10</v>
      </c>
      <c r="B17" s="158" t="s">
        <v>7</v>
      </c>
      <c r="C17" s="159" t="s">
        <v>144</v>
      </c>
      <c r="D17" s="160">
        <v>1.5</v>
      </c>
      <c r="E17" s="161"/>
      <c r="F17" s="260"/>
    </row>
    <row r="18" spans="1:6" ht="51">
      <c r="A18" s="286">
        <v>11</v>
      </c>
      <c r="B18" s="201" t="s">
        <v>551</v>
      </c>
      <c r="C18" s="8" t="s">
        <v>144</v>
      </c>
      <c r="D18" s="263">
        <v>7.5</v>
      </c>
      <c r="E18" s="264"/>
      <c r="F18" s="260"/>
    </row>
    <row r="19" spans="1:6">
      <c r="A19" s="8">
        <v>12</v>
      </c>
      <c r="B19" s="262" t="s">
        <v>6</v>
      </c>
      <c r="C19" s="258" t="s">
        <v>5</v>
      </c>
      <c r="D19" s="259">
        <v>50</v>
      </c>
      <c r="E19" s="260"/>
      <c r="F19" s="260"/>
    </row>
    <row r="20" spans="1:6">
      <c r="A20" s="8">
        <v>13</v>
      </c>
      <c r="B20" s="135" t="s">
        <v>210</v>
      </c>
      <c r="C20" s="107" t="s">
        <v>211</v>
      </c>
      <c r="D20" s="650">
        <v>1.25</v>
      </c>
      <c r="E20" s="186"/>
      <c r="F20" s="186"/>
    </row>
    <row r="21" spans="1:6">
      <c r="A21" s="106"/>
      <c r="B21" s="135"/>
      <c r="C21" s="107"/>
      <c r="D21" s="650"/>
      <c r="E21" s="186"/>
      <c r="F21" s="186"/>
    </row>
    <row r="22" spans="1:6">
      <c r="A22" s="1"/>
      <c r="B22" s="652" t="s">
        <v>4</v>
      </c>
      <c r="C22" s="276"/>
      <c r="D22" s="276"/>
      <c r="E22" s="277"/>
      <c r="F22" s="278"/>
    </row>
    <row r="23" spans="1:6">
      <c r="A23" s="779"/>
      <c r="B23" s="779"/>
      <c r="C23" s="779"/>
      <c r="D23" s="779"/>
      <c r="E23" s="779"/>
      <c r="F23" s="779"/>
    </row>
    <row r="24" spans="1:6">
      <c r="A24" s="176"/>
      <c r="B24" s="176"/>
      <c r="C24" s="176"/>
      <c r="D24" s="176"/>
      <c r="E24" s="176"/>
      <c r="F24" s="176"/>
    </row>
    <row r="25" spans="1:6" ht="15.75" thickBot="1">
      <c r="A25" s="176"/>
      <c r="B25" s="176"/>
      <c r="C25" s="176"/>
      <c r="D25" s="176"/>
      <c r="E25" s="176"/>
      <c r="F25" s="176"/>
    </row>
    <row r="26" spans="1:6">
      <c r="A26" s="265" t="s">
        <v>39</v>
      </c>
      <c r="B26" s="653" t="s">
        <v>495</v>
      </c>
      <c r="C26" s="266"/>
      <c r="D26" s="266"/>
      <c r="E26" s="266"/>
      <c r="F26" s="267"/>
    </row>
    <row r="27" spans="1:6" ht="15.75" thickBot="1">
      <c r="A27" s="268" t="s">
        <v>39</v>
      </c>
      <c r="B27" s="269" t="s">
        <v>39</v>
      </c>
      <c r="C27" s="269"/>
      <c r="D27" s="269"/>
      <c r="E27" s="269"/>
      <c r="F27" s="270"/>
    </row>
    <row r="28" spans="1:6">
      <c r="A28" s="15"/>
      <c r="B28" s="15"/>
      <c r="C28" s="15"/>
      <c r="D28" s="15"/>
      <c r="E28" s="15"/>
      <c r="F28" s="15"/>
    </row>
    <row r="29" spans="1:6">
      <c r="A29" s="155" t="s">
        <v>24</v>
      </c>
      <c r="B29" s="155" t="s">
        <v>25</v>
      </c>
      <c r="C29" s="155" t="s">
        <v>26</v>
      </c>
      <c r="D29" s="155" t="s">
        <v>2</v>
      </c>
      <c r="E29" s="155" t="s">
        <v>27</v>
      </c>
      <c r="F29" s="155" t="s">
        <v>28</v>
      </c>
    </row>
    <row r="30" spans="1:6">
      <c r="A30" s="155"/>
      <c r="B30" s="155"/>
      <c r="C30" s="155"/>
      <c r="D30" s="155"/>
      <c r="E30" s="155"/>
      <c r="F30" s="155"/>
    </row>
    <row r="31" spans="1:6">
      <c r="A31" s="159"/>
      <c r="B31" s="10"/>
      <c r="C31" s="159"/>
      <c r="D31" s="271"/>
      <c r="E31" s="272"/>
      <c r="F31" s="272"/>
    </row>
    <row r="32" spans="1:6">
      <c r="A32" s="159">
        <v>1</v>
      </c>
      <c r="B32" s="13" t="s">
        <v>29</v>
      </c>
      <c r="C32" s="159" t="s">
        <v>30</v>
      </c>
      <c r="D32" s="271">
        <v>268</v>
      </c>
      <c r="E32" s="272"/>
      <c r="F32" s="272"/>
    </row>
    <row r="33" spans="1:7">
      <c r="A33" s="159">
        <v>2</v>
      </c>
      <c r="B33" s="13" t="s">
        <v>31</v>
      </c>
      <c r="C33" s="159" t="s">
        <v>30</v>
      </c>
      <c r="D33" s="271">
        <v>98</v>
      </c>
      <c r="E33" s="272"/>
      <c r="F33" s="272"/>
    </row>
    <row r="34" spans="1:7">
      <c r="A34" s="159">
        <v>3</v>
      </c>
      <c r="B34" s="7" t="s">
        <v>32</v>
      </c>
      <c r="C34" s="159" t="s">
        <v>30</v>
      </c>
      <c r="D34" s="271">
        <v>170</v>
      </c>
      <c r="E34" s="272"/>
      <c r="F34" s="272"/>
    </row>
    <row r="35" spans="1:7">
      <c r="A35" s="8">
        <v>4</v>
      </c>
      <c r="B35" s="13" t="s">
        <v>33</v>
      </c>
      <c r="C35" s="159" t="s">
        <v>12</v>
      </c>
      <c r="D35" s="271">
        <v>30</v>
      </c>
      <c r="E35" s="272"/>
      <c r="F35" s="272"/>
    </row>
    <row r="36" spans="1:7">
      <c r="A36" s="159">
        <v>5</v>
      </c>
      <c r="B36" s="7" t="s">
        <v>34</v>
      </c>
      <c r="C36" s="159" t="s">
        <v>5</v>
      </c>
      <c r="D36" s="271">
        <v>9.8000000000000007</v>
      </c>
      <c r="E36" s="272"/>
      <c r="F36" s="272"/>
    </row>
    <row r="37" spans="1:7">
      <c r="A37" s="159">
        <v>6</v>
      </c>
      <c r="B37" s="13" t="s">
        <v>652</v>
      </c>
      <c r="C37" s="159" t="s">
        <v>35</v>
      </c>
      <c r="D37" s="271">
        <v>300</v>
      </c>
      <c r="E37" s="272"/>
      <c r="F37" s="272"/>
    </row>
    <row r="38" spans="1:7">
      <c r="A38" s="159">
        <v>7</v>
      </c>
      <c r="B38" s="13" t="s">
        <v>36</v>
      </c>
      <c r="C38" s="159" t="s">
        <v>5</v>
      </c>
      <c r="D38" s="271">
        <v>20</v>
      </c>
      <c r="E38" s="272"/>
      <c r="F38" s="272"/>
    </row>
    <row r="39" spans="1:7">
      <c r="A39" s="159"/>
      <c r="B39" s="13"/>
      <c r="C39" s="159"/>
      <c r="D39" s="271"/>
      <c r="E39" s="272"/>
      <c r="F39" s="272"/>
    </row>
    <row r="40" spans="1:7">
      <c r="A40" s="155"/>
      <c r="B40" s="273" t="s">
        <v>37</v>
      </c>
      <c r="C40" s="155"/>
      <c r="D40" s="274"/>
      <c r="E40" s="275"/>
      <c r="F40" s="278"/>
    </row>
    <row r="43" spans="1:7">
      <c r="G43" s="604"/>
    </row>
    <row r="44" spans="1:7">
      <c r="G44" s="604"/>
    </row>
    <row r="46" spans="1:7">
      <c r="B46" s="101" t="s">
        <v>146</v>
      </c>
      <c r="C46" s="15"/>
      <c r="D46" s="15"/>
      <c r="E46" s="15"/>
      <c r="F46" s="175"/>
      <c r="G46" s="252" t="s">
        <v>39</v>
      </c>
    </row>
    <row r="47" spans="1:7">
      <c r="B47" s="101" t="s">
        <v>145</v>
      </c>
      <c r="C47" s="176"/>
      <c r="D47" s="176"/>
      <c r="E47" s="176"/>
      <c r="F47" s="177"/>
    </row>
    <row r="48" spans="1:7">
      <c r="B48" s="649" t="s">
        <v>588</v>
      </c>
      <c r="C48" s="179" t="s">
        <v>803</v>
      </c>
      <c r="D48" s="176"/>
      <c r="E48" s="176"/>
      <c r="F48" s="177"/>
    </row>
    <row r="49" spans="1:6">
      <c r="B49" s="101" t="s">
        <v>40</v>
      </c>
      <c r="C49" s="179" t="s">
        <v>803</v>
      </c>
      <c r="D49" s="176"/>
      <c r="E49" s="176"/>
      <c r="F49" s="177"/>
    </row>
    <row r="50" spans="1:6">
      <c r="B50" s="101" t="s">
        <v>41</v>
      </c>
      <c r="C50" s="179" t="s">
        <v>803</v>
      </c>
      <c r="D50" s="176"/>
      <c r="E50" s="176"/>
      <c r="F50" s="177"/>
    </row>
    <row r="51" spans="1:6" ht="15.75" thickBot="1">
      <c r="B51" s="101" t="s">
        <v>42</v>
      </c>
      <c r="C51" s="179">
        <v>0.16</v>
      </c>
      <c r="D51" s="176"/>
      <c r="E51" s="176"/>
      <c r="F51" s="177"/>
    </row>
    <row r="52" spans="1:6" ht="15.75" thickBot="1">
      <c r="B52" s="89" t="s">
        <v>147</v>
      </c>
      <c r="C52" s="176"/>
      <c r="D52" s="176"/>
      <c r="E52" s="176"/>
      <c r="F52" s="178"/>
    </row>
    <row r="54" spans="1:6">
      <c r="A54" s="176"/>
      <c r="B54" s="176"/>
      <c r="C54" s="176"/>
      <c r="D54" s="176"/>
      <c r="E54" s="176"/>
      <c r="F54" s="176"/>
    </row>
    <row r="55" spans="1:6">
      <c r="A55" s="176"/>
      <c r="B55" s="176"/>
      <c r="C55" s="176"/>
      <c r="D55" s="176"/>
      <c r="E55" s="176"/>
      <c r="F55" s="176"/>
    </row>
    <row r="56" spans="1:6" ht="23.25">
      <c r="A56" s="532"/>
      <c r="B56" s="533" t="s">
        <v>775</v>
      </c>
      <c r="C56" s="532"/>
      <c r="D56" s="532"/>
      <c r="E56" s="532"/>
      <c r="F56" s="532"/>
    </row>
    <row r="57" spans="1:6">
      <c r="A57" s="532"/>
      <c r="B57" s="532"/>
      <c r="C57" s="532"/>
      <c r="D57" s="532"/>
      <c r="E57" s="532"/>
      <c r="F57" s="532"/>
    </row>
    <row r="58" spans="1:6">
      <c r="A58" s="532"/>
      <c r="B58" s="532"/>
      <c r="C58" s="532"/>
      <c r="D58" s="532"/>
      <c r="E58" s="532"/>
      <c r="F58" s="532"/>
    </row>
    <row r="59" spans="1:6">
      <c r="A59" s="534"/>
      <c r="B59" s="782" t="s">
        <v>571</v>
      </c>
      <c r="C59" s="782"/>
      <c r="D59" s="782"/>
      <c r="E59" s="782"/>
      <c r="F59" s="782"/>
    </row>
    <row r="60" spans="1:6">
      <c r="A60" s="534"/>
      <c r="B60" s="303"/>
      <c r="C60" s="534"/>
      <c r="D60" s="534"/>
      <c r="E60" s="534"/>
      <c r="F60" s="534"/>
    </row>
    <row r="61" spans="1:6">
      <c r="A61" s="155" t="s">
        <v>24</v>
      </c>
      <c r="B61" s="155" t="s">
        <v>25</v>
      </c>
      <c r="C61" s="155" t="s">
        <v>26</v>
      </c>
      <c r="D61" s="155" t="s">
        <v>2</v>
      </c>
      <c r="E61" s="155" t="s">
        <v>27</v>
      </c>
      <c r="F61" s="155" t="s">
        <v>28</v>
      </c>
    </row>
    <row r="62" spans="1:6">
      <c r="A62" s="566" t="s">
        <v>169</v>
      </c>
      <c r="B62" s="582" t="s">
        <v>47</v>
      </c>
      <c r="C62" s="566"/>
      <c r="D62" s="568"/>
      <c r="E62" s="569"/>
      <c r="F62" s="569"/>
    </row>
    <row r="63" spans="1:6" ht="24.75">
      <c r="A63" s="566" t="s">
        <v>170</v>
      </c>
      <c r="B63" s="583" t="s">
        <v>595</v>
      </c>
      <c r="C63" s="566" t="s">
        <v>171</v>
      </c>
      <c r="D63" s="568">
        <v>235.5</v>
      </c>
      <c r="E63" s="569"/>
      <c r="F63" s="569"/>
    </row>
    <row r="64" spans="1:6" ht="24.75">
      <c r="A64" s="566" t="s">
        <v>172</v>
      </c>
      <c r="B64" s="583" t="s">
        <v>173</v>
      </c>
      <c r="C64" s="566" t="s">
        <v>171</v>
      </c>
      <c r="D64" s="568">
        <v>501</v>
      </c>
      <c r="E64" s="569"/>
      <c r="F64" s="569"/>
    </row>
    <row r="65" spans="1:6">
      <c r="A65" s="566" t="s">
        <v>174</v>
      </c>
      <c r="B65" s="584" t="s">
        <v>581</v>
      </c>
      <c r="C65" s="566" t="s">
        <v>171</v>
      </c>
      <c r="D65" s="568">
        <v>247.28</v>
      </c>
      <c r="E65" s="569"/>
      <c r="F65" s="569"/>
    </row>
    <row r="66" spans="1:6">
      <c r="A66" s="566">
        <v>1.4</v>
      </c>
      <c r="B66" s="584" t="s">
        <v>175</v>
      </c>
      <c r="C66" s="566" t="s">
        <v>52</v>
      </c>
      <c r="D66" s="568">
        <v>1</v>
      </c>
      <c r="E66" s="569"/>
      <c r="F66" s="569"/>
    </row>
    <row r="67" spans="1:6">
      <c r="A67" s="566"/>
      <c r="B67" s="582"/>
      <c r="C67" s="566"/>
      <c r="D67" s="568"/>
      <c r="E67" s="569"/>
      <c r="F67" s="569"/>
    </row>
    <row r="68" spans="1:6">
      <c r="A68" s="566">
        <v>2</v>
      </c>
      <c r="B68" s="582" t="s">
        <v>176</v>
      </c>
      <c r="C68" s="566"/>
      <c r="D68" s="568"/>
      <c r="E68" s="569"/>
      <c r="F68" s="569"/>
    </row>
    <row r="69" spans="1:6">
      <c r="A69" s="566" t="s">
        <v>177</v>
      </c>
      <c r="B69" s="584" t="s">
        <v>596</v>
      </c>
      <c r="C69" s="566" t="s">
        <v>5</v>
      </c>
      <c r="D69" s="568">
        <v>79.900000000000006</v>
      </c>
      <c r="E69" s="569"/>
      <c r="F69" s="569"/>
    </row>
    <row r="70" spans="1:6">
      <c r="A70" s="566">
        <v>2.2000000000000002</v>
      </c>
      <c r="B70" s="583" t="s">
        <v>597</v>
      </c>
      <c r="C70" s="566" t="s">
        <v>5</v>
      </c>
      <c r="D70" s="568">
        <v>1.2</v>
      </c>
      <c r="E70" s="569"/>
      <c r="F70" s="569"/>
    </row>
    <row r="71" spans="1:6">
      <c r="A71" s="566">
        <v>2.2999999999999998</v>
      </c>
      <c r="B71" s="583" t="s">
        <v>178</v>
      </c>
      <c r="C71" s="566" t="s">
        <v>5</v>
      </c>
      <c r="D71" s="568">
        <v>2.98</v>
      </c>
      <c r="E71" s="569"/>
      <c r="F71" s="569"/>
    </row>
    <row r="72" spans="1:6">
      <c r="A72" s="566"/>
      <c r="B72" s="584"/>
      <c r="C72" s="566"/>
      <c r="D72" s="568"/>
      <c r="E72" s="569"/>
      <c r="F72" s="569"/>
    </row>
    <row r="73" spans="1:6">
      <c r="A73" s="566">
        <v>3</v>
      </c>
      <c r="B73" s="582" t="s">
        <v>179</v>
      </c>
      <c r="C73" s="566"/>
      <c r="D73" s="568"/>
      <c r="E73" s="573"/>
      <c r="F73" s="569"/>
    </row>
    <row r="74" spans="1:6">
      <c r="A74" s="566" t="s">
        <v>180</v>
      </c>
      <c r="B74" s="584" t="s">
        <v>181</v>
      </c>
      <c r="C74" s="566" t="s">
        <v>5</v>
      </c>
      <c r="D74" s="568">
        <v>382.1</v>
      </c>
      <c r="E74" s="569"/>
      <c r="F74" s="569"/>
    </row>
    <row r="75" spans="1:6">
      <c r="A75" s="566"/>
      <c r="B75" s="584"/>
      <c r="C75" s="566"/>
      <c r="D75" s="568"/>
      <c r="E75" s="569"/>
      <c r="F75" s="569"/>
    </row>
    <row r="76" spans="1:6">
      <c r="A76" s="566">
        <v>4</v>
      </c>
      <c r="B76" s="582" t="s">
        <v>182</v>
      </c>
      <c r="C76" s="566"/>
      <c r="D76" s="568"/>
      <c r="E76" s="569"/>
      <c r="F76" s="569"/>
    </row>
    <row r="77" spans="1:6">
      <c r="A77" s="566" t="s">
        <v>183</v>
      </c>
      <c r="B77" s="584" t="s">
        <v>184</v>
      </c>
      <c r="C77" s="566" t="s">
        <v>5</v>
      </c>
      <c r="D77" s="568">
        <v>585.48</v>
      </c>
      <c r="E77" s="569"/>
      <c r="F77" s="569"/>
    </row>
    <row r="78" spans="1:6">
      <c r="A78" s="566">
        <v>4.2</v>
      </c>
      <c r="B78" s="584" t="s">
        <v>185</v>
      </c>
      <c r="C78" s="566" t="s">
        <v>12</v>
      </c>
      <c r="D78" s="568">
        <v>86.4</v>
      </c>
      <c r="E78" s="569"/>
      <c r="F78" s="569"/>
    </row>
    <row r="79" spans="1:6">
      <c r="A79" s="566"/>
      <c r="B79" s="584"/>
      <c r="C79" s="566"/>
      <c r="D79" s="568"/>
      <c r="E79" s="569"/>
      <c r="F79" s="569"/>
    </row>
    <row r="80" spans="1:6">
      <c r="A80" s="566">
        <v>5</v>
      </c>
      <c r="B80" s="582" t="s">
        <v>186</v>
      </c>
      <c r="C80" s="566"/>
      <c r="D80" s="568"/>
      <c r="E80" s="569"/>
      <c r="F80" s="569"/>
    </row>
    <row r="81" spans="1:6" ht="24.75">
      <c r="A81" s="566" t="s">
        <v>187</v>
      </c>
      <c r="B81" s="583" t="s">
        <v>188</v>
      </c>
      <c r="C81" s="566" t="s">
        <v>5</v>
      </c>
      <c r="D81" s="568">
        <v>179.68</v>
      </c>
      <c r="E81" s="569"/>
      <c r="F81" s="569"/>
    </row>
    <row r="82" spans="1:6" ht="24.75">
      <c r="A82" s="566" t="s">
        <v>189</v>
      </c>
      <c r="B82" s="583" t="s">
        <v>598</v>
      </c>
      <c r="C82" s="566" t="s">
        <v>5</v>
      </c>
      <c r="D82" s="568">
        <v>155.53</v>
      </c>
      <c r="E82" s="569"/>
      <c r="F82" s="569"/>
    </row>
    <row r="83" spans="1:6">
      <c r="A83" s="566"/>
      <c r="B83" s="584"/>
      <c r="C83" s="566"/>
      <c r="D83" s="568"/>
      <c r="E83" s="569"/>
      <c r="F83" s="569"/>
    </row>
    <row r="84" spans="1:6">
      <c r="A84" s="566">
        <v>6</v>
      </c>
      <c r="B84" s="582" t="s">
        <v>190</v>
      </c>
      <c r="C84" s="566"/>
      <c r="D84" s="568"/>
      <c r="E84" s="569"/>
      <c r="F84" s="569"/>
    </row>
    <row r="85" spans="1:6">
      <c r="A85" s="566" t="s">
        <v>191</v>
      </c>
      <c r="B85" s="584" t="s">
        <v>582</v>
      </c>
      <c r="C85" s="566" t="s">
        <v>5</v>
      </c>
      <c r="D85" s="568">
        <v>82.34</v>
      </c>
      <c r="E85" s="569"/>
      <c r="F85" s="569"/>
    </row>
    <row r="86" spans="1:6">
      <c r="A86" s="566">
        <v>6.2</v>
      </c>
      <c r="B86" s="584" t="s">
        <v>599</v>
      </c>
      <c r="C86" s="566" t="s">
        <v>5</v>
      </c>
      <c r="D86" s="568">
        <v>131.82</v>
      </c>
      <c r="E86" s="569"/>
      <c r="F86" s="569"/>
    </row>
    <row r="87" spans="1:6">
      <c r="A87" s="566">
        <v>6.3</v>
      </c>
      <c r="B87" s="584" t="s">
        <v>192</v>
      </c>
      <c r="C87" s="566" t="s">
        <v>5</v>
      </c>
      <c r="D87" s="568">
        <v>2.84</v>
      </c>
      <c r="E87" s="569"/>
      <c r="F87" s="569"/>
    </row>
    <row r="88" spans="1:6">
      <c r="A88" s="566"/>
      <c r="B88" s="584"/>
      <c r="C88" s="566"/>
      <c r="D88" s="568"/>
      <c r="E88" s="569"/>
      <c r="F88" s="569"/>
    </row>
    <row r="89" spans="1:6">
      <c r="A89" s="566">
        <v>7</v>
      </c>
      <c r="B89" s="582" t="s">
        <v>193</v>
      </c>
      <c r="C89" s="566"/>
      <c r="D89" s="568"/>
      <c r="E89" s="569"/>
      <c r="F89" s="569"/>
    </row>
    <row r="90" spans="1:6">
      <c r="A90" s="566" t="s">
        <v>194</v>
      </c>
      <c r="B90" s="583" t="s">
        <v>653</v>
      </c>
      <c r="C90" s="566" t="s">
        <v>12</v>
      </c>
      <c r="D90" s="568">
        <v>261</v>
      </c>
      <c r="E90" s="569"/>
      <c r="F90" s="569"/>
    </row>
    <row r="91" spans="1:6">
      <c r="A91" s="566">
        <v>7.2</v>
      </c>
      <c r="B91" s="583" t="s">
        <v>654</v>
      </c>
      <c r="C91" s="566" t="s">
        <v>12</v>
      </c>
      <c r="D91" s="568">
        <v>65.5</v>
      </c>
      <c r="E91" s="569"/>
      <c r="F91" s="569"/>
    </row>
    <row r="92" spans="1:6">
      <c r="A92" s="566"/>
      <c r="B92" s="583" t="s">
        <v>655</v>
      </c>
      <c r="C92" s="566" t="s">
        <v>12</v>
      </c>
      <c r="D92" s="568">
        <v>170</v>
      </c>
      <c r="E92" s="569"/>
      <c r="F92" s="569"/>
    </row>
    <row r="93" spans="1:6">
      <c r="A93" s="566">
        <v>7.3</v>
      </c>
      <c r="B93" s="583" t="s">
        <v>656</v>
      </c>
      <c r="C93" s="566" t="s">
        <v>12</v>
      </c>
      <c r="D93" s="568">
        <v>28</v>
      </c>
      <c r="E93" s="569"/>
      <c r="F93" s="569"/>
    </row>
    <row r="94" spans="1:6">
      <c r="A94" s="566" t="s">
        <v>195</v>
      </c>
      <c r="B94" s="584" t="s">
        <v>196</v>
      </c>
      <c r="C94" s="566" t="s">
        <v>70</v>
      </c>
      <c r="D94" s="568">
        <v>5</v>
      </c>
      <c r="E94" s="569"/>
      <c r="F94" s="569"/>
    </row>
    <row r="95" spans="1:6">
      <c r="A95" s="566" t="s">
        <v>197</v>
      </c>
      <c r="B95" s="584" t="s">
        <v>198</v>
      </c>
      <c r="C95" s="566" t="s">
        <v>12</v>
      </c>
      <c r="D95" s="568">
        <v>3.2</v>
      </c>
      <c r="E95" s="569"/>
      <c r="F95" s="569"/>
    </row>
    <row r="96" spans="1:6">
      <c r="A96" s="566" t="s">
        <v>199</v>
      </c>
      <c r="B96" s="584" t="s">
        <v>600</v>
      </c>
      <c r="C96" s="566" t="s">
        <v>70</v>
      </c>
      <c r="D96" s="568">
        <v>3</v>
      </c>
      <c r="E96" s="569"/>
      <c r="F96" s="569"/>
    </row>
    <row r="97" spans="1:6">
      <c r="A97" s="566" t="s">
        <v>200</v>
      </c>
      <c r="B97" s="584" t="s">
        <v>601</v>
      </c>
      <c r="C97" s="566" t="s">
        <v>70</v>
      </c>
      <c r="D97" s="568">
        <v>2</v>
      </c>
      <c r="E97" s="569"/>
      <c r="F97" s="569"/>
    </row>
    <row r="98" spans="1:6">
      <c r="A98" s="566" t="s">
        <v>201</v>
      </c>
      <c r="B98" s="584" t="s">
        <v>602</v>
      </c>
      <c r="C98" s="566" t="s">
        <v>52</v>
      </c>
      <c r="D98" s="568">
        <v>58</v>
      </c>
      <c r="E98" s="569"/>
      <c r="F98" s="569"/>
    </row>
    <row r="99" spans="1:6">
      <c r="A99" s="585" t="s">
        <v>202</v>
      </c>
      <c r="B99" s="584" t="s">
        <v>583</v>
      </c>
      <c r="C99" s="566" t="s">
        <v>70</v>
      </c>
      <c r="D99" s="568">
        <v>14</v>
      </c>
      <c r="E99" s="569"/>
      <c r="F99" s="569"/>
    </row>
    <row r="100" spans="1:6">
      <c r="A100" s="586" t="s">
        <v>203</v>
      </c>
      <c r="B100" s="584" t="s">
        <v>584</v>
      </c>
      <c r="C100" s="566" t="s">
        <v>70</v>
      </c>
      <c r="D100" s="568">
        <v>44</v>
      </c>
      <c r="E100" s="569"/>
      <c r="F100" s="569"/>
    </row>
    <row r="101" spans="1:6" ht="72.75">
      <c r="A101" s="586" t="s">
        <v>585</v>
      </c>
      <c r="B101" s="646" t="s">
        <v>603</v>
      </c>
      <c r="C101" s="566" t="s">
        <v>70</v>
      </c>
      <c r="D101" s="568">
        <v>4</v>
      </c>
      <c r="E101" s="569"/>
      <c r="F101" s="569"/>
    </row>
    <row r="102" spans="1:6">
      <c r="A102" s="566"/>
      <c r="B102" s="584"/>
      <c r="C102" s="566"/>
      <c r="D102" s="568"/>
      <c r="E102" s="569"/>
      <c r="F102" s="569"/>
    </row>
    <row r="103" spans="1:6">
      <c r="A103" s="566">
        <v>8</v>
      </c>
      <c r="B103" s="582" t="s">
        <v>204</v>
      </c>
      <c r="C103" s="566"/>
      <c r="D103" s="568"/>
      <c r="E103" s="569"/>
      <c r="F103" s="569"/>
    </row>
    <row r="104" spans="1:6">
      <c r="A104" s="566" t="s">
        <v>205</v>
      </c>
      <c r="B104" s="584" t="s">
        <v>604</v>
      </c>
      <c r="C104" s="566" t="s">
        <v>12</v>
      </c>
      <c r="D104" s="568">
        <v>1021</v>
      </c>
      <c r="E104" s="569"/>
      <c r="F104" s="569"/>
    </row>
    <row r="105" spans="1:6" ht="24">
      <c r="A105" s="566" t="s">
        <v>206</v>
      </c>
      <c r="B105" s="575" t="s">
        <v>586</v>
      </c>
      <c r="C105" s="566" t="s">
        <v>5</v>
      </c>
      <c r="D105" s="568">
        <v>82.9</v>
      </c>
      <c r="E105" s="569"/>
      <c r="F105" s="569"/>
    </row>
    <row r="106" spans="1:6">
      <c r="A106" s="566">
        <v>8.3000000000000007</v>
      </c>
      <c r="B106" s="584" t="s">
        <v>605</v>
      </c>
      <c r="C106" s="566" t="s">
        <v>30</v>
      </c>
      <c r="D106" s="568">
        <v>829</v>
      </c>
      <c r="E106" s="569"/>
      <c r="F106" s="569"/>
    </row>
    <row r="107" spans="1:6">
      <c r="A107" s="566" t="s">
        <v>261</v>
      </c>
      <c r="B107" s="587" t="s">
        <v>207</v>
      </c>
      <c r="C107" s="566" t="s">
        <v>5</v>
      </c>
      <c r="D107" s="568">
        <v>2.84</v>
      </c>
      <c r="E107" s="569"/>
      <c r="F107" s="569"/>
    </row>
    <row r="108" spans="1:6">
      <c r="A108" s="566"/>
      <c r="B108" s="587"/>
      <c r="C108" s="566"/>
      <c r="D108" s="568"/>
      <c r="E108" s="569"/>
      <c r="F108" s="569"/>
    </row>
    <row r="109" spans="1:6">
      <c r="A109" s="566">
        <v>9</v>
      </c>
      <c r="B109" s="587" t="s">
        <v>208</v>
      </c>
      <c r="C109" s="566"/>
      <c r="D109" s="568"/>
      <c r="E109" s="569"/>
      <c r="F109" s="569"/>
    </row>
    <row r="110" spans="1:6">
      <c r="A110" s="566" t="s">
        <v>209</v>
      </c>
      <c r="B110" s="587" t="s">
        <v>210</v>
      </c>
      <c r="C110" s="566" t="s">
        <v>211</v>
      </c>
      <c r="D110" s="568">
        <v>1.25</v>
      </c>
      <c r="E110" s="569"/>
      <c r="F110" s="569"/>
    </row>
    <row r="111" spans="1:6">
      <c r="A111" s="588"/>
      <c r="B111" s="584"/>
      <c r="C111" s="566"/>
      <c r="D111" s="566"/>
      <c r="E111" s="569"/>
      <c r="F111" s="569"/>
    </row>
    <row r="112" spans="1:6">
      <c r="A112" s="588"/>
      <c r="B112" s="280" t="s">
        <v>4</v>
      </c>
      <c r="C112" s="159"/>
      <c r="D112" s="159"/>
      <c r="E112" s="569"/>
      <c r="F112" s="647"/>
    </row>
    <row r="113" spans="1:6">
      <c r="A113" s="548"/>
      <c r="B113" s="549"/>
      <c r="C113" s="548"/>
      <c r="D113" s="550"/>
      <c r="E113" s="551"/>
      <c r="F113" s="551"/>
    </row>
    <row r="114" spans="1:6">
      <c r="A114" s="532"/>
      <c r="B114" s="532"/>
      <c r="C114" s="532"/>
      <c r="D114" s="532"/>
      <c r="E114" s="532"/>
      <c r="F114" s="532"/>
    </row>
    <row r="115" spans="1:6" ht="37.5" customHeight="1">
      <c r="A115" s="534" t="s">
        <v>39</v>
      </c>
      <c r="B115" s="783" t="s">
        <v>221</v>
      </c>
      <c r="C115" s="783"/>
      <c r="D115" s="783"/>
      <c r="E115" s="783"/>
      <c r="F115" s="783"/>
    </row>
    <row r="116" spans="1:6">
      <c r="A116" s="534" t="s">
        <v>39</v>
      </c>
      <c r="B116" s="303" t="s">
        <v>39</v>
      </c>
      <c r="C116" s="534"/>
      <c r="D116" s="534"/>
      <c r="E116" s="534"/>
      <c r="F116" s="534"/>
    </row>
    <row r="117" spans="1:6">
      <c r="A117" s="17" t="s">
        <v>24</v>
      </c>
      <c r="B117" s="17" t="s">
        <v>25</v>
      </c>
      <c r="C117" s="17" t="s">
        <v>26</v>
      </c>
      <c r="D117" s="17" t="s">
        <v>2</v>
      </c>
      <c r="E117" s="17" t="s">
        <v>27</v>
      </c>
      <c r="F117" s="17" t="s">
        <v>28</v>
      </c>
    </row>
    <row r="118" spans="1:6">
      <c r="A118" s="107" t="s">
        <v>169</v>
      </c>
      <c r="B118" s="113" t="s">
        <v>47</v>
      </c>
      <c r="C118" s="107"/>
      <c r="D118" s="536"/>
      <c r="E118" s="537"/>
      <c r="F118" s="537"/>
    </row>
    <row r="119" spans="1:6" ht="26.25">
      <c r="A119" s="107" t="s">
        <v>170</v>
      </c>
      <c r="B119" s="187" t="s">
        <v>595</v>
      </c>
      <c r="C119" s="107" t="s">
        <v>171</v>
      </c>
      <c r="D119" s="536">
        <v>90</v>
      </c>
      <c r="E119" s="537"/>
      <c r="F119" s="537"/>
    </row>
    <row r="120" spans="1:6" ht="26.25">
      <c r="A120" s="107" t="s">
        <v>172</v>
      </c>
      <c r="B120" s="187" t="s">
        <v>214</v>
      </c>
      <c r="C120" s="107" t="s">
        <v>171</v>
      </c>
      <c r="D120" s="536">
        <v>195</v>
      </c>
      <c r="E120" s="537"/>
      <c r="F120" s="537"/>
    </row>
    <row r="121" spans="1:6">
      <c r="A121" s="107" t="s">
        <v>174</v>
      </c>
      <c r="B121" s="105" t="s">
        <v>215</v>
      </c>
      <c r="C121" s="107" t="s">
        <v>171</v>
      </c>
      <c r="D121" s="536">
        <v>90</v>
      </c>
      <c r="E121" s="537"/>
      <c r="F121" s="537"/>
    </row>
    <row r="122" spans="1:6">
      <c r="A122" s="107">
        <v>1.4</v>
      </c>
      <c r="B122" s="105" t="s">
        <v>175</v>
      </c>
      <c r="C122" s="107" t="s">
        <v>52</v>
      </c>
      <c r="D122" s="536">
        <v>1</v>
      </c>
      <c r="E122" s="537"/>
      <c r="F122" s="537"/>
    </row>
    <row r="123" spans="1:6">
      <c r="A123" s="107"/>
      <c r="B123" s="113"/>
      <c r="C123" s="107"/>
      <c r="D123" s="536"/>
      <c r="E123" s="537"/>
      <c r="F123" s="537"/>
    </row>
    <row r="124" spans="1:6">
      <c r="A124" s="107">
        <v>2</v>
      </c>
      <c r="B124" s="113" t="s">
        <v>176</v>
      </c>
      <c r="C124" s="107"/>
      <c r="D124" s="536"/>
      <c r="E124" s="537"/>
      <c r="F124" s="537"/>
    </row>
    <row r="125" spans="1:6">
      <c r="A125" s="107" t="s">
        <v>177</v>
      </c>
      <c r="B125" s="105" t="s">
        <v>596</v>
      </c>
      <c r="C125" s="107" t="s">
        <v>5</v>
      </c>
      <c r="D125" s="536">
        <v>24.75</v>
      </c>
      <c r="E125" s="537"/>
      <c r="F125" s="537"/>
    </row>
    <row r="126" spans="1:6" ht="26.25">
      <c r="A126" s="107">
        <v>2.2000000000000002</v>
      </c>
      <c r="B126" s="187" t="s">
        <v>597</v>
      </c>
      <c r="C126" s="107" t="s">
        <v>5</v>
      </c>
      <c r="D126" s="536">
        <v>1.1000000000000001</v>
      </c>
      <c r="E126" s="537"/>
      <c r="F126" s="537"/>
    </row>
    <row r="127" spans="1:6" ht="26.25">
      <c r="A127" s="107">
        <v>2.2999999999999998</v>
      </c>
      <c r="B127" s="187" t="s">
        <v>178</v>
      </c>
      <c r="C127" s="107" t="s">
        <v>5</v>
      </c>
      <c r="D127" s="536">
        <v>2.8</v>
      </c>
      <c r="E127" s="537"/>
      <c r="F127" s="537"/>
    </row>
    <row r="128" spans="1:6">
      <c r="A128" s="107"/>
      <c r="B128" s="105"/>
      <c r="C128" s="107"/>
      <c r="D128" s="536"/>
      <c r="E128" s="537"/>
      <c r="F128" s="537"/>
    </row>
    <row r="129" spans="1:6">
      <c r="A129" s="107">
        <v>3</v>
      </c>
      <c r="B129" s="113" t="s">
        <v>179</v>
      </c>
      <c r="C129" s="107"/>
      <c r="D129" s="536"/>
      <c r="E129" s="537"/>
      <c r="F129" s="537"/>
    </row>
    <row r="130" spans="1:6">
      <c r="A130" s="107" t="s">
        <v>180</v>
      </c>
      <c r="B130" s="105" t="s">
        <v>181</v>
      </c>
      <c r="C130" s="107" t="s">
        <v>5</v>
      </c>
      <c r="D130" s="536">
        <v>212.3</v>
      </c>
      <c r="E130" s="537"/>
      <c r="F130" s="537"/>
    </row>
    <row r="131" spans="1:6">
      <c r="A131" s="107"/>
      <c r="B131" s="105"/>
      <c r="C131" s="107"/>
      <c r="D131" s="536"/>
      <c r="E131" s="537"/>
      <c r="F131" s="537"/>
    </row>
    <row r="132" spans="1:6">
      <c r="A132" s="107">
        <v>4</v>
      </c>
      <c r="B132" s="113" t="s">
        <v>182</v>
      </c>
      <c r="C132" s="107"/>
      <c r="D132" s="536"/>
      <c r="E132" s="537"/>
      <c r="F132" s="537"/>
    </row>
    <row r="133" spans="1:6">
      <c r="A133" s="107" t="s">
        <v>183</v>
      </c>
      <c r="B133" s="105" t="s">
        <v>184</v>
      </c>
      <c r="C133" s="107" t="s">
        <v>5</v>
      </c>
      <c r="D133" s="536">
        <v>251.2</v>
      </c>
      <c r="E133" s="537"/>
      <c r="F133" s="537"/>
    </row>
    <row r="134" spans="1:6">
      <c r="A134" s="107">
        <v>4.2</v>
      </c>
      <c r="B134" s="105" t="s">
        <v>216</v>
      </c>
      <c r="C134" s="107" t="s">
        <v>12</v>
      </c>
      <c r="D134" s="536">
        <v>90</v>
      </c>
      <c r="E134" s="537"/>
      <c r="F134" s="537"/>
    </row>
    <row r="135" spans="1:6">
      <c r="A135" s="107"/>
      <c r="B135" s="105"/>
      <c r="C135" s="107"/>
      <c r="D135" s="536"/>
      <c r="E135" s="537"/>
      <c r="F135" s="537"/>
    </row>
    <row r="136" spans="1:6">
      <c r="A136" s="107">
        <v>5</v>
      </c>
      <c r="B136" s="113" t="s">
        <v>186</v>
      </c>
      <c r="C136" s="107"/>
      <c r="D136" s="536"/>
      <c r="E136" s="537"/>
      <c r="F136" s="537"/>
    </row>
    <row r="137" spans="1:6" ht="26.25">
      <c r="A137" s="107" t="s">
        <v>187</v>
      </c>
      <c r="B137" s="187" t="s">
        <v>188</v>
      </c>
      <c r="C137" s="107" t="s">
        <v>5</v>
      </c>
      <c r="D137" s="536">
        <v>73.099999999999994</v>
      </c>
      <c r="E137" s="537"/>
      <c r="F137" s="537"/>
    </row>
    <row r="138" spans="1:6" ht="26.25">
      <c r="A138" s="107" t="s">
        <v>189</v>
      </c>
      <c r="B138" s="187" t="s">
        <v>598</v>
      </c>
      <c r="C138" s="107" t="s">
        <v>5</v>
      </c>
      <c r="D138" s="536">
        <v>109.5</v>
      </c>
      <c r="E138" s="537"/>
      <c r="F138" s="537"/>
    </row>
    <row r="139" spans="1:6">
      <c r="A139" s="107"/>
      <c r="B139" s="105"/>
      <c r="C139" s="107"/>
      <c r="D139" s="536"/>
      <c r="E139" s="537"/>
      <c r="F139" s="537"/>
    </row>
    <row r="140" spans="1:6">
      <c r="A140" s="107">
        <v>6</v>
      </c>
      <c r="B140" s="113" t="s">
        <v>190</v>
      </c>
      <c r="C140" s="107"/>
      <c r="D140" s="536"/>
      <c r="E140" s="537"/>
      <c r="F140" s="537"/>
    </row>
    <row r="141" spans="1:6">
      <c r="A141" s="107" t="s">
        <v>191</v>
      </c>
      <c r="B141" s="105" t="s">
        <v>217</v>
      </c>
      <c r="C141" s="107" t="s">
        <v>5</v>
      </c>
      <c r="D141" s="536">
        <v>24.75</v>
      </c>
      <c r="E141" s="537"/>
      <c r="F141" s="537"/>
    </row>
    <row r="142" spans="1:6">
      <c r="A142" s="107">
        <v>6.2</v>
      </c>
      <c r="B142" s="105" t="s">
        <v>599</v>
      </c>
      <c r="C142" s="107" t="s">
        <v>5</v>
      </c>
      <c r="D142" s="536">
        <v>58.68</v>
      </c>
      <c r="E142" s="537"/>
      <c r="F142" s="537"/>
    </row>
    <row r="143" spans="1:6">
      <c r="A143" s="107">
        <v>6.3</v>
      </c>
      <c r="B143" s="105" t="s">
        <v>218</v>
      </c>
      <c r="C143" s="107" t="s">
        <v>5</v>
      </c>
      <c r="D143" s="536">
        <v>2.2000000000000002</v>
      </c>
      <c r="E143" s="537"/>
      <c r="F143" s="537"/>
    </row>
    <row r="144" spans="1:6">
      <c r="A144" s="107"/>
      <c r="B144" s="105"/>
      <c r="C144" s="107"/>
      <c r="D144" s="536"/>
      <c r="E144" s="537"/>
      <c r="F144" s="537"/>
    </row>
    <row r="145" spans="1:6">
      <c r="A145" s="107">
        <v>7</v>
      </c>
      <c r="B145" s="113" t="s">
        <v>193</v>
      </c>
      <c r="C145" s="107"/>
      <c r="D145" s="536"/>
      <c r="E145" s="537"/>
      <c r="F145" s="537"/>
    </row>
    <row r="146" spans="1:6">
      <c r="A146" s="107" t="s">
        <v>194</v>
      </c>
      <c r="B146" s="187" t="s">
        <v>653</v>
      </c>
      <c r="C146" s="107" t="s">
        <v>12</v>
      </c>
      <c r="D146" s="536">
        <v>91</v>
      </c>
      <c r="E146" s="537"/>
      <c r="F146" s="537"/>
    </row>
    <row r="147" spans="1:6">
      <c r="A147" s="107">
        <v>7.2</v>
      </c>
      <c r="B147" s="187" t="s">
        <v>657</v>
      </c>
      <c r="C147" s="107" t="s">
        <v>12</v>
      </c>
      <c r="D147" s="536">
        <v>90</v>
      </c>
      <c r="E147" s="537"/>
      <c r="F147" s="537"/>
    </row>
    <row r="148" spans="1:6">
      <c r="A148" s="107">
        <v>7.3</v>
      </c>
      <c r="B148" s="187" t="s">
        <v>658</v>
      </c>
      <c r="C148" s="107" t="s">
        <v>12</v>
      </c>
      <c r="D148" s="536">
        <v>28</v>
      </c>
      <c r="E148" s="537"/>
      <c r="F148" s="537"/>
    </row>
    <row r="149" spans="1:6">
      <c r="A149" s="107" t="s">
        <v>195</v>
      </c>
      <c r="B149" s="105" t="s">
        <v>196</v>
      </c>
      <c r="C149" s="107" t="s">
        <v>70</v>
      </c>
      <c r="D149" s="536">
        <v>2</v>
      </c>
      <c r="E149" s="537"/>
      <c r="F149" s="537"/>
    </row>
    <row r="150" spans="1:6">
      <c r="A150" s="107" t="s">
        <v>197</v>
      </c>
      <c r="B150" s="105" t="s">
        <v>198</v>
      </c>
      <c r="C150" s="107" t="s">
        <v>12</v>
      </c>
      <c r="D150" s="536">
        <v>1.8</v>
      </c>
      <c r="E150" s="537"/>
      <c r="F150" s="537"/>
    </row>
    <row r="151" spans="1:6">
      <c r="A151" s="107" t="s">
        <v>199</v>
      </c>
      <c r="B151" s="105" t="s">
        <v>600</v>
      </c>
      <c r="C151" s="107" t="s">
        <v>70</v>
      </c>
      <c r="D151" s="536">
        <v>3</v>
      </c>
      <c r="E151" s="537"/>
      <c r="F151" s="537"/>
    </row>
    <row r="152" spans="1:6">
      <c r="A152" s="107" t="s">
        <v>200</v>
      </c>
      <c r="B152" s="105" t="s">
        <v>601</v>
      </c>
      <c r="C152" s="107" t="s">
        <v>70</v>
      </c>
      <c r="D152" s="536">
        <v>3</v>
      </c>
      <c r="E152" s="537"/>
      <c r="F152" s="537"/>
    </row>
    <row r="153" spans="1:6" ht="26.25">
      <c r="A153" s="107" t="s">
        <v>201</v>
      </c>
      <c r="B153" s="59" t="s">
        <v>606</v>
      </c>
      <c r="C153" s="107" t="s">
        <v>52</v>
      </c>
      <c r="D153" s="536">
        <v>14</v>
      </c>
      <c r="E153" s="537"/>
      <c r="F153" s="537"/>
    </row>
    <row r="154" spans="1:6">
      <c r="A154" s="546" t="s">
        <v>202</v>
      </c>
      <c r="B154" s="187" t="s">
        <v>219</v>
      </c>
      <c r="C154" s="107" t="s">
        <v>70</v>
      </c>
      <c r="D154" s="536">
        <v>14</v>
      </c>
      <c r="E154" s="537"/>
      <c r="F154" s="537"/>
    </row>
    <row r="155" spans="1:6" ht="39">
      <c r="A155" s="547" t="s">
        <v>203</v>
      </c>
      <c r="B155" s="187" t="s">
        <v>607</v>
      </c>
      <c r="C155" s="107" t="s">
        <v>70</v>
      </c>
      <c r="D155" s="536">
        <v>4</v>
      </c>
      <c r="E155" s="537"/>
      <c r="F155" s="537"/>
    </row>
    <row r="156" spans="1:6">
      <c r="A156" s="107">
        <v>8</v>
      </c>
      <c r="B156" s="113" t="s">
        <v>204</v>
      </c>
      <c r="C156" s="107"/>
      <c r="D156" s="536"/>
      <c r="E156" s="537"/>
      <c r="F156" s="537"/>
    </row>
    <row r="157" spans="1:6">
      <c r="A157" s="107" t="s">
        <v>205</v>
      </c>
      <c r="B157" s="105" t="s">
        <v>604</v>
      </c>
      <c r="C157" s="107" t="s">
        <v>12</v>
      </c>
      <c r="D157" s="536">
        <v>410.5</v>
      </c>
      <c r="E157" s="537"/>
      <c r="F157" s="537"/>
    </row>
    <row r="158" spans="1:6" ht="25.5">
      <c r="A158" s="107" t="s">
        <v>206</v>
      </c>
      <c r="B158" s="392" t="s">
        <v>220</v>
      </c>
      <c r="C158" s="107" t="s">
        <v>5</v>
      </c>
      <c r="D158" s="536">
        <v>24.75</v>
      </c>
      <c r="E158" s="537"/>
      <c r="F158" s="537"/>
    </row>
    <row r="159" spans="1:6">
      <c r="A159" s="107">
        <v>8.3000000000000007</v>
      </c>
      <c r="B159" s="105" t="s">
        <v>605</v>
      </c>
      <c r="C159" s="107" t="s">
        <v>30</v>
      </c>
      <c r="D159" s="536">
        <v>247.5</v>
      </c>
      <c r="E159" s="537"/>
      <c r="F159" s="537"/>
    </row>
    <row r="160" spans="1:6">
      <c r="A160" s="107" t="s">
        <v>261</v>
      </c>
      <c r="B160" s="135" t="s">
        <v>207</v>
      </c>
      <c r="C160" s="107" t="s">
        <v>5</v>
      </c>
      <c r="D160" s="536">
        <v>2.2000000000000002</v>
      </c>
      <c r="E160" s="537"/>
      <c r="F160" s="537"/>
    </row>
    <row r="161" spans="1:6">
      <c r="A161" s="107"/>
      <c r="B161" s="135"/>
      <c r="C161" s="107"/>
      <c r="D161" s="536"/>
      <c r="E161" s="537"/>
      <c r="F161" s="537"/>
    </row>
    <row r="162" spans="1:6">
      <c r="A162" s="107">
        <v>9</v>
      </c>
      <c r="B162" s="135" t="s">
        <v>208</v>
      </c>
      <c r="C162" s="107"/>
      <c r="D162" s="536"/>
      <c r="E162" s="537"/>
      <c r="F162" s="537"/>
    </row>
    <row r="163" spans="1:6">
      <c r="A163" s="107" t="s">
        <v>209</v>
      </c>
      <c r="B163" s="135" t="s">
        <v>210</v>
      </c>
      <c r="C163" s="107" t="s">
        <v>211</v>
      </c>
      <c r="D163" s="536">
        <v>1.25</v>
      </c>
      <c r="E163" s="537"/>
      <c r="F163" s="537"/>
    </row>
    <row r="164" spans="1:6">
      <c r="A164" s="105"/>
      <c r="B164" s="105"/>
      <c r="C164" s="107"/>
      <c r="D164" s="107"/>
      <c r="E164" s="537"/>
      <c r="F164" s="537"/>
    </row>
    <row r="165" spans="1:6">
      <c r="A165" s="105"/>
      <c r="B165" s="113" t="s">
        <v>4</v>
      </c>
      <c r="C165" s="107"/>
      <c r="D165" s="107"/>
      <c r="E165" s="537"/>
      <c r="F165" s="455"/>
    </row>
    <row r="166" spans="1:6">
      <c r="A166" s="534"/>
      <c r="B166" s="303"/>
      <c r="C166" s="548"/>
      <c r="D166" s="548"/>
      <c r="E166" s="551"/>
      <c r="F166" s="551"/>
    </row>
    <row r="167" spans="1:6">
      <c r="A167" s="532"/>
      <c r="B167" s="532"/>
      <c r="C167" s="532"/>
      <c r="D167" s="532"/>
      <c r="E167" s="532"/>
      <c r="F167" s="532"/>
    </row>
    <row r="168" spans="1:6">
      <c r="A168" s="599" t="s">
        <v>39</v>
      </c>
      <c r="B168" s="303" t="s">
        <v>296</v>
      </c>
      <c r="C168" s="303"/>
      <c r="D168" s="303"/>
      <c r="E168" s="303"/>
      <c r="F168" s="303"/>
    </row>
    <row r="169" spans="1:6">
      <c r="A169" s="57"/>
      <c r="B169" s="57"/>
      <c r="C169" s="57"/>
      <c r="D169" s="57"/>
      <c r="E169" s="57"/>
      <c r="F169" s="57"/>
    </row>
    <row r="170" spans="1:6">
      <c r="A170" s="17" t="s">
        <v>24</v>
      </c>
      <c r="B170" s="17" t="s">
        <v>25</v>
      </c>
      <c r="C170" s="17" t="s">
        <v>26</v>
      </c>
      <c r="D170" s="17" t="s">
        <v>2</v>
      </c>
      <c r="E170" s="17" t="s">
        <v>27</v>
      </c>
      <c r="F170" s="17" t="s">
        <v>28</v>
      </c>
    </row>
    <row r="171" spans="1:6">
      <c r="A171" s="107" t="s">
        <v>169</v>
      </c>
      <c r="B171" s="397" t="s">
        <v>47</v>
      </c>
      <c r="C171" s="107"/>
      <c r="D171" s="536"/>
      <c r="E171" s="537"/>
      <c r="F171" s="537"/>
    </row>
    <row r="172" spans="1:6" ht="26.25">
      <c r="A172" s="107" t="s">
        <v>170</v>
      </c>
      <c r="B172" s="59" t="s">
        <v>595</v>
      </c>
      <c r="C172" s="107" t="s">
        <v>171</v>
      </c>
      <c r="D172" s="536">
        <v>70</v>
      </c>
      <c r="E172" s="537"/>
      <c r="F172" s="283"/>
    </row>
    <row r="173" spans="1:6" ht="26.25">
      <c r="A173" s="107" t="s">
        <v>172</v>
      </c>
      <c r="B173" s="59" t="s">
        <v>224</v>
      </c>
      <c r="C173" s="107" t="s">
        <v>171</v>
      </c>
      <c r="D173" s="536">
        <v>144</v>
      </c>
      <c r="E173" s="537"/>
      <c r="F173" s="283"/>
    </row>
    <row r="174" spans="1:6">
      <c r="A174" s="107" t="s">
        <v>174</v>
      </c>
      <c r="B174" s="104" t="s">
        <v>215</v>
      </c>
      <c r="C174" s="107" t="s">
        <v>171</v>
      </c>
      <c r="D174" s="536">
        <v>70</v>
      </c>
      <c r="E174" s="537"/>
      <c r="F174" s="283"/>
    </row>
    <row r="175" spans="1:6">
      <c r="A175" s="107">
        <v>1.4</v>
      </c>
      <c r="B175" s="104" t="s">
        <v>225</v>
      </c>
      <c r="C175" s="107" t="s">
        <v>52</v>
      </c>
      <c r="D175" s="536">
        <v>1</v>
      </c>
      <c r="E175" s="537"/>
      <c r="F175" s="283"/>
    </row>
    <row r="176" spans="1:6">
      <c r="A176" s="107"/>
      <c r="B176" s="397"/>
      <c r="C176" s="107"/>
      <c r="D176" s="536"/>
      <c r="E176" s="537"/>
      <c r="F176" s="283"/>
    </row>
    <row r="177" spans="1:6">
      <c r="A177" s="107">
        <v>2</v>
      </c>
      <c r="B177" s="397" t="s">
        <v>176</v>
      </c>
      <c r="C177" s="107"/>
      <c r="D177" s="536"/>
      <c r="E177" s="537"/>
      <c r="F177" s="283"/>
    </row>
    <row r="178" spans="1:6">
      <c r="A178" s="107" t="s">
        <v>177</v>
      </c>
      <c r="B178" s="104" t="s">
        <v>596</v>
      </c>
      <c r="C178" s="107" t="s">
        <v>5</v>
      </c>
      <c r="D178" s="536">
        <v>23.1</v>
      </c>
      <c r="E178" s="537"/>
      <c r="F178" s="283"/>
    </row>
    <row r="179" spans="1:6">
      <c r="A179" s="107" t="s">
        <v>453</v>
      </c>
      <c r="B179" s="104" t="s">
        <v>226</v>
      </c>
      <c r="C179" s="107" t="s">
        <v>5</v>
      </c>
      <c r="D179" s="536">
        <v>3</v>
      </c>
      <c r="E179" s="537"/>
      <c r="F179" s="283"/>
    </row>
    <row r="180" spans="1:6">
      <c r="A180" s="107"/>
      <c r="B180" s="104"/>
      <c r="C180" s="107"/>
      <c r="D180" s="536"/>
      <c r="E180" s="537"/>
      <c r="F180" s="283"/>
    </row>
    <row r="181" spans="1:6">
      <c r="A181" s="107">
        <v>3</v>
      </c>
      <c r="B181" s="103" t="s">
        <v>179</v>
      </c>
      <c r="C181" s="107"/>
      <c r="D181" s="536"/>
      <c r="E181" s="537"/>
      <c r="F181" s="283"/>
    </row>
    <row r="182" spans="1:6">
      <c r="A182" s="107" t="s">
        <v>180</v>
      </c>
      <c r="B182" s="59" t="s">
        <v>181</v>
      </c>
      <c r="C182" s="107" t="s">
        <v>5</v>
      </c>
      <c r="D182" s="536">
        <v>119.7</v>
      </c>
      <c r="E182" s="537"/>
      <c r="F182" s="283"/>
    </row>
    <row r="183" spans="1:6">
      <c r="A183" s="107"/>
      <c r="B183" s="59"/>
      <c r="C183" s="107"/>
      <c r="D183" s="536"/>
      <c r="E183" s="537"/>
      <c r="F183" s="283"/>
    </row>
    <row r="184" spans="1:6">
      <c r="A184" s="107">
        <v>4</v>
      </c>
      <c r="B184" s="103" t="s">
        <v>182</v>
      </c>
      <c r="C184" s="107"/>
      <c r="D184" s="536"/>
      <c r="E184" s="537"/>
      <c r="F184" s="283"/>
    </row>
    <row r="185" spans="1:6">
      <c r="A185" s="107" t="s">
        <v>183</v>
      </c>
      <c r="B185" s="59" t="s">
        <v>227</v>
      </c>
      <c r="C185" s="107" t="s">
        <v>5</v>
      </c>
      <c r="D185" s="536">
        <v>104.3</v>
      </c>
      <c r="E185" s="537"/>
      <c r="F185" s="283"/>
    </row>
    <row r="186" spans="1:6">
      <c r="A186" s="107">
        <v>5</v>
      </c>
      <c r="B186" s="103" t="s">
        <v>186</v>
      </c>
      <c r="C186" s="107"/>
      <c r="D186" s="536"/>
      <c r="E186" s="537"/>
      <c r="F186" s="283"/>
    </row>
    <row r="187" spans="1:6" ht="26.25">
      <c r="A187" s="107" t="s">
        <v>187</v>
      </c>
      <c r="B187" s="59" t="s">
        <v>228</v>
      </c>
      <c r="C187" s="107" t="s">
        <v>5</v>
      </c>
      <c r="D187" s="536">
        <v>16.8</v>
      </c>
      <c r="E187" s="537"/>
      <c r="F187" s="283"/>
    </row>
    <row r="188" spans="1:6" ht="26.25">
      <c r="A188" s="107" t="s">
        <v>189</v>
      </c>
      <c r="B188" s="59" t="s">
        <v>598</v>
      </c>
      <c r="C188" s="107" t="s">
        <v>5</v>
      </c>
      <c r="D188" s="536">
        <v>28</v>
      </c>
      <c r="E188" s="537"/>
      <c r="F188" s="283"/>
    </row>
    <row r="189" spans="1:6">
      <c r="A189" s="107"/>
      <c r="B189" s="59"/>
      <c r="C189" s="107"/>
      <c r="D189" s="536"/>
      <c r="E189" s="537"/>
      <c r="F189" s="283"/>
    </row>
    <row r="190" spans="1:6">
      <c r="A190" s="107">
        <v>6</v>
      </c>
      <c r="B190" s="103" t="s">
        <v>190</v>
      </c>
      <c r="C190" s="107"/>
      <c r="D190" s="536"/>
      <c r="E190" s="537"/>
      <c r="F190" s="283"/>
    </row>
    <row r="191" spans="1:6">
      <c r="A191" s="107" t="s">
        <v>191</v>
      </c>
      <c r="B191" s="59" t="s">
        <v>229</v>
      </c>
      <c r="C191" s="107" t="s">
        <v>5</v>
      </c>
      <c r="D191" s="536">
        <v>23.1</v>
      </c>
      <c r="E191" s="537"/>
      <c r="F191" s="283"/>
    </row>
    <row r="192" spans="1:6">
      <c r="A192" s="107" t="s">
        <v>230</v>
      </c>
      <c r="B192" s="59" t="s">
        <v>599</v>
      </c>
      <c r="C192" s="107" t="s">
        <v>5</v>
      </c>
      <c r="D192" s="536">
        <v>22.4</v>
      </c>
      <c r="E192" s="537"/>
      <c r="F192" s="283"/>
    </row>
    <row r="193" spans="1:6">
      <c r="A193" s="107" t="s">
        <v>231</v>
      </c>
      <c r="B193" s="59" t="s">
        <v>192</v>
      </c>
      <c r="C193" s="107" t="s">
        <v>5</v>
      </c>
      <c r="D193" s="536">
        <v>1.2</v>
      </c>
      <c r="E193" s="537"/>
      <c r="F193" s="283"/>
    </row>
    <row r="194" spans="1:6">
      <c r="A194" s="107"/>
      <c r="B194" s="59"/>
      <c r="C194" s="107"/>
      <c r="D194" s="536"/>
      <c r="E194" s="537"/>
      <c r="F194" s="283"/>
    </row>
    <row r="195" spans="1:6">
      <c r="A195" s="107">
        <v>7</v>
      </c>
      <c r="B195" s="103" t="s">
        <v>193</v>
      </c>
      <c r="C195" s="107"/>
      <c r="D195" s="536"/>
      <c r="E195" s="537"/>
      <c r="F195" s="283"/>
    </row>
    <row r="196" spans="1:6">
      <c r="A196" s="107" t="s">
        <v>194</v>
      </c>
      <c r="B196" s="59" t="s">
        <v>608</v>
      </c>
      <c r="C196" s="107" t="s">
        <v>12</v>
      </c>
      <c r="D196" s="536">
        <v>70</v>
      </c>
      <c r="E196" s="537"/>
      <c r="F196" s="283"/>
    </row>
    <row r="197" spans="1:6">
      <c r="A197" s="107" t="s">
        <v>232</v>
      </c>
      <c r="B197" s="59" t="s">
        <v>196</v>
      </c>
      <c r="C197" s="107" t="s">
        <v>70</v>
      </c>
      <c r="D197" s="536">
        <v>2</v>
      </c>
      <c r="E197" s="537"/>
      <c r="F197" s="283"/>
    </row>
    <row r="198" spans="1:6">
      <c r="A198" s="107" t="s">
        <v>197</v>
      </c>
      <c r="B198" s="59" t="s">
        <v>600</v>
      </c>
      <c r="C198" s="107" t="s">
        <v>70</v>
      </c>
      <c r="D198" s="536">
        <v>2</v>
      </c>
      <c r="E198" s="537"/>
      <c r="F198" s="283"/>
    </row>
    <row r="199" spans="1:6" ht="39">
      <c r="A199" s="107">
        <v>7.7</v>
      </c>
      <c r="B199" s="59" t="s">
        <v>609</v>
      </c>
      <c r="C199" s="106" t="s">
        <v>52</v>
      </c>
      <c r="D199" s="552">
        <v>2</v>
      </c>
      <c r="E199" s="553"/>
      <c r="F199" s="283"/>
    </row>
    <row r="200" spans="1:6">
      <c r="A200" s="107"/>
      <c r="B200" s="59"/>
      <c r="C200" s="107"/>
      <c r="D200" s="536"/>
      <c r="E200" s="537"/>
      <c r="F200" s="283"/>
    </row>
    <row r="201" spans="1:6">
      <c r="A201" s="107">
        <v>8</v>
      </c>
      <c r="B201" s="103" t="s">
        <v>204</v>
      </c>
      <c r="C201" s="107"/>
      <c r="D201" s="536"/>
      <c r="E201" s="537"/>
      <c r="F201" s="283"/>
    </row>
    <row r="202" spans="1:6">
      <c r="A202" s="107" t="s">
        <v>205</v>
      </c>
      <c r="B202" s="59" t="s">
        <v>604</v>
      </c>
      <c r="C202" s="107" t="s">
        <v>12</v>
      </c>
      <c r="D202" s="536">
        <v>70</v>
      </c>
      <c r="E202" s="537"/>
      <c r="F202" s="283"/>
    </row>
    <row r="203" spans="1:6">
      <c r="A203" s="107" t="s">
        <v>206</v>
      </c>
      <c r="B203" s="59" t="s">
        <v>233</v>
      </c>
      <c r="C203" s="107" t="s">
        <v>5</v>
      </c>
      <c r="D203" s="536">
        <v>23.1</v>
      </c>
      <c r="E203" s="537"/>
      <c r="F203" s="283"/>
    </row>
    <row r="204" spans="1:6">
      <c r="A204" s="107">
        <v>8.4</v>
      </c>
      <c r="B204" s="59" t="s">
        <v>605</v>
      </c>
      <c r="C204" s="107" t="s">
        <v>30</v>
      </c>
      <c r="D204" s="536">
        <v>308</v>
      </c>
      <c r="E204" s="537"/>
      <c r="F204" s="283"/>
    </row>
    <row r="205" spans="1:6">
      <c r="A205" s="107"/>
      <c r="B205" s="59"/>
      <c r="C205" s="107"/>
      <c r="D205" s="536"/>
      <c r="E205" s="537"/>
      <c r="F205" s="283"/>
    </row>
    <row r="206" spans="1:6">
      <c r="A206" s="107">
        <v>9</v>
      </c>
      <c r="B206" s="103" t="s">
        <v>235</v>
      </c>
      <c r="C206" s="107"/>
      <c r="D206" s="536"/>
      <c r="E206" s="537"/>
      <c r="F206" s="283"/>
    </row>
    <row r="207" spans="1:6">
      <c r="A207" s="107"/>
      <c r="B207" s="397" t="s">
        <v>47</v>
      </c>
      <c r="C207" s="107"/>
      <c r="D207" s="536"/>
      <c r="E207" s="537"/>
      <c r="F207" s="283"/>
    </row>
    <row r="208" spans="1:6" ht="26.25">
      <c r="A208" s="107" t="s">
        <v>209</v>
      </c>
      <c r="B208" s="59" t="s">
        <v>595</v>
      </c>
      <c r="C208" s="107" t="s">
        <v>12</v>
      </c>
      <c r="D208" s="536">
        <v>59.4</v>
      </c>
      <c r="E208" s="537"/>
      <c r="F208" s="283"/>
    </row>
    <row r="209" spans="1:6">
      <c r="A209" s="107" t="s">
        <v>236</v>
      </c>
      <c r="B209" s="59" t="s">
        <v>237</v>
      </c>
      <c r="C209" s="107" t="s">
        <v>12</v>
      </c>
      <c r="D209" s="536">
        <v>64.8</v>
      </c>
      <c r="E209" s="537"/>
      <c r="F209" s="283"/>
    </row>
    <row r="210" spans="1:6">
      <c r="A210" s="107">
        <v>9.3000000000000007</v>
      </c>
      <c r="B210" s="59" t="s">
        <v>238</v>
      </c>
      <c r="C210" s="107" t="s">
        <v>12</v>
      </c>
      <c r="D210" s="536">
        <v>27</v>
      </c>
      <c r="E210" s="537"/>
      <c r="F210" s="283"/>
    </row>
    <row r="211" spans="1:6">
      <c r="A211" s="107"/>
      <c r="B211" s="59"/>
      <c r="C211" s="107"/>
      <c r="D211" s="536"/>
      <c r="E211" s="537"/>
      <c r="F211" s="283"/>
    </row>
    <row r="212" spans="1:6">
      <c r="A212" s="107"/>
      <c r="B212" s="59"/>
      <c r="C212" s="107"/>
      <c r="D212" s="536"/>
      <c r="E212" s="537"/>
      <c r="F212" s="283"/>
    </row>
    <row r="213" spans="1:6">
      <c r="A213" s="107">
        <v>10</v>
      </c>
      <c r="B213" s="397" t="s">
        <v>176</v>
      </c>
      <c r="C213" s="107"/>
      <c r="D213" s="536"/>
      <c r="E213" s="537"/>
      <c r="F213" s="283"/>
    </row>
    <row r="214" spans="1:6">
      <c r="A214" s="107" t="s">
        <v>91</v>
      </c>
      <c r="B214" s="104" t="s">
        <v>239</v>
      </c>
      <c r="C214" s="107" t="s">
        <v>5</v>
      </c>
      <c r="D214" s="536">
        <v>2</v>
      </c>
      <c r="E214" s="537"/>
      <c r="F214" s="283"/>
    </row>
    <row r="215" spans="1:6">
      <c r="A215" s="107"/>
      <c r="B215" s="104"/>
      <c r="C215" s="107"/>
      <c r="D215" s="536"/>
      <c r="E215" s="537"/>
      <c r="F215" s="283"/>
    </row>
    <row r="216" spans="1:6">
      <c r="A216" s="107">
        <v>11</v>
      </c>
      <c r="B216" s="103" t="s">
        <v>179</v>
      </c>
      <c r="C216" s="107"/>
      <c r="D216" s="536"/>
      <c r="E216" s="537"/>
      <c r="F216" s="283"/>
    </row>
    <row r="217" spans="1:6">
      <c r="A217" s="107" t="s">
        <v>240</v>
      </c>
      <c r="B217" s="59" t="s">
        <v>181</v>
      </c>
      <c r="C217" s="107" t="s">
        <v>5</v>
      </c>
      <c r="D217" s="536">
        <v>26.8</v>
      </c>
      <c r="E217" s="537"/>
      <c r="F217" s="283"/>
    </row>
    <row r="218" spans="1:6">
      <c r="A218" s="107"/>
      <c r="B218" s="104"/>
      <c r="C218" s="107"/>
      <c r="D218" s="536"/>
      <c r="E218" s="537"/>
      <c r="F218" s="283"/>
    </row>
    <row r="219" spans="1:6">
      <c r="A219" s="107">
        <v>12</v>
      </c>
      <c r="B219" s="103" t="s">
        <v>182</v>
      </c>
      <c r="C219" s="107"/>
      <c r="D219" s="536"/>
      <c r="E219" s="537"/>
      <c r="F219" s="283"/>
    </row>
    <row r="220" spans="1:6">
      <c r="A220" s="107" t="s">
        <v>241</v>
      </c>
      <c r="B220" s="59" t="s">
        <v>227</v>
      </c>
      <c r="C220" s="107" t="s">
        <v>5</v>
      </c>
      <c r="D220" s="536">
        <v>49.8</v>
      </c>
      <c r="E220" s="537"/>
      <c r="F220" s="283"/>
    </row>
    <row r="221" spans="1:6">
      <c r="A221" s="107"/>
      <c r="B221" s="104"/>
      <c r="C221" s="107"/>
      <c r="D221" s="536"/>
      <c r="E221" s="537"/>
      <c r="F221" s="283"/>
    </row>
    <row r="222" spans="1:6">
      <c r="A222" s="107">
        <v>13</v>
      </c>
      <c r="B222" s="103" t="s">
        <v>186</v>
      </c>
      <c r="C222" s="107"/>
      <c r="D222" s="536"/>
      <c r="E222" s="537"/>
      <c r="F222" s="283"/>
    </row>
    <row r="223" spans="1:6" ht="26.25">
      <c r="A223" s="107" t="s">
        <v>242</v>
      </c>
      <c r="B223" s="59" t="s">
        <v>228</v>
      </c>
      <c r="C223" s="106" t="s">
        <v>5</v>
      </c>
      <c r="D223" s="552">
        <v>14.3</v>
      </c>
      <c r="E223" s="553"/>
      <c r="F223" s="283"/>
    </row>
    <row r="224" spans="1:6" ht="26.25">
      <c r="A224" s="107" t="s">
        <v>243</v>
      </c>
      <c r="B224" s="59" t="s">
        <v>598</v>
      </c>
      <c r="C224" s="106" t="s">
        <v>5</v>
      </c>
      <c r="D224" s="552">
        <v>17.850000000000001</v>
      </c>
      <c r="E224" s="553"/>
      <c r="F224" s="283"/>
    </row>
    <row r="225" spans="1:6">
      <c r="A225" s="107"/>
      <c r="B225" s="104"/>
      <c r="C225" s="107"/>
      <c r="D225" s="536"/>
      <c r="E225" s="537"/>
      <c r="F225" s="283"/>
    </row>
    <row r="226" spans="1:6">
      <c r="A226" s="107">
        <v>14</v>
      </c>
      <c r="B226" s="103" t="s">
        <v>190</v>
      </c>
      <c r="C226" s="107"/>
      <c r="D226" s="536"/>
      <c r="E226" s="537"/>
      <c r="F226" s="283"/>
    </row>
    <row r="227" spans="1:6">
      <c r="A227" s="107" t="s">
        <v>244</v>
      </c>
      <c r="B227" s="59" t="s">
        <v>245</v>
      </c>
      <c r="C227" s="107" t="s">
        <v>5</v>
      </c>
      <c r="D227" s="536">
        <v>2</v>
      </c>
      <c r="E227" s="537"/>
      <c r="F227" s="283"/>
    </row>
    <row r="228" spans="1:6">
      <c r="A228" s="107" t="s">
        <v>244</v>
      </c>
      <c r="B228" s="59" t="s">
        <v>246</v>
      </c>
      <c r="C228" s="107" t="s">
        <v>5</v>
      </c>
      <c r="D228" s="536">
        <v>2</v>
      </c>
      <c r="E228" s="537"/>
      <c r="F228" s="283"/>
    </row>
    <row r="229" spans="1:6">
      <c r="A229" s="107"/>
      <c r="B229" s="59"/>
      <c r="C229" s="107"/>
      <c r="D229" s="536"/>
      <c r="E229" s="537"/>
      <c r="F229" s="283"/>
    </row>
    <row r="230" spans="1:6">
      <c r="A230" s="107">
        <v>15</v>
      </c>
      <c r="B230" s="103" t="s">
        <v>193</v>
      </c>
      <c r="C230" s="107"/>
      <c r="D230" s="536"/>
      <c r="E230" s="537"/>
      <c r="F230" s="283"/>
    </row>
    <row r="231" spans="1:6">
      <c r="A231" s="107" t="s">
        <v>247</v>
      </c>
      <c r="B231" s="59" t="s">
        <v>610</v>
      </c>
      <c r="C231" s="107" t="s">
        <v>12</v>
      </c>
      <c r="D231" s="536">
        <v>59.4</v>
      </c>
      <c r="E231" s="537"/>
      <c r="F231" s="283"/>
    </row>
    <row r="232" spans="1:6">
      <c r="A232" s="107" t="s">
        <v>248</v>
      </c>
      <c r="B232" s="104" t="s">
        <v>611</v>
      </c>
      <c r="C232" s="107" t="s">
        <v>70</v>
      </c>
      <c r="D232" s="536">
        <v>27</v>
      </c>
      <c r="E232" s="537"/>
      <c r="F232" s="283"/>
    </row>
    <row r="233" spans="1:6" ht="26.25">
      <c r="A233" s="107" t="s">
        <v>249</v>
      </c>
      <c r="B233" s="59" t="s">
        <v>250</v>
      </c>
      <c r="C233" s="107" t="s">
        <v>70</v>
      </c>
      <c r="D233" s="536">
        <v>27</v>
      </c>
      <c r="E233" s="537"/>
      <c r="F233" s="283"/>
    </row>
    <row r="234" spans="1:6">
      <c r="A234" s="107"/>
      <c r="B234" s="104"/>
      <c r="C234" s="107"/>
      <c r="D234" s="536"/>
      <c r="E234" s="537"/>
      <c r="F234" s="283"/>
    </row>
    <row r="235" spans="1:6">
      <c r="A235" s="107">
        <v>16</v>
      </c>
      <c r="B235" s="103" t="s">
        <v>204</v>
      </c>
      <c r="C235" s="107"/>
      <c r="D235" s="536"/>
      <c r="E235" s="537"/>
      <c r="F235" s="283"/>
    </row>
    <row r="236" spans="1:6">
      <c r="A236" s="107" t="s">
        <v>251</v>
      </c>
      <c r="B236" s="59" t="s">
        <v>604</v>
      </c>
      <c r="C236" s="107" t="s">
        <v>12</v>
      </c>
      <c r="D236" s="536">
        <v>75.599999999999994</v>
      </c>
      <c r="E236" s="537"/>
      <c r="F236" s="283"/>
    </row>
    <row r="237" spans="1:6">
      <c r="A237" s="107" t="s">
        <v>254</v>
      </c>
      <c r="B237" s="59" t="s">
        <v>255</v>
      </c>
      <c r="C237" s="107" t="s">
        <v>5</v>
      </c>
      <c r="D237" s="536">
        <v>2</v>
      </c>
      <c r="E237" s="537"/>
      <c r="F237" s="283"/>
    </row>
    <row r="238" spans="1:6">
      <c r="A238" s="107"/>
      <c r="B238" s="59"/>
      <c r="C238" s="107"/>
      <c r="D238" s="536"/>
      <c r="E238" s="537"/>
      <c r="F238" s="283"/>
    </row>
    <row r="239" spans="1:6">
      <c r="A239" s="107">
        <v>17</v>
      </c>
      <c r="B239" s="59" t="s">
        <v>208</v>
      </c>
      <c r="C239" s="107"/>
      <c r="D239" s="536"/>
      <c r="E239" s="537"/>
      <c r="F239" s="283"/>
    </row>
    <row r="240" spans="1:6">
      <c r="A240" s="107" t="s">
        <v>256</v>
      </c>
      <c r="B240" s="59" t="s">
        <v>257</v>
      </c>
      <c r="C240" s="107" t="s">
        <v>258</v>
      </c>
      <c r="D240" s="536">
        <v>1.1000000000000001</v>
      </c>
      <c r="E240" s="537"/>
      <c r="F240" s="283"/>
    </row>
    <row r="241" spans="1:6">
      <c r="A241" s="554"/>
      <c r="B241" s="555"/>
      <c r="C241" s="556"/>
      <c r="D241" s="556"/>
      <c r="E241" s="557"/>
      <c r="F241" s="537"/>
    </row>
    <row r="242" spans="1:6">
      <c r="A242" s="558"/>
      <c r="B242" s="397" t="s">
        <v>212</v>
      </c>
      <c r="C242" s="198"/>
      <c r="D242" s="548"/>
      <c r="E242" s="559"/>
      <c r="F242" s="560"/>
    </row>
    <row r="243" spans="1:6">
      <c r="A243" s="544"/>
      <c r="B243" s="561"/>
      <c r="C243" s="548"/>
      <c r="D243" s="548"/>
      <c r="E243" s="551"/>
      <c r="F243" s="562"/>
    </row>
    <row r="244" spans="1:6">
      <c r="A244" s="57"/>
      <c r="B244" s="57"/>
      <c r="C244" s="57"/>
      <c r="D244" s="57"/>
      <c r="E244" s="538"/>
      <c r="F244" s="538"/>
    </row>
    <row r="245" spans="1:6">
      <c r="A245" s="544"/>
      <c r="B245" s="638" t="s">
        <v>804</v>
      </c>
      <c r="C245" s="548"/>
      <c r="D245" s="548"/>
      <c r="E245" s="551"/>
      <c r="F245" s="551"/>
    </row>
    <row r="246" spans="1:6">
      <c r="A246" s="544"/>
      <c r="B246" s="531" t="s">
        <v>39</v>
      </c>
      <c r="C246" s="548"/>
      <c r="D246" s="548"/>
      <c r="E246" s="551"/>
      <c r="F246" s="551"/>
    </row>
    <row r="247" spans="1:6">
      <c r="A247" s="544"/>
      <c r="B247" s="531"/>
      <c r="C247" s="548"/>
      <c r="D247" s="548"/>
      <c r="E247" s="551"/>
      <c r="F247" s="551"/>
    </row>
    <row r="248" spans="1:6">
      <c r="A248" s="155" t="s">
        <v>24</v>
      </c>
      <c r="B248" s="155" t="s">
        <v>25</v>
      </c>
      <c r="C248" s="155" t="s">
        <v>26</v>
      </c>
      <c r="D248" s="155" t="s">
        <v>2</v>
      </c>
      <c r="E248" s="155" t="s">
        <v>27</v>
      </c>
      <c r="F248" s="155" t="s">
        <v>28</v>
      </c>
    </row>
    <row r="249" spans="1:6">
      <c r="A249" s="159" t="s">
        <v>169</v>
      </c>
      <c r="B249" s="10" t="s">
        <v>47</v>
      </c>
      <c r="C249" s="159"/>
      <c r="D249" s="271"/>
      <c r="E249" s="272"/>
      <c r="F249" s="272"/>
    </row>
    <row r="250" spans="1:6" ht="26.25">
      <c r="A250" s="159" t="s">
        <v>170</v>
      </c>
      <c r="B250" s="13" t="s">
        <v>805</v>
      </c>
      <c r="C250" s="159" t="s">
        <v>171</v>
      </c>
      <c r="D250" s="271">
        <v>54</v>
      </c>
      <c r="E250" s="272"/>
      <c r="F250" s="283"/>
    </row>
    <row r="251" spans="1:6" ht="26.25">
      <c r="A251" s="159" t="s">
        <v>172</v>
      </c>
      <c r="B251" s="13" t="s">
        <v>224</v>
      </c>
      <c r="C251" s="159" t="s">
        <v>171</v>
      </c>
      <c r="D251" s="271">
        <v>107</v>
      </c>
      <c r="E251" s="272"/>
      <c r="F251" s="283"/>
    </row>
    <row r="252" spans="1:6">
      <c r="A252" s="159" t="s">
        <v>174</v>
      </c>
      <c r="B252" s="7" t="s">
        <v>215</v>
      </c>
      <c r="C252" s="159" t="s">
        <v>171</v>
      </c>
      <c r="D252" s="271">
        <v>54</v>
      </c>
      <c r="E252" s="272"/>
      <c r="F252" s="283"/>
    </row>
    <row r="253" spans="1:6">
      <c r="A253" s="159" t="s">
        <v>509</v>
      </c>
      <c r="B253" s="7" t="s">
        <v>225</v>
      </c>
      <c r="C253" s="159" t="s">
        <v>52</v>
      </c>
      <c r="D253" s="271">
        <v>1</v>
      </c>
      <c r="E253" s="272"/>
      <c r="F253" s="283"/>
    </row>
    <row r="254" spans="1:6" ht="26.25">
      <c r="A254" s="159" t="s">
        <v>806</v>
      </c>
      <c r="B254" s="13" t="s">
        <v>807</v>
      </c>
      <c r="C254" s="159" t="s">
        <v>52</v>
      </c>
      <c r="D254" s="271">
        <v>3</v>
      </c>
      <c r="E254" s="272"/>
      <c r="F254" s="283"/>
    </row>
    <row r="255" spans="1:6">
      <c r="A255" s="159"/>
      <c r="B255" s="10"/>
      <c r="C255" s="159"/>
      <c r="D255" s="271"/>
      <c r="E255" s="272"/>
      <c r="F255" s="283"/>
    </row>
    <row r="256" spans="1:6">
      <c r="A256" s="159">
        <v>2</v>
      </c>
      <c r="B256" s="10" t="s">
        <v>176</v>
      </c>
      <c r="C256" s="159"/>
      <c r="D256" s="271"/>
      <c r="E256" s="272"/>
      <c r="F256" s="283"/>
    </row>
    <row r="257" spans="1:6">
      <c r="A257" s="159" t="s">
        <v>177</v>
      </c>
      <c r="B257" s="7" t="s">
        <v>808</v>
      </c>
      <c r="C257" s="159" t="s">
        <v>5</v>
      </c>
      <c r="D257" s="271">
        <v>10.199999999999999</v>
      </c>
      <c r="E257" s="272"/>
      <c r="F257" s="283"/>
    </row>
    <row r="258" spans="1:6">
      <c r="A258" s="159" t="s">
        <v>809</v>
      </c>
      <c r="B258" s="7" t="s">
        <v>226</v>
      </c>
      <c r="C258" s="159" t="s">
        <v>5</v>
      </c>
      <c r="D258" s="271">
        <v>1.5</v>
      </c>
      <c r="E258" s="272"/>
      <c r="F258" s="283"/>
    </row>
    <row r="259" spans="1:6">
      <c r="A259" s="159"/>
      <c r="B259" s="7"/>
      <c r="C259" s="159"/>
      <c r="D259" s="271"/>
      <c r="E259" s="272"/>
      <c r="F259" s="283"/>
    </row>
    <row r="260" spans="1:6">
      <c r="A260" s="159">
        <v>3</v>
      </c>
      <c r="B260" s="273" t="s">
        <v>179</v>
      </c>
      <c r="C260" s="159"/>
      <c r="D260" s="271"/>
      <c r="E260" s="272"/>
      <c r="F260" s="283"/>
    </row>
    <row r="261" spans="1:6">
      <c r="A261" s="159" t="s">
        <v>180</v>
      </c>
      <c r="B261" s="13" t="s">
        <v>181</v>
      </c>
      <c r="C261" s="159" t="s">
        <v>5</v>
      </c>
      <c r="D261" s="271">
        <v>50.85</v>
      </c>
      <c r="E261" s="272"/>
      <c r="F261" s="283"/>
    </row>
    <row r="262" spans="1:6">
      <c r="A262" s="159"/>
      <c r="B262" s="13"/>
      <c r="C262" s="159"/>
      <c r="D262" s="271"/>
      <c r="E262" s="272"/>
      <c r="F262" s="283"/>
    </row>
    <row r="263" spans="1:6">
      <c r="A263" s="159">
        <v>4</v>
      </c>
      <c r="B263" s="273" t="s">
        <v>182</v>
      </c>
      <c r="C263" s="159"/>
      <c r="D263" s="271"/>
      <c r="E263" s="272"/>
      <c r="F263" s="283"/>
    </row>
    <row r="264" spans="1:6">
      <c r="A264" s="159" t="s">
        <v>183</v>
      </c>
      <c r="B264" s="13" t="s">
        <v>227</v>
      </c>
      <c r="C264" s="159" t="s">
        <v>5</v>
      </c>
      <c r="D264" s="271">
        <v>67.319999999999993</v>
      </c>
      <c r="E264" s="272"/>
      <c r="F264" s="283"/>
    </row>
    <row r="265" spans="1:6">
      <c r="A265" s="159">
        <v>5</v>
      </c>
      <c r="B265" s="273" t="s">
        <v>186</v>
      </c>
      <c r="C265" s="159"/>
      <c r="D265" s="271"/>
      <c r="E265" s="272"/>
      <c r="F265" s="283"/>
    </row>
    <row r="266" spans="1:6" ht="26.25">
      <c r="A266" s="159" t="s">
        <v>187</v>
      </c>
      <c r="B266" s="13" t="s">
        <v>228</v>
      </c>
      <c r="C266" s="159" t="s">
        <v>5</v>
      </c>
      <c r="D266" s="271">
        <v>20.399999999999999</v>
      </c>
      <c r="E266" s="272"/>
      <c r="F266" s="283"/>
    </row>
    <row r="267" spans="1:6" ht="26.25">
      <c r="A267" s="159" t="s">
        <v>189</v>
      </c>
      <c r="B267" s="13" t="s">
        <v>810</v>
      </c>
      <c r="C267" s="159" t="s">
        <v>5</v>
      </c>
      <c r="D267" s="271">
        <v>3.6</v>
      </c>
      <c r="E267" s="272"/>
      <c r="F267" s="283"/>
    </row>
    <row r="268" spans="1:6">
      <c r="A268" s="159"/>
      <c r="B268" s="13"/>
      <c r="C268" s="159"/>
      <c r="D268" s="271"/>
      <c r="E268" s="272"/>
      <c r="F268" s="283"/>
    </row>
    <row r="269" spans="1:6">
      <c r="A269" s="159">
        <v>6</v>
      </c>
      <c r="B269" s="273" t="s">
        <v>190</v>
      </c>
      <c r="C269" s="159"/>
      <c r="D269" s="271"/>
      <c r="E269" s="272"/>
      <c r="F269" s="283"/>
    </row>
    <row r="270" spans="1:6">
      <c r="A270" s="159" t="s">
        <v>191</v>
      </c>
      <c r="B270" s="13" t="s">
        <v>229</v>
      </c>
      <c r="C270" s="159" t="s">
        <v>5</v>
      </c>
      <c r="D270" s="271">
        <v>15.3</v>
      </c>
      <c r="E270" s="272"/>
      <c r="F270" s="283"/>
    </row>
    <row r="271" spans="1:6">
      <c r="A271" s="159" t="s">
        <v>230</v>
      </c>
      <c r="B271" s="13" t="s">
        <v>811</v>
      </c>
      <c r="C271" s="159" t="s">
        <v>5</v>
      </c>
      <c r="D271" s="271">
        <v>16.73</v>
      </c>
      <c r="E271" s="272"/>
      <c r="F271" s="283"/>
    </row>
    <row r="272" spans="1:6">
      <c r="A272" s="159" t="s">
        <v>231</v>
      </c>
      <c r="B272" s="13" t="s">
        <v>192</v>
      </c>
      <c r="C272" s="159" t="s">
        <v>5</v>
      </c>
      <c r="D272" s="271">
        <v>1.1000000000000001</v>
      </c>
      <c r="E272" s="272"/>
      <c r="F272" s="283"/>
    </row>
    <row r="273" spans="1:6">
      <c r="A273" s="159"/>
      <c r="B273" s="13"/>
      <c r="C273" s="159"/>
      <c r="D273" s="271"/>
      <c r="E273" s="272"/>
      <c r="F273" s="283"/>
    </row>
    <row r="274" spans="1:6">
      <c r="A274" s="159">
        <v>7</v>
      </c>
      <c r="B274" s="273" t="s">
        <v>193</v>
      </c>
      <c r="C274" s="159"/>
      <c r="D274" s="271"/>
      <c r="E274" s="272"/>
      <c r="F274" s="283"/>
    </row>
    <row r="275" spans="1:6">
      <c r="A275" s="159" t="s">
        <v>194</v>
      </c>
      <c r="B275" s="13" t="s">
        <v>812</v>
      </c>
      <c r="C275" s="159" t="s">
        <v>12</v>
      </c>
      <c r="D275" s="271">
        <v>51</v>
      </c>
      <c r="E275" s="272"/>
      <c r="F275" s="283"/>
    </row>
    <row r="276" spans="1:6">
      <c r="A276" s="159" t="s">
        <v>232</v>
      </c>
      <c r="B276" s="13" t="s">
        <v>196</v>
      </c>
      <c r="C276" s="159" t="s">
        <v>70</v>
      </c>
      <c r="D276" s="271">
        <v>2</v>
      </c>
      <c r="E276" s="272"/>
      <c r="F276" s="283"/>
    </row>
    <row r="277" spans="1:6">
      <c r="A277" s="159" t="s">
        <v>197</v>
      </c>
      <c r="B277" s="13" t="s">
        <v>813</v>
      </c>
      <c r="C277" s="159" t="s">
        <v>70</v>
      </c>
      <c r="D277" s="271">
        <v>2</v>
      </c>
      <c r="E277" s="272"/>
      <c r="F277" s="283"/>
    </row>
    <row r="278" spans="1:6" ht="39">
      <c r="A278" s="159">
        <v>7.7</v>
      </c>
      <c r="B278" s="13" t="s">
        <v>814</v>
      </c>
      <c r="C278" s="159" t="s">
        <v>52</v>
      </c>
      <c r="D278" s="271">
        <v>2</v>
      </c>
      <c r="E278" s="272"/>
      <c r="F278" s="283"/>
    </row>
    <row r="279" spans="1:6">
      <c r="A279" s="159"/>
      <c r="B279" s="13"/>
      <c r="C279" s="159"/>
      <c r="D279" s="271"/>
      <c r="E279" s="272"/>
      <c r="F279" s="283"/>
    </row>
    <row r="280" spans="1:6">
      <c r="A280" s="159">
        <v>8</v>
      </c>
      <c r="B280" s="273" t="s">
        <v>204</v>
      </c>
      <c r="C280" s="159"/>
      <c r="D280" s="271"/>
      <c r="E280" s="272"/>
      <c r="F280" s="283"/>
    </row>
    <row r="281" spans="1:6">
      <c r="A281" s="159" t="s">
        <v>205</v>
      </c>
      <c r="B281" s="13" t="s">
        <v>815</v>
      </c>
      <c r="C281" s="159" t="s">
        <v>12</v>
      </c>
      <c r="D281" s="271">
        <v>51</v>
      </c>
      <c r="E281" s="272"/>
      <c r="F281" s="283"/>
    </row>
    <row r="282" spans="1:6">
      <c r="A282" s="159" t="s">
        <v>206</v>
      </c>
      <c r="B282" s="13" t="s">
        <v>233</v>
      </c>
      <c r="C282" s="159" t="s">
        <v>5</v>
      </c>
      <c r="D282" s="271">
        <v>12.24</v>
      </c>
      <c r="E282" s="272"/>
      <c r="F282" s="283"/>
    </row>
    <row r="283" spans="1:6">
      <c r="A283" s="159">
        <v>8.4</v>
      </c>
      <c r="B283" s="13" t="s">
        <v>816</v>
      </c>
      <c r="C283" s="159" t="s">
        <v>30</v>
      </c>
      <c r="D283" s="271">
        <v>102</v>
      </c>
      <c r="E283" s="272"/>
      <c r="F283" s="283"/>
    </row>
    <row r="284" spans="1:6">
      <c r="A284" s="159"/>
      <c r="B284" s="13"/>
      <c r="C284" s="159"/>
      <c r="D284" s="271"/>
      <c r="E284" s="272"/>
      <c r="F284" s="283"/>
    </row>
    <row r="285" spans="1:6">
      <c r="A285" s="159">
        <v>9</v>
      </c>
      <c r="B285" s="273" t="s">
        <v>235</v>
      </c>
      <c r="C285" s="159"/>
      <c r="D285" s="271"/>
      <c r="E285" s="272"/>
      <c r="F285" s="283"/>
    </row>
    <row r="286" spans="1:6">
      <c r="A286" s="159"/>
      <c r="B286" s="10" t="s">
        <v>47</v>
      </c>
      <c r="C286" s="159"/>
      <c r="D286" s="271"/>
      <c r="E286" s="272"/>
      <c r="F286" s="283"/>
    </row>
    <row r="287" spans="1:6" ht="26.25">
      <c r="A287" s="159" t="s">
        <v>209</v>
      </c>
      <c r="B287" s="13" t="s">
        <v>805</v>
      </c>
      <c r="C287" s="159" t="s">
        <v>12</v>
      </c>
      <c r="D287" s="271">
        <v>40</v>
      </c>
      <c r="E287" s="272"/>
      <c r="F287" s="283"/>
    </row>
    <row r="288" spans="1:6">
      <c r="A288" s="159" t="s">
        <v>236</v>
      </c>
      <c r="B288" s="13" t="s">
        <v>237</v>
      </c>
      <c r="C288" s="159" t="s">
        <v>12</v>
      </c>
      <c r="D288" s="271">
        <v>25</v>
      </c>
      <c r="E288" s="272"/>
      <c r="F288" s="283"/>
    </row>
    <row r="289" spans="1:6">
      <c r="A289" s="159">
        <v>9.3000000000000007</v>
      </c>
      <c r="B289" s="13" t="s">
        <v>238</v>
      </c>
      <c r="C289" s="159" t="s">
        <v>12</v>
      </c>
      <c r="D289" s="271">
        <v>40</v>
      </c>
      <c r="E289" s="272"/>
      <c r="F289" s="283"/>
    </row>
    <row r="290" spans="1:6">
      <c r="A290" s="159"/>
      <c r="B290" s="13"/>
      <c r="C290" s="159"/>
      <c r="D290" s="271"/>
      <c r="E290" s="272"/>
      <c r="F290" s="283"/>
    </row>
    <row r="291" spans="1:6">
      <c r="A291" s="159"/>
      <c r="B291" s="13"/>
      <c r="C291" s="159"/>
      <c r="D291" s="271"/>
      <c r="E291" s="272"/>
      <c r="F291" s="283"/>
    </row>
    <row r="292" spans="1:6">
      <c r="A292" s="159">
        <v>10</v>
      </c>
      <c r="B292" s="10" t="s">
        <v>176</v>
      </c>
      <c r="C292" s="159"/>
      <c r="D292" s="271"/>
      <c r="E292" s="724"/>
      <c r="F292" s="283"/>
    </row>
    <row r="293" spans="1:6">
      <c r="A293" s="159" t="s">
        <v>91</v>
      </c>
      <c r="B293" s="7" t="s">
        <v>239</v>
      </c>
      <c r="C293" s="159" t="s">
        <v>5</v>
      </c>
      <c r="D293" s="271">
        <v>1</v>
      </c>
      <c r="E293" s="272"/>
      <c r="F293" s="283"/>
    </row>
    <row r="294" spans="1:6">
      <c r="A294" s="159"/>
      <c r="B294" s="7"/>
      <c r="C294" s="159"/>
      <c r="D294" s="271"/>
      <c r="E294" s="272"/>
      <c r="F294" s="283"/>
    </row>
    <row r="295" spans="1:6">
      <c r="A295" s="159">
        <v>11</v>
      </c>
      <c r="B295" s="273" t="s">
        <v>179</v>
      </c>
      <c r="C295" s="159"/>
      <c r="D295" s="271"/>
      <c r="E295" s="272"/>
      <c r="F295" s="283"/>
    </row>
    <row r="296" spans="1:6">
      <c r="A296" s="159" t="s">
        <v>240</v>
      </c>
      <c r="B296" s="13" t="s">
        <v>181</v>
      </c>
      <c r="C296" s="159" t="s">
        <v>5</v>
      </c>
      <c r="D296" s="271">
        <v>18.8</v>
      </c>
      <c r="E296" s="272"/>
      <c r="F296" s="283"/>
    </row>
    <row r="297" spans="1:6">
      <c r="A297" s="159"/>
      <c r="B297" s="7"/>
      <c r="C297" s="159"/>
      <c r="D297" s="271"/>
      <c r="E297" s="272"/>
      <c r="F297" s="283"/>
    </row>
    <row r="298" spans="1:6">
      <c r="A298" s="159">
        <v>12</v>
      </c>
      <c r="B298" s="273" t="s">
        <v>182</v>
      </c>
      <c r="C298" s="159"/>
      <c r="D298" s="271"/>
      <c r="E298" s="272"/>
      <c r="F298" s="283"/>
    </row>
    <row r="299" spans="1:6">
      <c r="A299" s="159" t="s">
        <v>241</v>
      </c>
      <c r="B299" s="13" t="s">
        <v>227</v>
      </c>
      <c r="C299" s="159" t="s">
        <v>5</v>
      </c>
      <c r="D299" s="271">
        <v>28.8</v>
      </c>
      <c r="E299" s="272"/>
      <c r="F299" s="283"/>
    </row>
    <row r="300" spans="1:6">
      <c r="A300" s="159"/>
      <c r="B300" s="7"/>
      <c r="C300" s="159"/>
      <c r="D300" s="271"/>
      <c r="E300" s="272"/>
      <c r="F300" s="283"/>
    </row>
    <row r="301" spans="1:6">
      <c r="A301" s="159">
        <v>13</v>
      </c>
      <c r="B301" s="273" t="s">
        <v>186</v>
      </c>
      <c r="C301" s="159"/>
      <c r="D301" s="271"/>
      <c r="E301" s="272"/>
      <c r="F301" s="283"/>
    </row>
    <row r="302" spans="1:6" ht="26.25">
      <c r="A302" s="159" t="s">
        <v>242</v>
      </c>
      <c r="B302" s="13" t="s">
        <v>228</v>
      </c>
      <c r="C302" s="159" t="s">
        <v>5</v>
      </c>
      <c r="D302" s="271">
        <v>9.1199999999999992</v>
      </c>
      <c r="E302" s="272"/>
      <c r="F302" s="283"/>
    </row>
    <row r="303" spans="1:6" ht="26.25">
      <c r="A303" s="159" t="s">
        <v>243</v>
      </c>
      <c r="B303" s="13" t="s">
        <v>810</v>
      </c>
      <c r="C303" s="159" t="s">
        <v>5</v>
      </c>
      <c r="D303" s="271">
        <v>13.68</v>
      </c>
      <c r="E303" s="272"/>
      <c r="F303" s="283"/>
    </row>
    <row r="304" spans="1:6">
      <c r="A304" s="159"/>
      <c r="B304" s="7"/>
      <c r="C304" s="159"/>
      <c r="D304" s="271"/>
      <c r="E304" s="272"/>
      <c r="F304" s="283"/>
    </row>
    <row r="305" spans="1:6">
      <c r="A305" s="159">
        <v>14</v>
      </c>
      <c r="B305" s="273" t="s">
        <v>190</v>
      </c>
      <c r="C305" s="159"/>
      <c r="D305" s="271"/>
      <c r="E305" s="272"/>
      <c r="F305" s="283"/>
    </row>
    <row r="306" spans="1:6">
      <c r="A306" s="159" t="s">
        <v>244</v>
      </c>
      <c r="B306" s="13" t="s">
        <v>245</v>
      </c>
      <c r="C306" s="159" t="s">
        <v>5</v>
      </c>
      <c r="D306" s="271">
        <v>2.2000000000000002</v>
      </c>
      <c r="E306" s="272"/>
      <c r="F306" s="283"/>
    </row>
    <row r="307" spans="1:6">
      <c r="A307" s="159" t="s">
        <v>244</v>
      </c>
      <c r="B307" s="13" t="s">
        <v>246</v>
      </c>
      <c r="C307" s="159" t="s">
        <v>5</v>
      </c>
      <c r="D307" s="271">
        <v>1</v>
      </c>
      <c r="E307" s="272"/>
      <c r="F307" s="283"/>
    </row>
    <row r="308" spans="1:6">
      <c r="A308" s="159"/>
      <c r="B308" s="13"/>
      <c r="C308" s="159"/>
      <c r="D308" s="271"/>
      <c r="E308" s="272"/>
      <c r="F308" s="283"/>
    </row>
    <row r="309" spans="1:6">
      <c r="A309" s="159">
        <v>15</v>
      </c>
      <c r="B309" s="273" t="s">
        <v>193</v>
      </c>
      <c r="C309" s="159"/>
      <c r="D309" s="271"/>
      <c r="E309" s="272"/>
      <c r="F309" s="283"/>
    </row>
    <row r="310" spans="1:6">
      <c r="A310" s="159" t="s">
        <v>247</v>
      </c>
      <c r="B310" s="13" t="s">
        <v>817</v>
      </c>
      <c r="C310" s="159" t="s">
        <v>12</v>
      </c>
      <c r="D310" s="271">
        <v>40</v>
      </c>
      <c r="E310" s="272"/>
      <c r="F310" s="283"/>
    </row>
    <row r="311" spans="1:6">
      <c r="A311" s="159" t="s">
        <v>248</v>
      </c>
      <c r="B311" s="7" t="s">
        <v>818</v>
      </c>
      <c r="C311" s="159" t="s">
        <v>70</v>
      </c>
      <c r="D311" s="271">
        <v>20</v>
      </c>
      <c r="E311" s="272"/>
      <c r="F311" s="283"/>
    </row>
    <row r="312" spans="1:6" ht="26.25">
      <c r="A312" s="159" t="s">
        <v>249</v>
      </c>
      <c r="B312" s="13" t="s">
        <v>250</v>
      </c>
      <c r="C312" s="159" t="s">
        <v>70</v>
      </c>
      <c r="D312" s="271">
        <v>20</v>
      </c>
      <c r="E312" s="272"/>
      <c r="F312" s="283"/>
    </row>
    <row r="313" spans="1:6">
      <c r="A313" s="159"/>
      <c r="B313" s="7"/>
      <c r="C313" s="159"/>
      <c r="D313" s="271"/>
      <c r="E313" s="272"/>
      <c r="F313" s="283"/>
    </row>
    <row r="314" spans="1:6">
      <c r="A314" s="159">
        <v>16</v>
      </c>
      <c r="B314" s="273" t="s">
        <v>204</v>
      </c>
      <c r="C314" s="159"/>
      <c r="D314" s="271"/>
      <c r="E314" s="272"/>
      <c r="F314" s="283"/>
    </row>
    <row r="315" spans="1:6">
      <c r="A315" s="159" t="s">
        <v>254</v>
      </c>
      <c r="B315" s="13" t="s">
        <v>255</v>
      </c>
      <c r="C315" s="159" t="s">
        <v>5</v>
      </c>
      <c r="D315" s="271">
        <v>1</v>
      </c>
      <c r="E315" s="272"/>
      <c r="F315" s="283"/>
    </row>
    <row r="316" spans="1:6">
      <c r="A316" s="159"/>
      <c r="B316" s="13"/>
      <c r="C316" s="159"/>
      <c r="D316" s="271"/>
      <c r="E316" s="272"/>
      <c r="F316" s="283"/>
    </row>
    <row r="317" spans="1:6">
      <c r="A317" s="159">
        <v>17</v>
      </c>
      <c r="B317" s="13" t="s">
        <v>208</v>
      </c>
      <c r="C317" s="159"/>
      <c r="D317" s="271"/>
      <c r="E317" s="272"/>
      <c r="F317" s="283"/>
    </row>
    <row r="318" spans="1:6">
      <c r="A318" s="159" t="s">
        <v>256</v>
      </c>
      <c r="B318" s="13" t="s">
        <v>257</v>
      </c>
      <c r="C318" s="159" t="s">
        <v>258</v>
      </c>
      <c r="D318" s="271">
        <v>1.25</v>
      </c>
      <c r="E318" s="272"/>
      <c r="F318" s="283"/>
    </row>
    <row r="319" spans="1:6">
      <c r="A319" s="725"/>
      <c r="B319" s="726"/>
      <c r="C319" s="727"/>
      <c r="D319" s="727"/>
      <c r="E319" s="728"/>
      <c r="F319" s="272"/>
    </row>
    <row r="320" spans="1:6">
      <c r="A320" s="729"/>
      <c r="B320" s="10" t="s">
        <v>212</v>
      </c>
      <c r="C320" s="281"/>
      <c r="D320" s="282"/>
      <c r="E320" s="730"/>
      <c r="F320" s="560"/>
    </row>
    <row r="321" spans="1:6">
      <c r="A321" s="57"/>
      <c r="B321" s="57"/>
      <c r="C321" s="57"/>
      <c r="D321" s="57"/>
      <c r="E321" s="538"/>
      <c r="F321" s="538"/>
    </row>
    <row r="322" spans="1:6">
      <c r="A322" s="532"/>
      <c r="B322" s="532"/>
      <c r="C322" s="532"/>
      <c r="D322" s="532"/>
      <c r="E322" s="532"/>
      <c r="F322" s="532"/>
    </row>
    <row r="323" spans="1:6">
      <c r="A323" s="532"/>
      <c r="B323" s="101" t="s">
        <v>146</v>
      </c>
      <c r="C323" s="15"/>
      <c r="D323" s="15"/>
      <c r="E323" s="15"/>
      <c r="F323" s="175"/>
    </row>
    <row r="324" spans="1:6">
      <c r="A324" s="532"/>
      <c r="B324" s="101" t="s">
        <v>145</v>
      </c>
      <c r="C324" s="176"/>
      <c r="D324" s="176"/>
      <c r="E324" s="176"/>
      <c r="F324" s="177"/>
    </row>
    <row r="325" spans="1:6">
      <c r="A325" s="532"/>
      <c r="B325" s="649" t="s">
        <v>580</v>
      </c>
      <c r="C325" s="179" t="s">
        <v>803</v>
      </c>
      <c r="D325" s="176"/>
      <c r="E325" s="176"/>
      <c r="F325" s="177"/>
    </row>
    <row r="326" spans="1:6">
      <c r="A326" s="532"/>
      <c r="B326" s="101" t="s">
        <v>40</v>
      </c>
      <c r="C326" s="179" t="s">
        <v>803</v>
      </c>
      <c r="D326" s="176"/>
      <c r="E326" s="176"/>
      <c r="F326" s="177"/>
    </row>
    <row r="327" spans="1:6">
      <c r="A327" s="532"/>
      <c r="B327" s="101" t="s">
        <v>41</v>
      </c>
      <c r="C327" s="179" t="s">
        <v>803</v>
      </c>
      <c r="D327" s="176"/>
      <c r="E327" s="176"/>
      <c r="F327" s="177"/>
    </row>
    <row r="328" spans="1:6" ht="15.75" thickBot="1">
      <c r="A328" s="532"/>
      <c r="B328" s="101" t="s">
        <v>42</v>
      </c>
      <c r="C328" s="179">
        <v>0.16</v>
      </c>
      <c r="D328" s="176"/>
      <c r="E328" s="176"/>
      <c r="F328" s="177"/>
    </row>
    <row r="329" spans="1:6" ht="15.75" thickBot="1">
      <c r="A329" s="532"/>
      <c r="B329" s="89" t="s">
        <v>147</v>
      </c>
      <c r="C329" s="176"/>
      <c r="D329" s="176"/>
      <c r="E329" s="176"/>
      <c r="F329" s="178"/>
    </row>
    <row r="333" spans="1:6">
      <c r="B333" s="391" t="s">
        <v>792</v>
      </c>
      <c r="F333" s="178" t="s">
        <v>39</v>
      </c>
    </row>
  </sheetData>
  <mergeCells count="4">
    <mergeCell ref="A23:F23"/>
    <mergeCell ref="B5:F5"/>
    <mergeCell ref="B59:F59"/>
    <mergeCell ref="B115:F115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74"/>
  <sheetViews>
    <sheetView tabSelected="1" topLeftCell="A15" workbookViewId="0">
      <selection activeCell="A44" sqref="A44"/>
    </sheetView>
  </sheetViews>
  <sheetFormatPr baseColWidth="10" defaultColWidth="50.85546875" defaultRowHeight="15"/>
  <cols>
    <col min="1" max="1" width="6.7109375" style="532" bestFit="1" customWidth="1"/>
    <col min="2" max="2" width="50.7109375" style="532" customWidth="1"/>
    <col min="3" max="3" width="6.7109375" style="532" bestFit="1" customWidth="1"/>
    <col min="4" max="4" width="13.28515625" style="532" bestFit="1" customWidth="1"/>
    <col min="5" max="5" width="15.85546875" style="532" bestFit="1" customWidth="1"/>
    <col min="6" max="6" width="17.5703125" style="532" bestFit="1" customWidth="1"/>
    <col min="7" max="7" width="13.28515625" style="532" customWidth="1"/>
    <col min="8" max="16384" width="50.85546875" style="532"/>
  </cols>
  <sheetData>
    <row r="2" spans="1:6" ht="23.25">
      <c r="B2" s="533" t="s">
        <v>794</v>
      </c>
    </row>
    <row r="5" spans="1:6">
      <c r="A5" s="57"/>
      <c r="B5" s="57"/>
      <c r="C5" s="57"/>
      <c r="D5" s="57"/>
      <c r="E5" s="538"/>
      <c r="F5" s="538"/>
    </row>
    <row r="6" spans="1:6">
      <c r="A6" s="57"/>
      <c r="B6" s="57"/>
      <c r="C6" s="57"/>
      <c r="D6" s="57"/>
      <c r="E6" s="538"/>
      <c r="F6" s="538"/>
    </row>
    <row r="7" spans="1:6">
      <c r="A7" s="57"/>
      <c r="B7" s="539" t="s">
        <v>455</v>
      </c>
      <c r="C7" s="57"/>
      <c r="D7" s="57"/>
      <c r="E7" s="57"/>
      <c r="F7" s="57"/>
    </row>
    <row r="8" spans="1:6">
      <c r="A8" s="57"/>
      <c r="B8" s="57"/>
      <c r="C8" s="57"/>
      <c r="D8" s="57"/>
      <c r="E8" s="57"/>
      <c r="F8" s="57"/>
    </row>
    <row r="9" spans="1:6">
      <c r="A9" s="17" t="s">
        <v>24</v>
      </c>
      <c r="B9" s="17" t="s">
        <v>25</v>
      </c>
      <c r="C9" s="17" t="s">
        <v>26</v>
      </c>
      <c r="D9" s="17" t="s">
        <v>2</v>
      </c>
      <c r="E9" s="17" t="s">
        <v>27</v>
      </c>
      <c r="F9" s="17" t="s">
        <v>28</v>
      </c>
    </row>
    <row r="10" spans="1:6">
      <c r="A10" s="107" t="s">
        <v>169</v>
      </c>
      <c r="B10" s="397" t="s">
        <v>47</v>
      </c>
      <c r="C10" s="107"/>
      <c r="D10" s="536"/>
      <c r="E10" s="537"/>
      <c r="F10" s="537"/>
    </row>
    <row r="11" spans="1:6" ht="26.25">
      <c r="A11" s="107" t="s">
        <v>170</v>
      </c>
      <c r="B11" s="59" t="s">
        <v>595</v>
      </c>
      <c r="C11" s="107" t="s">
        <v>171</v>
      </c>
      <c r="D11" s="536">
        <v>70</v>
      </c>
      <c r="E11" s="537"/>
      <c r="F11" s="283"/>
    </row>
    <row r="12" spans="1:6" ht="26.25">
      <c r="A12" s="107" t="s">
        <v>172</v>
      </c>
      <c r="B12" s="59" t="s">
        <v>259</v>
      </c>
      <c r="C12" s="107" t="s">
        <v>171</v>
      </c>
      <c r="D12" s="536">
        <v>144</v>
      </c>
      <c r="E12" s="537"/>
      <c r="F12" s="283"/>
    </row>
    <row r="13" spans="1:6">
      <c r="A13" s="107" t="s">
        <v>174</v>
      </c>
      <c r="B13" s="104" t="s">
        <v>215</v>
      </c>
      <c r="C13" s="107" t="s">
        <v>171</v>
      </c>
      <c r="D13" s="536">
        <v>70</v>
      </c>
      <c r="E13" s="537"/>
      <c r="F13" s="283"/>
    </row>
    <row r="14" spans="1:6">
      <c r="A14" s="107">
        <v>1.4</v>
      </c>
      <c r="B14" s="104" t="s">
        <v>225</v>
      </c>
      <c r="C14" s="107" t="s">
        <v>52</v>
      </c>
      <c r="D14" s="536">
        <v>1</v>
      </c>
      <c r="E14" s="537"/>
      <c r="F14" s="283"/>
    </row>
    <row r="15" spans="1:6">
      <c r="A15" s="107"/>
      <c r="B15" s="397"/>
      <c r="C15" s="107"/>
      <c r="D15" s="536"/>
      <c r="E15" s="537"/>
      <c r="F15" s="283"/>
    </row>
    <row r="16" spans="1:6">
      <c r="A16" s="107">
        <v>2</v>
      </c>
      <c r="B16" s="397" t="s">
        <v>176</v>
      </c>
      <c r="C16" s="107"/>
      <c r="D16" s="536"/>
      <c r="E16" s="537"/>
      <c r="F16" s="283"/>
    </row>
    <row r="17" spans="1:6">
      <c r="A17" s="107" t="s">
        <v>177</v>
      </c>
      <c r="B17" s="104" t="s">
        <v>596</v>
      </c>
      <c r="C17" s="107" t="s">
        <v>5</v>
      </c>
      <c r="D17" s="536">
        <v>23.1</v>
      </c>
      <c r="E17" s="537"/>
      <c r="F17" s="283"/>
    </row>
    <row r="18" spans="1:6">
      <c r="A18" s="107">
        <v>2.2999999999999998</v>
      </c>
      <c r="B18" s="104" t="s">
        <v>226</v>
      </c>
      <c r="C18" s="107" t="s">
        <v>5</v>
      </c>
      <c r="D18" s="536">
        <v>3</v>
      </c>
      <c r="E18" s="537"/>
      <c r="F18" s="283"/>
    </row>
    <row r="19" spans="1:6">
      <c r="A19" s="107"/>
      <c r="B19" s="104"/>
      <c r="C19" s="107"/>
      <c r="D19" s="536"/>
      <c r="E19" s="537"/>
      <c r="F19" s="283"/>
    </row>
    <row r="20" spans="1:6">
      <c r="A20" s="107">
        <v>3</v>
      </c>
      <c r="B20" s="103" t="s">
        <v>179</v>
      </c>
      <c r="C20" s="107"/>
      <c r="D20" s="536"/>
      <c r="E20" s="537"/>
      <c r="F20" s="283"/>
    </row>
    <row r="21" spans="1:6">
      <c r="A21" s="107" t="s">
        <v>180</v>
      </c>
      <c r="B21" s="59" t="s">
        <v>181</v>
      </c>
      <c r="C21" s="107" t="s">
        <v>5</v>
      </c>
      <c r="D21" s="536">
        <v>119.7</v>
      </c>
      <c r="E21" s="537"/>
      <c r="F21" s="283"/>
    </row>
    <row r="22" spans="1:6">
      <c r="A22" s="107"/>
      <c r="B22" s="59"/>
      <c r="C22" s="107"/>
      <c r="D22" s="536"/>
      <c r="E22" s="537"/>
      <c r="F22" s="283"/>
    </row>
    <row r="23" spans="1:6">
      <c r="A23" s="107">
        <v>4</v>
      </c>
      <c r="B23" s="103" t="s">
        <v>182</v>
      </c>
      <c r="C23" s="107"/>
      <c r="D23" s="536"/>
      <c r="E23" s="537"/>
      <c r="F23" s="283"/>
    </row>
    <row r="24" spans="1:6">
      <c r="A24" s="107" t="s">
        <v>183</v>
      </c>
      <c r="B24" s="59" t="s">
        <v>227</v>
      </c>
      <c r="C24" s="107" t="s">
        <v>5</v>
      </c>
      <c r="D24" s="536">
        <v>104.3</v>
      </c>
      <c r="E24" s="537"/>
      <c r="F24" s="283"/>
    </row>
    <row r="25" spans="1:6">
      <c r="A25" s="107"/>
      <c r="B25" s="59"/>
      <c r="C25" s="107"/>
      <c r="D25" s="536"/>
      <c r="E25" s="537"/>
      <c r="F25" s="283"/>
    </row>
    <row r="26" spans="1:6">
      <c r="A26" s="107">
        <v>5</v>
      </c>
      <c r="B26" s="103" t="s">
        <v>186</v>
      </c>
      <c r="C26" s="107"/>
      <c r="D26" s="536"/>
      <c r="E26" s="537"/>
      <c r="F26" s="283"/>
    </row>
    <row r="27" spans="1:6" ht="26.25">
      <c r="A27" s="107" t="s">
        <v>187</v>
      </c>
      <c r="B27" s="59" t="s">
        <v>228</v>
      </c>
      <c r="C27" s="107" t="s">
        <v>5</v>
      </c>
      <c r="D27" s="536">
        <v>16.8</v>
      </c>
      <c r="E27" s="537"/>
      <c r="F27" s="283"/>
    </row>
    <row r="28" spans="1:6" ht="26.25">
      <c r="A28" s="107" t="s">
        <v>189</v>
      </c>
      <c r="B28" s="59" t="s">
        <v>598</v>
      </c>
      <c r="C28" s="107" t="s">
        <v>5</v>
      </c>
      <c r="D28" s="536">
        <v>28</v>
      </c>
      <c r="E28" s="537"/>
      <c r="F28" s="283"/>
    </row>
    <row r="29" spans="1:6">
      <c r="A29" s="107"/>
      <c r="B29" s="59"/>
      <c r="C29" s="107"/>
      <c r="D29" s="536"/>
      <c r="E29" s="537"/>
      <c r="F29" s="283"/>
    </row>
    <row r="30" spans="1:6">
      <c r="A30" s="107">
        <v>6</v>
      </c>
      <c r="B30" s="103" t="s">
        <v>190</v>
      </c>
      <c r="C30" s="107"/>
      <c r="D30" s="536"/>
      <c r="E30" s="537"/>
      <c r="F30" s="283"/>
    </row>
    <row r="31" spans="1:6">
      <c r="A31" s="107" t="s">
        <v>191</v>
      </c>
      <c r="B31" s="59" t="s">
        <v>229</v>
      </c>
      <c r="C31" s="107" t="s">
        <v>5</v>
      </c>
      <c r="D31" s="536">
        <v>23.1</v>
      </c>
      <c r="E31" s="537"/>
      <c r="F31" s="283"/>
    </row>
    <row r="32" spans="1:6">
      <c r="A32" s="107">
        <v>6.2</v>
      </c>
      <c r="B32" s="59" t="s">
        <v>599</v>
      </c>
      <c r="C32" s="107" t="s">
        <v>5</v>
      </c>
      <c r="D32" s="536">
        <v>22.4</v>
      </c>
      <c r="E32" s="537"/>
      <c r="F32" s="283"/>
    </row>
    <row r="33" spans="1:6">
      <c r="A33" s="107" t="s">
        <v>231</v>
      </c>
      <c r="B33" s="59" t="s">
        <v>192</v>
      </c>
      <c r="C33" s="107" t="s">
        <v>5</v>
      </c>
      <c r="D33" s="536">
        <v>1.2</v>
      </c>
      <c r="E33" s="537"/>
      <c r="F33" s="283"/>
    </row>
    <row r="34" spans="1:6">
      <c r="A34" s="107"/>
      <c r="B34" s="59"/>
      <c r="C34" s="107"/>
      <c r="D34" s="536"/>
      <c r="E34" s="537"/>
      <c r="F34" s="283"/>
    </row>
    <row r="35" spans="1:6">
      <c r="A35" s="107">
        <v>7</v>
      </c>
      <c r="B35" s="103" t="s">
        <v>193</v>
      </c>
      <c r="C35" s="107"/>
      <c r="D35" s="536"/>
      <c r="E35" s="537"/>
      <c r="F35" s="283"/>
    </row>
    <row r="36" spans="1:6">
      <c r="A36" s="107" t="s">
        <v>194</v>
      </c>
      <c r="B36" s="59" t="s">
        <v>608</v>
      </c>
      <c r="C36" s="107" t="s">
        <v>12</v>
      </c>
      <c r="D36" s="536">
        <v>70</v>
      </c>
      <c r="E36" s="537"/>
      <c r="F36" s="283"/>
    </row>
    <row r="37" spans="1:6">
      <c r="A37" s="107" t="s">
        <v>232</v>
      </c>
      <c r="B37" s="59" t="s">
        <v>196</v>
      </c>
      <c r="C37" s="107" t="s">
        <v>70</v>
      </c>
      <c r="D37" s="536">
        <v>2</v>
      </c>
      <c r="E37" s="537"/>
      <c r="F37" s="283"/>
    </row>
    <row r="38" spans="1:6">
      <c r="A38" s="107" t="s">
        <v>197</v>
      </c>
      <c r="B38" s="59" t="s">
        <v>600</v>
      </c>
      <c r="C38" s="107" t="s">
        <v>70</v>
      </c>
      <c r="D38" s="536">
        <v>2</v>
      </c>
      <c r="E38" s="537"/>
      <c r="F38" s="283"/>
    </row>
    <row r="39" spans="1:6" ht="39">
      <c r="A39" s="107">
        <v>7.7</v>
      </c>
      <c r="B39" s="59" t="s">
        <v>613</v>
      </c>
      <c r="C39" s="107" t="s">
        <v>52</v>
      </c>
      <c r="D39" s="536">
        <v>2</v>
      </c>
      <c r="E39" s="537"/>
      <c r="F39" s="283"/>
    </row>
    <row r="40" spans="1:6">
      <c r="A40" s="107"/>
      <c r="B40" s="59"/>
      <c r="C40" s="107"/>
      <c r="D40" s="536"/>
      <c r="E40" s="537"/>
      <c r="F40" s="283"/>
    </row>
    <row r="41" spans="1:6">
      <c r="A41" s="107">
        <v>8</v>
      </c>
      <c r="B41" s="103" t="s">
        <v>204</v>
      </c>
      <c r="C41" s="107"/>
      <c r="D41" s="536"/>
      <c r="E41" s="537"/>
      <c r="F41" s="283"/>
    </row>
    <row r="42" spans="1:6">
      <c r="A42" s="107" t="s">
        <v>205</v>
      </c>
      <c r="B42" s="59" t="s">
        <v>614</v>
      </c>
      <c r="C42" s="107" t="s">
        <v>12</v>
      </c>
      <c r="D42" s="536">
        <v>70</v>
      </c>
      <c r="E42" s="537"/>
      <c r="F42" s="283"/>
    </row>
    <row r="43" spans="1:6">
      <c r="A43" s="107" t="s">
        <v>206</v>
      </c>
      <c r="B43" s="104" t="s">
        <v>260</v>
      </c>
      <c r="C43" s="107" t="s">
        <v>5</v>
      </c>
      <c r="D43" s="536">
        <v>23.1</v>
      </c>
      <c r="E43" s="537"/>
      <c r="F43" s="283"/>
    </row>
    <row r="44" spans="1:6">
      <c r="A44" s="107" t="s">
        <v>261</v>
      </c>
      <c r="B44" s="59" t="s">
        <v>605</v>
      </c>
      <c r="C44" s="107" t="s">
        <v>30</v>
      </c>
      <c r="D44" s="536">
        <v>308</v>
      </c>
      <c r="E44" s="537"/>
      <c r="F44" s="283"/>
    </row>
    <row r="45" spans="1:6">
      <c r="A45" s="107"/>
      <c r="B45" s="59"/>
      <c r="C45" s="107"/>
      <c r="D45" s="536"/>
      <c r="E45" s="537"/>
      <c r="F45" s="283"/>
    </row>
    <row r="46" spans="1:6">
      <c r="A46" s="107">
        <v>9</v>
      </c>
      <c r="B46" s="103" t="s">
        <v>235</v>
      </c>
      <c r="C46" s="107"/>
      <c r="D46" s="536"/>
      <c r="E46" s="537"/>
      <c r="F46" s="283"/>
    </row>
    <row r="47" spans="1:6">
      <c r="A47" s="107"/>
      <c r="B47" s="397" t="s">
        <v>47</v>
      </c>
      <c r="C47" s="107"/>
      <c r="D47" s="536"/>
      <c r="E47" s="537"/>
      <c r="F47" s="283"/>
    </row>
    <row r="48" spans="1:6" ht="26.25">
      <c r="A48" s="107" t="s">
        <v>209</v>
      </c>
      <c r="B48" s="59" t="s">
        <v>595</v>
      </c>
      <c r="C48" s="107" t="s">
        <v>12</v>
      </c>
      <c r="D48" s="536">
        <v>59.4</v>
      </c>
      <c r="E48" s="537"/>
      <c r="F48" s="283"/>
    </row>
    <row r="49" spans="1:6">
      <c r="A49" s="107" t="s">
        <v>236</v>
      </c>
      <c r="B49" s="59" t="s">
        <v>237</v>
      </c>
      <c r="C49" s="107" t="s">
        <v>12</v>
      </c>
      <c r="D49" s="536">
        <v>64.8</v>
      </c>
      <c r="E49" s="537"/>
      <c r="F49" s="283"/>
    </row>
    <row r="50" spans="1:6">
      <c r="A50" s="107">
        <v>9.3000000000000007</v>
      </c>
      <c r="B50" s="59" t="s">
        <v>262</v>
      </c>
      <c r="C50" s="107" t="s">
        <v>12</v>
      </c>
      <c r="D50" s="536">
        <v>27</v>
      </c>
      <c r="E50" s="537"/>
      <c r="F50" s="283"/>
    </row>
    <row r="51" spans="1:6">
      <c r="A51" s="107"/>
      <c r="B51" s="59"/>
      <c r="C51" s="107"/>
      <c r="D51" s="536"/>
      <c r="E51" s="537"/>
      <c r="F51" s="283"/>
    </row>
    <row r="52" spans="1:6">
      <c r="A52" s="107"/>
      <c r="B52" s="59"/>
      <c r="C52" s="107"/>
      <c r="D52" s="536"/>
      <c r="E52" s="537"/>
      <c r="F52" s="283"/>
    </row>
    <row r="53" spans="1:6">
      <c r="A53" s="107">
        <v>10</v>
      </c>
      <c r="B53" s="397" t="s">
        <v>176</v>
      </c>
      <c r="C53" s="107"/>
      <c r="D53" s="536"/>
      <c r="E53" s="537"/>
      <c r="F53" s="283"/>
    </row>
    <row r="54" spans="1:6">
      <c r="A54" s="107" t="s">
        <v>91</v>
      </c>
      <c r="B54" s="104" t="s">
        <v>263</v>
      </c>
      <c r="C54" s="107" t="s">
        <v>5</v>
      </c>
      <c r="D54" s="536">
        <v>2</v>
      </c>
      <c r="E54" s="537"/>
      <c r="F54" s="283"/>
    </row>
    <row r="55" spans="1:6">
      <c r="A55" s="107"/>
      <c r="B55" s="104"/>
      <c r="C55" s="107"/>
      <c r="D55" s="536"/>
      <c r="E55" s="537"/>
      <c r="F55" s="283"/>
    </row>
    <row r="56" spans="1:6">
      <c r="A56" s="107">
        <v>11</v>
      </c>
      <c r="B56" s="103" t="s">
        <v>179</v>
      </c>
      <c r="C56" s="107"/>
      <c r="D56" s="536"/>
      <c r="E56" s="537"/>
      <c r="F56" s="283"/>
    </row>
    <row r="57" spans="1:6">
      <c r="A57" s="107" t="s">
        <v>240</v>
      </c>
      <c r="B57" s="59" t="s">
        <v>181</v>
      </c>
      <c r="C57" s="107" t="s">
        <v>5</v>
      </c>
      <c r="D57" s="536">
        <v>26.8</v>
      </c>
      <c r="E57" s="537"/>
      <c r="F57" s="283"/>
    </row>
    <row r="58" spans="1:6">
      <c r="A58" s="107"/>
      <c r="B58" s="104"/>
      <c r="C58" s="107"/>
      <c r="D58" s="536"/>
      <c r="E58" s="537"/>
      <c r="F58" s="283"/>
    </row>
    <row r="59" spans="1:6">
      <c r="A59" s="107">
        <v>12</v>
      </c>
      <c r="B59" s="103" t="s">
        <v>182</v>
      </c>
      <c r="C59" s="107"/>
      <c r="D59" s="536"/>
      <c r="E59" s="537"/>
      <c r="F59" s="283"/>
    </row>
    <row r="60" spans="1:6">
      <c r="A60" s="107" t="s">
        <v>241</v>
      </c>
      <c r="B60" s="59" t="s">
        <v>227</v>
      </c>
      <c r="C60" s="107" t="s">
        <v>5</v>
      </c>
      <c r="D60" s="536">
        <v>49.8</v>
      </c>
      <c r="E60" s="537"/>
      <c r="F60" s="283"/>
    </row>
    <row r="61" spans="1:6">
      <c r="A61" s="107"/>
      <c r="B61" s="104"/>
      <c r="C61" s="107"/>
      <c r="D61" s="536"/>
      <c r="E61" s="537"/>
      <c r="F61" s="283"/>
    </row>
    <row r="62" spans="1:6">
      <c r="A62" s="107">
        <v>13</v>
      </c>
      <c r="B62" s="103" t="s">
        <v>186</v>
      </c>
      <c r="C62" s="107"/>
      <c r="D62" s="536"/>
      <c r="E62" s="537"/>
      <c r="F62" s="283"/>
    </row>
    <row r="63" spans="1:6" ht="26.25">
      <c r="A63" s="107" t="s">
        <v>242</v>
      </c>
      <c r="B63" s="59" t="s">
        <v>228</v>
      </c>
      <c r="C63" s="107" t="s">
        <v>5</v>
      </c>
      <c r="D63" s="536">
        <v>14.3</v>
      </c>
      <c r="E63" s="537"/>
      <c r="F63" s="283"/>
    </row>
    <row r="64" spans="1:6" ht="26.25">
      <c r="A64" s="107" t="s">
        <v>243</v>
      </c>
      <c r="B64" s="59" t="s">
        <v>598</v>
      </c>
      <c r="C64" s="107" t="s">
        <v>5</v>
      </c>
      <c r="D64" s="536">
        <v>17.850000000000001</v>
      </c>
      <c r="E64" s="537"/>
      <c r="F64" s="283"/>
    </row>
    <row r="65" spans="1:6">
      <c r="A65" s="107"/>
      <c r="B65" s="104"/>
      <c r="C65" s="107"/>
      <c r="D65" s="536"/>
      <c r="E65" s="537"/>
      <c r="F65" s="283"/>
    </row>
    <row r="66" spans="1:6">
      <c r="A66" s="107">
        <v>14</v>
      </c>
      <c r="B66" s="103" t="s">
        <v>190</v>
      </c>
      <c r="C66" s="107"/>
      <c r="D66" s="536"/>
      <c r="E66" s="537"/>
      <c r="F66" s="283"/>
    </row>
    <row r="67" spans="1:6">
      <c r="A67" s="107" t="s">
        <v>244</v>
      </c>
      <c r="B67" s="59" t="s">
        <v>264</v>
      </c>
      <c r="C67" s="107" t="s">
        <v>5</v>
      </c>
      <c r="D67" s="536">
        <v>2</v>
      </c>
      <c r="E67" s="537"/>
      <c r="F67" s="283"/>
    </row>
    <row r="68" spans="1:6">
      <c r="A68" s="107" t="s">
        <v>244</v>
      </c>
      <c r="B68" s="59" t="s">
        <v>246</v>
      </c>
      <c r="C68" s="107" t="s">
        <v>5</v>
      </c>
      <c r="D68" s="536">
        <v>2</v>
      </c>
      <c r="E68" s="537"/>
      <c r="F68" s="283"/>
    </row>
    <row r="69" spans="1:6">
      <c r="A69" s="107"/>
      <c r="B69" s="59"/>
      <c r="C69" s="107"/>
      <c r="D69" s="536"/>
      <c r="E69" s="537"/>
      <c r="F69" s="283"/>
    </row>
    <row r="70" spans="1:6">
      <c r="A70" s="107">
        <v>15</v>
      </c>
      <c r="B70" s="103" t="s">
        <v>193</v>
      </c>
      <c r="C70" s="107"/>
      <c r="D70" s="536"/>
      <c r="E70" s="537"/>
      <c r="F70" s="283"/>
    </row>
    <row r="71" spans="1:6">
      <c r="A71" s="107" t="s">
        <v>247</v>
      </c>
      <c r="B71" s="59" t="s">
        <v>610</v>
      </c>
      <c r="C71" s="107" t="s">
        <v>12</v>
      </c>
      <c r="D71" s="536">
        <v>59.4</v>
      </c>
      <c r="E71" s="537"/>
      <c r="F71" s="283"/>
    </row>
    <row r="72" spans="1:6">
      <c r="A72" s="107" t="s">
        <v>248</v>
      </c>
      <c r="B72" s="104" t="s">
        <v>611</v>
      </c>
      <c r="C72" s="107" t="s">
        <v>70</v>
      </c>
      <c r="D72" s="536">
        <v>27</v>
      </c>
      <c r="E72" s="537"/>
      <c r="F72" s="283"/>
    </row>
    <row r="73" spans="1:6">
      <c r="A73" s="107" t="s">
        <v>249</v>
      </c>
      <c r="B73" s="104" t="s">
        <v>265</v>
      </c>
      <c r="C73" s="107" t="s">
        <v>70</v>
      </c>
      <c r="D73" s="536">
        <v>27</v>
      </c>
      <c r="E73" s="537"/>
      <c r="F73" s="283"/>
    </row>
    <row r="74" spans="1:6">
      <c r="A74" s="107"/>
      <c r="B74" s="104"/>
      <c r="C74" s="107"/>
      <c r="D74" s="536"/>
      <c r="E74" s="537"/>
      <c r="F74" s="283"/>
    </row>
    <row r="75" spans="1:6">
      <c r="A75" s="107">
        <v>16</v>
      </c>
      <c r="B75" s="103" t="s">
        <v>204</v>
      </c>
      <c r="C75" s="107"/>
      <c r="D75" s="536"/>
      <c r="E75" s="537"/>
      <c r="F75" s="283"/>
    </row>
    <row r="76" spans="1:6">
      <c r="A76" s="107" t="s">
        <v>251</v>
      </c>
      <c r="B76" s="59" t="s">
        <v>604</v>
      </c>
      <c r="C76" s="107" t="s">
        <v>12</v>
      </c>
      <c r="D76" s="536">
        <v>75.599999999999994</v>
      </c>
      <c r="E76" s="537"/>
      <c r="F76" s="283"/>
    </row>
    <row r="77" spans="1:6">
      <c r="A77" s="107" t="s">
        <v>254</v>
      </c>
      <c r="B77" s="59" t="s">
        <v>255</v>
      </c>
      <c r="C77" s="107" t="s">
        <v>5</v>
      </c>
      <c r="D77" s="536">
        <v>2</v>
      </c>
      <c r="E77" s="537"/>
      <c r="F77" s="283"/>
    </row>
    <row r="78" spans="1:6">
      <c r="A78" s="107"/>
      <c r="B78" s="59"/>
      <c r="C78" s="107"/>
      <c r="D78" s="536"/>
      <c r="E78" s="537"/>
      <c r="F78" s="283"/>
    </row>
    <row r="79" spans="1:6">
      <c r="A79" s="107">
        <v>17</v>
      </c>
      <c r="B79" s="59" t="s">
        <v>208</v>
      </c>
      <c r="C79" s="107"/>
      <c r="D79" s="536"/>
      <c r="E79" s="537"/>
      <c r="F79" s="283"/>
    </row>
    <row r="80" spans="1:6">
      <c r="A80" s="107" t="s">
        <v>256</v>
      </c>
      <c r="B80" s="59" t="s">
        <v>257</v>
      </c>
      <c r="C80" s="107" t="s">
        <v>258</v>
      </c>
      <c r="D80" s="536">
        <v>1.1000000000000001</v>
      </c>
      <c r="E80" s="537"/>
      <c r="F80" s="283"/>
    </row>
    <row r="81" spans="1:6">
      <c r="A81" s="554"/>
      <c r="B81" s="555"/>
      <c r="C81" s="556"/>
      <c r="D81" s="556"/>
      <c r="E81" s="557"/>
      <c r="F81" s="537"/>
    </row>
    <row r="82" spans="1:6">
      <c r="A82" s="558"/>
      <c r="B82" s="397" t="s">
        <v>212</v>
      </c>
      <c r="C82" s="198"/>
      <c r="D82" s="548"/>
      <c r="E82" s="559"/>
      <c r="F82" s="560"/>
    </row>
    <row r="83" spans="1:6">
      <c r="A83" s="544"/>
      <c r="B83" s="561"/>
      <c r="C83" s="548"/>
      <c r="D83" s="548"/>
      <c r="E83" s="551"/>
      <c r="F83" s="562"/>
    </row>
    <row r="84" spans="1:6" ht="15.75" thickBot="1">
      <c r="A84" s="57"/>
      <c r="B84" s="57"/>
      <c r="C84" s="57"/>
      <c r="D84" s="57"/>
      <c r="E84" s="57"/>
      <c r="F84" s="57"/>
    </row>
    <row r="85" spans="1:6">
      <c r="A85" s="540" t="s">
        <v>39</v>
      </c>
      <c r="B85" s="541" t="s">
        <v>456</v>
      </c>
      <c r="C85" s="542"/>
      <c r="D85" s="542"/>
      <c r="E85" s="542"/>
      <c r="F85" s="543"/>
    </row>
    <row r="86" spans="1:6">
      <c r="A86" s="17" t="s">
        <v>24</v>
      </c>
      <c r="B86" s="17" t="s">
        <v>25</v>
      </c>
      <c r="C86" s="17" t="s">
        <v>26</v>
      </c>
      <c r="D86" s="17" t="s">
        <v>2</v>
      </c>
      <c r="E86" s="17" t="s">
        <v>27</v>
      </c>
      <c r="F86" s="17" t="s">
        <v>28</v>
      </c>
    </row>
    <row r="87" spans="1:6">
      <c r="A87" s="107" t="s">
        <v>169</v>
      </c>
      <c r="B87" s="397" t="s">
        <v>47</v>
      </c>
      <c r="C87" s="107"/>
      <c r="D87" s="536"/>
      <c r="E87" s="537"/>
      <c r="F87" s="537"/>
    </row>
    <row r="88" spans="1:6" ht="26.25">
      <c r="A88" s="107" t="s">
        <v>170</v>
      </c>
      <c r="B88" s="59" t="s">
        <v>595</v>
      </c>
      <c r="C88" s="107" t="s">
        <v>171</v>
      </c>
      <c r="D88" s="536">
        <v>70</v>
      </c>
      <c r="E88" s="537"/>
      <c r="F88" s="283"/>
    </row>
    <row r="89" spans="1:6" ht="26.25">
      <c r="A89" s="107" t="s">
        <v>172</v>
      </c>
      <c r="B89" s="59" t="s">
        <v>266</v>
      </c>
      <c r="C89" s="107" t="s">
        <v>171</v>
      </c>
      <c r="D89" s="536">
        <v>144</v>
      </c>
      <c r="E89" s="537"/>
      <c r="F89" s="283"/>
    </row>
    <row r="90" spans="1:6">
      <c r="A90" s="107" t="s">
        <v>174</v>
      </c>
      <c r="B90" s="104" t="s">
        <v>215</v>
      </c>
      <c r="C90" s="107" t="s">
        <v>171</v>
      </c>
      <c r="D90" s="536">
        <v>70</v>
      </c>
      <c r="E90" s="537"/>
      <c r="F90" s="283"/>
    </row>
    <row r="91" spans="1:6">
      <c r="A91" s="107">
        <v>1.4</v>
      </c>
      <c r="B91" s="104" t="s">
        <v>225</v>
      </c>
      <c r="C91" s="107" t="s">
        <v>52</v>
      </c>
      <c r="D91" s="536">
        <v>1</v>
      </c>
      <c r="E91" s="537"/>
      <c r="F91" s="283"/>
    </row>
    <row r="92" spans="1:6">
      <c r="A92" s="107"/>
      <c r="B92" s="397"/>
      <c r="C92" s="107"/>
      <c r="D92" s="536"/>
      <c r="E92" s="537"/>
      <c r="F92" s="283"/>
    </row>
    <row r="93" spans="1:6">
      <c r="A93" s="107">
        <v>2</v>
      </c>
      <c r="B93" s="397" t="s">
        <v>176</v>
      </c>
      <c r="C93" s="107"/>
      <c r="D93" s="536"/>
      <c r="E93" s="537"/>
      <c r="F93" s="283"/>
    </row>
    <row r="94" spans="1:6">
      <c r="A94" s="107" t="s">
        <v>177</v>
      </c>
      <c r="B94" s="104" t="s">
        <v>596</v>
      </c>
      <c r="C94" s="107" t="s">
        <v>5</v>
      </c>
      <c r="D94" s="536">
        <v>23.1</v>
      </c>
      <c r="E94" s="537"/>
      <c r="F94" s="283"/>
    </row>
    <row r="95" spans="1:6">
      <c r="A95" s="107">
        <v>2.2999999999999998</v>
      </c>
      <c r="B95" s="104" t="s">
        <v>226</v>
      </c>
      <c r="C95" s="107" t="s">
        <v>5</v>
      </c>
      <c r="D95" s="536">
        <v>3</v>
      </c>
      <c r="E95" s="537"/>
      <c r="F95" s="283"/>
    </row>
    <row r="96" spans="1:6">
      <c r="A96" s="107"/>
      <c r="B96" s="104"/>
      <c r="C96" s="107"/>
      <c r="D96" s="536"/>
      <c r="E96" s="537"/>
      <c r="F96" s="283"/>
    </row>
    <row r="97" spans="1:6">
      <c r="A97" s="107">
        <v>3</v>
      </c>
      <c r="B97" s="103" t="s">
        <v>179</v>
      </c>
      <c r="C97" s="107"/>
      <c r="D97" s="536"/>
      <c r="E97" s="537"/>
      <c r="F97" s="283"/>
    </row>
    <row r="98" spans="1:6">
      <c r="A98" s="107" t="s">
        <v>180</v>
      </c>
      <c r="B98" s="59" t="s">
        <v>181</v>
      </c>
      <c r="C98" s="107" t="s">
        <v>5</v>
      </c>
      <c r="D98" s="536">
        <v>119.7</v>
      </c>
      <c r="E98" s="537"/>
      <c r="F98" s="283"/>
    </row>
    <row r="99" spans="1:6">
      <c r="A99" s="107"/>
      <c r="B99" s="59"/>
      <c r="C99" s="107"/>
      <c r="D99" s="536"/>
      <c r="E99" s="537"/>
      <c r="F99" s="283"/>
    </row>
    <row r="100" spans="1:6">
      <c r="A100" s="107">
        <v>4</v>
      </c>
      <c r="B100" s="103" t="s">
        <v>182</v>
      </c>
      <c r="C100" s="107"/>
      <c r="D100" s="536"/>
      <c r="E100" s="537"/>
      <c r="F100" s="283"/>
    </row>
    <row r="101" spans="1:6">
      <c r="A101" s="107" t="s">
        <v>183</v>
      </c>
      <c r="B101" s="59" t="s">
        <v>227</v>
      </c>
      <c r="C101" s="107" t="s">
        <v>5</v>
      </c>
      <c r="D101" s="536">
        <v>104.3</v>
      </c>
      <c r="E101" s="537"/>
      <c r="F101" s="283"/>
    </row>
    <row r="102" spans="1:6">
      <c r="A102" s="107">
        <v>5</v>
      </c>
      <c r="B102" s="103" t="s">
        <v>186</v>
      </c>
      <c r="C102" s="107"/>
      <c r="D102" s="536"/>
      <c r="E102" s="537"/>
      <c r="F102" s="283"/>
    </row>
    <row r="103" spans="1:6" ht="26.25">
      <c r="A103" s="107" t="s">
        <v>187</v>
      </c>
      <c r="B103" s="59" t="s">
        <v>228</v>
      </c>
      <c r="C103" s="107" t="s">
        <v>5</v>
      </c>
      <c r="D103" s="536">
        <v>16.8</v>
      </c>
      <c r="E103" s="537"/>
      <c r="F103" s="283"/>
    </row>
    <row r="104" spans="1:6" ht="26.25">
      <c r="A104" s="107" t="s">
        <v>189</v>
      </c>
      <c r="B104" s="59" t="s">
        <v>598</v>
      </c>
      <c r="C104" s="107" t="s">
        <v>5</v>
      </c>
      <c r="D104" s="536">
        <v>28</v>
      </c>
      <c r="E104" s="537"/>
      <c r="F104" s="283"/>
    </row>
    <row r="105" spans="1:6">
      <c r="A105" s="107"/>
      <c r="B105" s="59"/>
      <c r="C105" s="107"/>
      <c r="D105" s="536"/>
      <c r="E105" s="537"/>
      <c r="F105" s="283"/>
    </row>
    <row r="106" spans="1:6">
      <c r="A106" s="107">
        <v>6</v>
      </c>
      <c r="B106" s="103" t="s">
        <v>190</v>
      </c>
      <c r="C106" s="107"/>
      <c r="D106" s="536"/>
      <c r="E106" s="537"/>
      <c r="F106" s="283"/>
    </row>
    <row r="107" spans="1:6">
      <c r="A107" s="107" t="s">
        <v>191</v>
      </c>
      <c r="B107" s="59" t="s">
        <v>267</v>
      </c>
      <c r="C107" s="107" t="s">
        <v>5</v>
      </c>
      <c r="D107" s="536">
        <v>23.1</v>
      </c>
      <c r="E107" s="537"/>
      <c r="F107" s="283"/>
    </row>
    <row r="108" spans="1:6">
      <c r="A108" s="107" t="s">
        <v>230</v>
      </c>
      <c r="B108" s="59" t="s">
        <v>599</v>
      </c>
      <c r="C108" s="107" t="s">
        <v>5</v>
      </c>
      <c r="D108" s="536">
        <v>22.4</v>
      </c>
      <c r="E108" s="537"/>
      <c r="F108" s="283"/>
    </row>
    <row r="109" spans="1:6">
      <c r="A109" s="107" t="s">
        <v>231</v>
      </c>
      <c r="B109" s="59" t="s">
        <v>192</v>
      </c>
      <c r="C109" s="107" t="s">
        <v>5</v>
      </c>
      <c r="D109" s="536">
        <v>1.2</v>
      </c>
      <c r="E109" s="537"/>
      <c r="F109" s="283"/>
    </row>
    <row r="110" spans="1:6">
      <c r="A110" s="107" t="s">
        <v>231</v>
      </c>
      <c r="B110" s="59" t="s">
        <v>268</v>
      </c>
      <c r="C110" s="107" t="s">
        <v>5</v>
      </c>
      <c r="D110" s="536">
        <v>1.2</v>
      </c>
      <c r="E110" s="537"/>
      <c r="F110" s="283"/>
    </row>
    <row r="111" spans="1:6">
      <c r="A111" s="107"/>
      <c r="B111" s="59"/>
      <c r="C111" s="107"/>
      <c r="D111" s="536"/>
      <c r="E111" s="537"/>
      <c r="F111" s="283"/>
    </row>
    <row r="112" spans="1:6">
      <c r="A112" s="107">
        <v>7</v>
      </c>
      <c r="B112" s="103" t="s">
        <v>193</v>
      </c>
      <c r="C112" s="107"/>
      <c r="D112" s="536"/>
      <c r="E112" s="537"/>
      <c r="F112" s="283"/>
    </row>
    <row r="113" spans="1:6">
      <c r="A113" s="107" t="s">
        <v>194</v>
      </c>
      <c r="B113" s="59" t="s">
        <v>608</v>
      </c>
      <c r="C113" s="107" t="s">
        <v>12</v>
      </c>
      <c r="D113" s="536">
        <v>70</v>
      </c>
      <c r="E113" s="537"/>
      <c r="F113" s="283"/>
    </row>
    <row r="114" spans="1:6">
      <c r="A114" s="107" t="s">
        <v>232</v>
      </c>
      <c r="B114" s="59" t="s">
        <v>196</v>
      </c>
      <c r="C114" s="107" t="s">
        <v>70</v>
      </c>
      <c r="D114" s="536">
        <v>2</v>
      </c>
      <c r="E114" s="537"/>
      <c r="F114" s="283"/>
    </row>
    <row r="115" spans="1:6">
      <c r="A115" s="107" t="s">
        <v>197</v>
      </c>
      <c r="B115" s="59" t="s">
        <v>600</v>
      </c>
      <c r="C115" s="107" t="s">
        <v>70</v>
      </c>
      <c r="D115" s="536">
        <v>2</v>
      </c>
      <c r="E115" s="537"/>
      <c r="F115" s="283"/>
    </row>
    <row r="116" spans="1:6" ht="26.25">
      <c r="A116" s="107">
        <v>7.7</v>
      </c>
      <c r="B116" s="59" t="s">
        <v>269</v>
      </c>
      <c r="C116" s="107" t="s">
        <v>52</v>
      </c>
      <c r="D116" s="536">
        <v>2</v>
      </c>
      <c r="E116" s="537"/>
      <c r="F116" s="283"/>
    </row>
    <row r="117" spans="1:6">
      <c r="A117" s="107"/>
      <c r="B117" s="59"/>
      <c r="C117" s="107"/>
      <c r="D117" s="536"/>
      <c r="E117" s="537"/>
      <c r="F117" s="283"/>
    </row>
    <row r="118" spans="1:6">
      <c r="A118" s="107">
        <v>8</v>
      </c>
      <c r="B118" s="103" t="s">
        <v>204</v>
      </c>
      <c r="C118" s="107"/>
      <c r="D118" s="536"/>
      <c r="E118" s="537"/>
      <c r="F118" s="283"/>
    </row>
    <row r="119" spans="1:6">
      <c r="A119" s="107" t="s">
        <v>205</v>
      </c>
      <c r="B119" s="59" t="s">
        <v>614</v>
      </c>
      <c r="C119" s="107" t="s">
        <v>12</v>
      </c>
      <c r="D119" s="536">
        <v>70</v>
      </c>
      <c r="E119" s="537"/>
      <c r="F119" s="283"/>
    </row>
    <row r="120" spans="1:6">
      <c r="A120" s="107" t="s">
        <v>206</v>
      </c>
      <c r="B120" s="104" t="s">
        <v>260</v>
      </c>
      <c r="C120" s="107" t="s">
        <v>5</v>
      </c>
      <c r="D120" s="536">
        <v>23.1</v>
      </c>
      <c r="E120" s="537"/>
      <c r="F120" s="283"/>
    </row>
    <row r="121" spans="1:6">
      <c r="A121" s="107">
        <v>8.4</v>
      </c>
      <c r="B121" s="59" t="s">
        <v>605</v>
      </c>
      <c r="C121" s="107" t="s">
        <v>30</v>
      </c>
      <c r="D121" s="536">
        <v>308</v>
      </c>
      <c r="E121" s="537"/>
      <c r="F121" s="283"/>
    </row>
    <row r="122" spans="1:6">
      <c r="A122" s="107"/>
      <c r="B122" s="59"/>
      <c r="C122" s="107"/>
      <c r="D122" s="536"/>
      <c r="E122" s="537"/>
      <c r="F122" s="283"/>
    </row>
    <row r="123" spans="1:6">
      <c r="A123" s="107">
        <v>9</v>
      </c>
      <c r="B123" s="103" t="s">
        <v>235</v>
      </c>
      <c r="C123" s="107"/>
      <c r="D123" s="536"/>
      <c r="E123" s="537"/>
      <c r="F123" s="283"/>
    </row>
    <row r="124" spans="1:6">
      <c r="A124" s="107"/>
      <c r="B124" s="397" t="s">
        <v>47</v>
      </c>
      <c r="C124" s="107"/>
      <c r="D124" s="536"/>
      <c r="E124" s="537"/>
      <c r="F124" s="283"/>
    </row>
    <row r="125" spans="1:6" ht="26.25">
      <c r="A125" s="107" t="s">
        <v>209</v>
      </c>
      <c r="B125" s="59" t="s">
        <v>595</v>
      </c>
      <c r="C125" s="107" t="s">
        <v>12</v>
      </c>
      <c r="D125" s="536">
        <v>59.4</v>
      </c>
      <c r="E125" s="537"/>
      <c r="F125" s="283"/>
    </row>
    <row r="126" spans="1:6">
      <c r="A126" s="107" t="s">
        <v>236</v>
      </c>
      <c r="B126" s="59" t="s">
        <v>237</v>
      </c>
      <c r="C126" s="107" t="s">
        <v>12</v>
      </c>
      <c r="D126" s="536">
        <v>64.8</v>
      </c>
      <c r="E126" s="537"/>
      <c r="F126" s="283"/>
    </row>
    <row r="127" spans="1:6">
      <c r="A127" s="107">
        <v>9.3000000000000007</v>
      </c>
      <c r="B127" s="59" t="s">
        <v>270</v>
      </c>
      <c r="C127" s="107" t="s">
        <v>12</v>
      </c>
      <c r="D127" s="536">
        <v>27</v>
      </c>
      <c r="E127" s="537"/>
      <c r="F127" s="283"/>
    </row>
    <row r="128" spans="1:6">
      <c r="A128" s="107"/>
      <c r="B128" s="59"/>
      <c r="C128" s="107"/>
      <c r="D128" s="536"/>
      <c r="E128" s="537"/>
      <c r="F128" s="283"/>
    </row>
    <row r="129" spans="1:6">
      <c r="A129" s="107"/>
      <c r="B129" s="59"/>
      <c r="C129" s="107"/>
      <c r="D129" s="536"/>
      <c r="E129" s="537"/>
      <c r="F129" s="283"/>
    </row>
    <row r="130" spans="1:6">
      <c r="A130" s="107">
        <v>10</v>
      </c>
      <c r="B130" s="397" t="s">
        <v>176</v>
      </c>
      <c r="C130" s="107"/>
      <c r="D130" s="536"/>
      <c r="E130" s="537"/>
      <c r="F130" s="283"/>
    </row>
    <row r="131" spans="1:6">
      <c r="A131" s="107" t="s">
        <v>91</v>
      </c>
      <c r="B131" s="104" t="s">
        <v>271</v>
      </c>
      <c r="C131" s="107" t="s">
        <v>5</v>
      </c>
      <c r="D131" s="536">
        <v>2</v>
      </c>
      <c r="E131" s="537"/>
      <c r="F131" s="283"/>
    </row>
    <row r="132" spans="1:6">
      <c r="A132" s="107"/>
      <c r="B132" s="104"/>
      <c r="C132" s="107"/>
      <c r="D132" s="536"/>
      <c r="E132" s="537"/>
      <c r="F132" s="283"/>
    </row>
    <row r="133" spans="1:6">
      <c r="A133" s="107">
        <v>11</v>
      </c>
      <c r="B133" s="103" t="s">
        <v>179</v>
      </c>
      <c r="C133" s="107"/>
      <c r="D133" s="536"/>
      <c r="E133" s="537"/>
      <c r="F133" s="283"/>
    </row>
    <row r="134" spans="1:6">
      <c r="A134" s="107" t="s">
        <v>240</v>
      </c>
      <c r="B134" s="59" t="s">
        <v>181</v>
      </c>
      <c r="C134" s="107" t="s">
        <v>5</v>
      </c>
      <c r="D134" s="536">
        <v>26.8</v>
      </c>
      <c r="E134" s="537"/>
      <c r="F134" s="283"/>
    </row>
    <row r="135" spans="1:6">
      <c r="A135" s="107"/>
      <c r="B135" s="104"/>
      <c r="C135" s="107"/>
      <c r="D135" s="536"/>
      <c r="E135" s="537"/>
      <c r="F135" s="283"/>
    </row>
    <row r="136" spans="1:6">
      <c r="A136" s="107">
        <v>12</v>
      </c>
      <c r="B136" s="103" t="s">
        <v>182</v>
      </c>
      <c r="C136" s="107"/>
      <c r="D136" s="536"/>
      <c r="E136" s="537"/>
      <c r="F136" s="283"/>
    </row>
    <row r="137" spans="1:6">
      <c r="A137" s="107" t="s">
        <v>241</v>
      </c>
      <c r="B137" s="59" t="s">
        <v>227</v>
      </c>
      <c r="C137" s="107" t="s">
        <v>5</v>
      </c>
      <c r="D137" s="536">
        <v>49.8</v>
      </c>
      <c r="E137" s="537"/>
      <c r="F137" s="283"/>
    </row>
    <row r="138" spans="1:6">
      <c r="A138" s="107"/>
      <c r="B138" s="104"/>
      <c r="C138" s="107"/>
      <c r="D138" s="536"/>
      <c r="E138" s="537"/>
      <c r="F138" s="283"/>
    </row>
    <row r="139" spans="1:6">
      <c r="A139" s="107">
        <v>13</v>
      </c>
      <c r="B139" s="103" t="s">
        <v>186</v>
      </c>
      <c r="C139" s="107"/>
      <c r="D139" s="536"/>
      <c r="E139" s="537"/>
      <c r="F139" s="283"/>
    </row>
    <row r="140" spans="1:6" ht="26.25">
      <c r="A140" s="107" t="s">
        <v>242</v>
      </c>
      <c r="B140" s="59" t="s">
        <v>228</v>
      </c>
      <c r="C140" s="107" t="s">
        <v>5</v>
      </c>
      <c r="D140" s="536">
        <v>14.3</v>
      </c>
      <c r="E140" s="537"/>
      <c r="F140" s="283"/>
    </row>
    <row r="141" spans="1:6" ht="26.25">
      <c r="A141" s="107" t="s">
        <v>243</v>
      </c>
      <c r="B141" s="59" t="s">
        <v>598</v>
      </c>
      <c r="C141" s="107" t="s">
        <v>5</v>
      </c>
      <c r="D141" s="536">
        <v>17.850000000000001</v>
      </c>
      <c r="E141" s="537"/>
      <c r="F141" s="283"/>
    </row>
    <row r="142" spans="1:6">
      <c r="A142" s="107"/>
      <c r="B142" s="104"/>
      <c r="C142" s="107"/>
      <c r="D142" s="536"/>
      <c r="E142" s="537"/>
      <c r="F142" s="283"/>
    </row>
    <row r="143" spans="1:6">
      <c r="A143" s="107">
        <v>14</v>
      </c>
      <c r="B143" s="103" t="s">
        <v>190</v>
      </c>
      <c r="C143" s="107"/>
      <c r="D143" s="536"/>
      <c r="E143" s="537"/>
      <c r="F143" s="283"/>
    </row>
    <row r="144" spans="1:6">
      <c r="A144" s="107" t="s">
        <v>244</v>
      </c>
      <c r="B144" s="59" t="s">
        <v>272</v>
      </c>
      <c r="C144" s="107" t="s">
        <v>5</v>
      </c>
      <c r="D144" s="536">
        <v>2</v>
      </c>
      <c r="E144" s="537"/>
      <c r="F144" s="283"/>
    </row>
    <row r="145" spans="1:6">
      <c r="A145" s="107" t="s">
        <v>244</v>
      </c>
      <c r="B145" s="59" t="s">
        <v>246</v>
      </c>
      <c r="C145" s="107" t="s">
        <v>5</v>
      </c>
      <c r="D145" s="536">
        <v>2</v>
      </c>
      <c r="E145" s="537"/>
      <c r="F145" s="283"/>
    </row>
    <row r="146" spans="1:6">
      <c r="A146" s="107"/>
      <c r="B146" s="59"/>
      <c r="C146" s="107"/>
      <c r="D146" s="536"/>
      <c r="E146" s="537"/>
      <c r="F146" s="283"/>
    </row>
    <row r="147" spans="1:6">
      <c r="A147" s="107">
        <v>15</v>
      </c>
      <c r="B147" s="103" t="s">
        <v>193</v>
      </c>
      <c r="C147" s="107"/>
      <c r="D147" s="536"/>
      <c r="E147" s="537"/>
      <c r="F147" s="283"/>
    </row>
    <row r="148" spans="1:6">
      <c r="A148" s="107" t="s">
        <v>247</v>
      </c>
      <c r="B148" s="59" t="s">
        <v>610</v>
      </c>
      <c r="C148" s="107" t="s">
        <v>12</v>
      </c>
      <c r="D148" s="536">
        <v>59.4</v>
      </c>
      <c r="E148" s="537"/>
      <c r="F148" s="283"/>
    </row>
    <row r="149" spans="1:6">
      <c r="A149" s="107" t="s">
        <v>248</v>
      </c>
      <c r="B149" s="104" t="s">
        <v>611</v>
      </c>
      <c r="C149" s="107" t="s">
        <v>70</v>
      </c>
      <c r="D149" s="536">
        <v>27</v>
      </c>
      <c r="E149" s="537"/>
      <c r="F149" s="283"/>
    </row>
    <row r="150" spans="1:6">
      <c r="A150" s="107" t="s">
        <v>249</v>
      </c>
      <c r="B150" s="104" t="s">
        <v>265</v>
      </c>
      <c r="C150" s="107" t="s">
        <v>70</v>
      </c>
      <c r="D150" s="536">
        <v>27</v>
      </c>
      <c r="E150" s="537"/>
      <c r="F150" s="283"/>
    </row>
    <row r="151" spans="1:6">
      <c r="A151" s="107"/>
      <c r="B151" s="104"/>
      <c r="C151" s="107"/>
      <c r="D151" s="536"/>
      <c r="E151" s="537"/>
      <c r="F151" s="283"/>
    </row>
    <row r="152" spans="1:6">
      <c r="A152" s="107">
        <v>16</v>
      </c>
      <c r="B152" s="103" t="s">
        <v>204</v>
      </c>
      <c r="C152" s="107"/>
      <c r="D152" s="536"/>
      <c r="E152" s="537"/>
      <c r="F152" s="283"/>
    </row>
    <row r="153" spans="1:6">
      <c r="A153" s="107" t="s">
        <v>251</v>
      </c>
      <c r="B153" s="59" t="s">
        <v>604</v>
      </c>
      <c r="C153" s="107" t="s">
        <v>12</v>
      </c>
      <c r="D153" s="536">
        <v>75.599999999999994</v>
      </c>
      <c r="E153" s="537"/>
      <c r="F153" s="283"/>
    </row>
    <row r="154" spans="1:6">
      <c r="A154" s="107" t="s">
        <v>254</v>
      </c>
      <c r="B154" s="59" t="s">
        <v>255</v>
      </c>
      <c r="C154" s="107" t="s">
        <v>5</v>
      </c>
      <c r="D154" s="536">
        <v>2</v>
      </c>
      <c r="E154" s="537"/>
      <c r="F154" s="283"/>
    </row>
    <row r="155" spans="1:6">
      <c r="A155" s="107"/>
      <c r="B155" s="59"/>
      <c r="C155" s="107"/>
      <c r="D155" s="536"/>
      <c r="E155" s="537"/>
      <c r="F155" s="283"/>
    </row>
    <row r="156" spans="1:6">
      <c r="A156" s="107">
        <v>17</v>
      </c>
      <c r="B156" s="59" t="s">
        <v>208</v>
      </c>
      <c r="C156" s="107"/>
      <c r="D156" s="536"/>
      <c r="E156" s="537"/>
      <c r="F156" s="283"/>
    </row>
    <row r="157" spans="1:6">
      <c r="A157" s="107" t="s">
        <v>256</v>
      </c>
      <c r="B157" s="59" t="s">
        <v>257</v>
      </c>
      <c r="C157" s="107" t="s">
        <v>258</v>
      </c>
      <c r="D157" s="536">
        <v>1.1000000000000001</v>
      </c>
      <c r="E157" s="537"/>
      <c r="F157" s="283"/>
    </row>
    <row r="158" spans="1:6">
      <c r="A158" s="554"/>
      <c r="B158" s="555"/>
      <c r="C158" s="556"/>
      <c r="D158" s="556"/>
      <c r="E158" s="557"/>
      <c r="F158" s="537"/>
    </row>
    <row r="159" spans="1:6">
      <c r="A159" s="558"/>
      <c r="B159" s="397" t="s">
        <v>212</v>
      </c>
      <c r="C159" s="198"/>
      <c r="D159" s="548"/>
      <c r="E159" s="559"/>
      <c r="F159" s="560"/>
    </row>
    <row r="160" spans="1:6">
      <c r="A160" s="544"/>
      <c r="B160" s="561"/>
      <c r="C160" s="548"/>
      <c r="D160" s="548"/>
      <c r="E160" s="551"/>
      <c r="F160" s="562"/>
    </row>
    <row r="161" spans="1:6">
      <c r="A161" s="57"/>
      <c r="B161" s="57"/>
      <c r="C161" s="57"/>
      <c r="D161" s="57"/>
      <c r="E161" s="538"/>
      <c r="F161" s="538"/>
    </row>
    <row r="162" spans="1:6">
      <c r="A162" s="57"/>
      <c r="B162" s="57"/>
      <c r="C162" s="57"/>
      <c r="D162" s="57"/>
      <c r="E162" s="57"/>
      <c r="F162" s="57"/>
    </row>
    <row r="163" spans="1:6">
      <c r="A163" s="544" t="s">
        <v>39</v>
      </c>
      <c r="B163" s="531" t="s">
        <v>457</v>
      </c>
      <c r="C163" s="544"/>
      <c r="D163" s="544"/>
      <c r="E163" s="544"/>
      <c r="F163" s="544"/>
    </row>
    <row r="164" spans="1:6">
      <c r="A164" s="544"/>
      <c r="B164" s="544"/>
      <c r="C164" s="544"/>
      <c r="D164" s="544"/>
      <c r="E164" s="544"/>
      <c r="F164" s="544"/>
    </row>
    <row r="165" spans="1:6">
      <c r="A165" s="17" t="s">
        <v>24</v>
      </c>
      <c r="B165" s="17" t="s">
        <v>25</v>
      </c>
      <c r="C165" s="17" t="s">
        <v>26</v>
      </c>
      <c r="D165" s="17" t="s">
        <v>2</v>
      </c>
      <c r="E165" s="17" t="s">
        <v>27</v>
      </c>
      <c r="F165" s="17" t="s">
        <v>28</v>
      </c>
    </row>
    <row r="166" spans="1:6">
      <c r="A166" s="107" t="s">
        <v>169</v>
      </c>
      <c r="B166" s="397" t="s">
        <v>47</v>
      </c>
      <c r="C166" s="107"/>
      <c r="D166" s="536"/>
      <c r="E166" s="537"/>
      <c r="F166" s="537"/>
    </row>
    <row r="167" spans="1:6" ht="26.25">
      <c r="A167" s="107" t="s">
        <v>170</v>
      </c>
      <c r="B167" s="59" t="s">
        <v>595</v>
      </c>
      <c r="C167" s="107" t="s">
        <v>171</v>
      </c>
      <c r="D167" s="536">
        <v>70</v>
      </c>
      <c r="E167" s="537"/>
      <c r="F167" s="283"/>
    </row>
    <row r="168" spans="1:6" ht="26.25">
      <c r="A168" s="107" t="s">
        <v>172</v>
      </c>
      <c r="B168" s="59" t="s">
        <v>266</v>
      </c>
      <c r="C168" s="107" t="s">
        <v>171</v>
      </c>
      <c r="D168" s="536">
        <v>150.19999999999999</v>
      </c>
      <c r="E168" s="537"/>
      <c r="F168" s="283"/>
    </row>
    <row r="169" spans="1:6">
      <c r="A169" s="107" t="s">
        <v>174</v>
      </c>
      <c r="B169" s="104" t="s">
        <v>215</v>
      </c>
      <c r="C169" s="107" t="s">
        <v>171</v>
      </c>
      <c r="D169" s="536">
        <v>73</v>
      </c>
      <c r="E169" s="537"/>
      <c r="F169" s="283"/>
    </row>
    <row r="170" spans="1:6">
      <c r="A170" s="107">
        <v>1.4</v>
      </c>
      <c r="B170" s="104" t="s">
        <v>225</v>
      </c>
      <c r="C170" s="107" t="s">
        <v>52</v>
      </c>
      <c r="D170" s="536">
        <v>1</v>
      </c>
      <c r="E170" s="537"/>
      <c r="F170" s="283"/>
    </row>
    <row r="171" spans="1:6">
      <c r="A171" s="107"/>
      <c r="B171" s="397"/>
      <c r="C171" s="107"/>
      <c r="D171" s="536"/>
      <c r="E171" s="537"/>
      <c r="F171" s="283"/>
    </row>
    <row r="172" spans="1:6">
      <c r="A172" s="107">
        <v>2</v>
      </c>
      <c r="B172" s="397" t="s">
        <v>176</v>
      </c>
      <c r="C172" s="107"/>
      <c r="D172" s="536"/>
      <c r="E172" s="537"/>
      <c r="F172" s="283"/>
    </row>
    <row r="173" spans="1:6">
      <c r="A173" s="107" t="s">
        <v>177</v>
      </c>
      <c r="B173" s="104" t="s">
        <v>596</v>
      </c>
      <c r="C173" s="107" t="s">
        <v>5</v>
      </c>
      <c r="D173" s="536">
        <v>24.1</v>
      </c>
      <c r="E173" s="537"/>
      <c r="F173" s="283"/>
    </row>
    <row r="174" spans="1:6">
      <c r="A174" s="107">
        <v>2.2999999999999998</v>
      </c>
      <c r="B174" s="104" t="s">
        <v>273</v>
      </c>
      <c r="C174" s="107" t="s">
        <v>5</v>
      </c>
      <c r="D174" s="536">
        <v>3</v>
      </c>
      <c r="E174" s="537"/>
      <c r="F174" s="283"/>
    </row>
    <row r="175" spans="1:6">
      <c r="A175" s="107"/>
      <c r="B175" s="104"/>
      <c r="C175" s="107"/>
      <c r="D175" s="536"/>
      <c r="E175" s="537"/>
      <c r="F175" s="283"/>
    </row>
    <row r="176" spans="1:6">
      <c r="A176" s="107">
        <v>3</v>
      </c>
      <c r="B176" s="103" t="s">
        <v>179</v>
      </c>
      <c r="C176" s="107"/>
      <c r="D176" s="536"/>
      <c r="E176" s="537"/>
      <c r="F176" s="283"/>
    </row>
    <row r="177" spans="1:6">
      <c r="A177" s="107" t="s">
        <v>180</v>
      </c>
      <c r="B177" s="59" t="s">
        <v>181</v>
      </c>
      <c r="C177" s="107" t="s">
        <v>5</v>
      </c>
      <c r="D177" s="536">
        <v>127.4</v>
      </c>
      <c r="E177" s="537"/>
      <c r="F177" s="283"/>
    </row>
    <row r="178" spans="1:6">
      <c r="A178" s="107"/>
      <c r="B178" s="59"/>
      <c r="C178" s="107"/>
      <c r="D178" s="536"/>
      <c r="E178" s="537"/>
      <c r="F178" s="283"/>
    </row>
    <row r="179" spans="1:6">
      <c r="A179" s="107">
        <v>4</v>
      </c>
      <c r="B179" s="103" t="s">
        <v>182</v>
      </c>
      <c r="C179" s="107"/>
      <c r="D179" s="536"/>
      <c r="E179" s="537"/>
      <c r="F179" s="283"/>
    </row>
    <row r="180" spans="1:6">
      <c r="A180" s="107" t="s">
        <v>183</v>
      </c>
      <c r="B180" s="59" t="s">
        <v>227</v>
      </c>
      <c r="C180" s="107" t="s">
        <v>5</v>
      </c>
      <c r="D180" s="536">
        <v>108.4</v>
      </c>
      <c r="E180" s="537"/>
      <c r="F180" s="283"/>
    </row>
    <row r="181" spans="1:6">
      <c r="A181" s="107">
        <v>5</v>
      </c>
      <c r="B181" s="103" t="s">
        <v>186</v>
      </c>
      <c r="C181" s="107"/>
      <c r="D181" s="536"/>
      <c r="E181" s="537"/>
      <c r="F181" s="283"/>
    </row>
    <row r="182" spans="1:6" ht="26.25">
      <c r="A182" s="107" t="s">
        <v>187</v>
      </c>
      <c r="B182" s="59" t="s">
        <v>228</v>
      </c>
      <c r="C182" s="107" t="s">
        <v>5</v>
      </c>
      <c r="D182" s="536">
        <v>17.649999999999999</v>
      </c>
      <c r="E182" s="537"/>
      <c r="F182" s="283"/>
    </row>
    <row r="183" spans="1:6" ht="26.25">
      <c r="A183" s="107" t="s">
        <v>189</v>
      </c>
      <c r="B183" s="59" t="s">
        <v>598</v>
      </c>
      <c r="C183" s="107" t="s">
        <v>5</v>
      </c>
      <c r="D183" s="536">
        <v>29.4</v>
      </c>
      <c r="E183" s="537"/>
      <c r="F183" s="283"/>
    </row>
    <row r="184" spans="1:6">
      <c r="A184" s="107"/>
      <c r="B184" s="59"/>
      <c r="C184" s="107"/>
      <c r="D184" s="536"/>
      <c r="E184" s="537"/>
      <c r="F184" s="283"/>
    </row>
    <row r="185" spans="1:6">
      <c r="A185" s="107">
        <v>6</v>
      </c>
      <c r="B185" s="103" t="s">
        <v>190</v>
      </c>
      <c r="C185" s="107"/>
      <c r="D185" s="536"/>
      <c r="E185" s="537"/>
      <c r="F185" s="283"/>
    </row>
    <row r="186" spans="1:6">
      <c r="A186" s="107" t="s">
        <v>191</v>
      </c>
      <c r="B186" s="59" t="s">
        <v>274</v>
      </c>
      <c r="C186" s="107" t="s">
        <v>5</v>
      </c>
      <c r="D186" s="536">
        <v>24.3</v>
      </c>
      <c r="E186" s="537"/>
      <c r="F186" s="283"/>
    </row>
    <row r="187" spans="1:6">
      <c r="A187" s="107">
        <v>6.2</v>
      </c>
      <c r="B187" s="59" t="s">
        <v>599</v>
      </c>
      <c r="C187" s="107" t="s">
        <v>5</v>
      </c>
      <c r="D187" s="536">
        <v>23.52</v>
      </c>
      <c r="E187" s="537"/>
      <c r="F187" s="283"/>
    </row>
    <row r="188" spans="1:6">
      <c r="A188" s="107">
        <v>6.3</v>
      </c>
      <c r="B188" s="59" t="s">
        <v>275</v>
      </c>
      <c r="C188" s="107" t="s">
        <v>5</v>
      </c>
      <c r="D188" s="536">
        <v>3</v>
      </c>
      <c r="E188" s="537"/>
      <c r="F188" s="283"/>
    </row>
    <row r="189" spans="1:6">
      <c r="A189" s="107"/>
      <c r="B189" s="59"/>
      <c r="C189" s="107"/>
      <c r="D189" s="536"/>
      <c r="E189" s="537"/>
      <c r="F189" s="283"/>
    </row>
    <row r="190" spans="1:6">
      <c r="A190" s="107">
        <v>7</v>
      </c>
      <c r="B190" s="103" t="s">
        <v>193</v>
      </c>
      <c r="C190" s="107"/>
      <c r="D190" s="536"/>
      <c r="E190" s="537"/>
      <c r="F190" s="283"/>
    </row>
    <row r="191" spans="1:6">
      <c r="A191" s="107" t="s">
        <v>194</v>
      </c>
      <c r="B191" s="59" t="s">
        <v>608</v>
      </c>
      <c r="C191" s="107" t="s">
        <v>12</v>
      </c>
      <c r="D191" s="536">
        <v>70</v>
      </c>
      <c r="E191" s="537"/>
      <c r="F191" s="283"/>
    </row>
    <row r="192" spans="1:6">
      <c r="A192" s="107" t="s">
        <v>232</v>
      </c>
      <c r="B192" s="59" t="s">
        <v>196</v>
      </c>
      <c r="C192" s="107" t="s">
        <v>70</v>
      </c>
      <c r="D192" s="536">
        <v>2</v>
      </c>
      <c r="E192" s="537"/>
      <c r="F192" s="283"/>
    </row>
    <row r="193" spans="1:6">
      <c r="A193" s="107" t="s">
        <v>195</v>
      </c>
      <c r="B193" s="59" t="s">
        <v>198</v>
      </c>
      <c r="C193" s="107" t="s">
        <v>12</v>
      </c>
      <c r="D193" s="536">
        <v>1.7</v>
      </c>
      <c r="E193" s="537"/>
      <c r="F193" s="283"/>
    </row>
    <row r="194" spans="1:6">
      <c r="A194" s="107" t="s">
        <v>197</v>
      </c>
      <c r="B194" s="59" t="s">
        <v>600</v>
      </c>
      <c r="C194" s="107" t="s">
        <v>70</v>
      </c>
      <c r="D194" s="536">
        <v>3</v>
      </c>
      <c r="E194" s="537"/>
      <c r="F194" s="283"/>
    </row>
    <row r="195" spans="1:6">
      <c r="A195" s="107" t="s">
        <v>199</v>
      </c>
      <c r="B195" s="59" t="s">
        <v>601</v>
      </c>
      <c r="C195" s="107" t="s">
        <v>70</v>
      </c>
      <c r="D195" s="536">
        <v>1</v>
      </c>
      <c r="E195" s="537"/>
      <c r="F195" s="283"/>
    </row>
    <row r="196" spans="1:6" ht="39">
      <c r="A196" s="107">
        <v>7.7</v>
      </c>
      <c r="B196" s="59" t="s">
        <v>276</v>
      </c>
      <c r="C196" s="107" t="s">
        <v>52</v>
      </c>
      <c r="D196" s="536">
        <v>1</v>
      </c>
      <c r="E196" s="537"/>
      <c r="F196" s="283"/>
    </row>
    <row r="197" spans="1:6">
      <c r="A197" s="107"/>
      <c r="B197" s="59"/>
      <c r="C197" s="107"/>
      <c r="D197" s="536"/>
      <c r="E197" s="537"/>
      <c r="F197" s="283"/>
    </row>
    <row r="198" spans="1:6">
      <c r="A198" s="107">
        <v>8</v>
      </c>
      <c r="B198" s="103" t="s">
        <v>204</v>
      </c>
      <c r="C198" s="107"/>
      <c r="D198" s="536"/>
      <c r="E198" s="537"/>
      <c r="F198" s="283"/>
    </row>
    <row r="199" spans="1:6">
      <c r="A199" s="107" t="s">
        <v>205</v>
      </c>
      <c r="B199" s="59" t="s">
        <v>614</v>
      </c>
      <c r="C199" s="107" t="s">
        <v>12</v>
      </c>
      <c r="D199" s="536">
        <v>70</v>
      </c>
      <c r="E199" s="537"/>
      <c r="F199" s="283"/>
    </row>
    <row r="200" spans="1:6">
      <c r="A200" s="107" t="s">
        <v>206</v>
      </c>
      <c r="B200" s="104" t="s">
        <v>260</v>
      </c>
      <c r="C200" s="107" t="s">
        <v>5</v>
      </c>
      <c r="D200" s="536">
        <v>24.3</v>
      </c>
      <c r="E200" s="537"/>
      <c r="F200" s="283"/>
    </row>
    <row r="201" spans="1:6">
      <c r="A201" s="107">
        <v>8.4</v>
      </c>
      <c r="B201" s="59" t="s">
        <v>605</v>
      </c>
      <c r="C201" s="107" t="s">
        <v>30</v>
      </c>
      <c r="D201" s="536">
        <v>321.2</v>
      </c>
      <c r="E201" s="537"/>
      <c r="F201" s="283"/>
    </row>
    <row r="202" spans="1:6">
      <c r="A202" s="107"/>
      <c r="B202" s="59"/>
      <c r="C202" s="107"/>
      <c r="D202" s="536"/>
      <c r="E202" s="537"/>
      <c r="F202" s="283"/>
    </row>
    <row r="203" spans="1:6">
      <c r="A203" s="107">
        <v>9</v>
      </c>
      <c r="B203" s="103" t="s">
        <v>235</v>
      </c>
      <c r="C203" s="107"/>
      <c r="D203" s="536"/>
      <c r="E203" s="537"/>
      <c r="F203" s="283"/>
    </row>
    <row r="204" spans="1:6">
      <c r="A204" s="107"/>
      <c r="B204" s="397" t="s">
        <v>47</v>
      </c>
      <c r="C204" s="107"/>
      <c r="D204" s="536"/>
      <c r="E204" s="537"/>
      <c r="F204" s="283"/>
    </row>
    <row r="205" spans="1:6" ht="26.25">
      <c r="A205" s="107" t="s">
        <v>209</v>
      </c>
      <c r="B205" s="59" t="s">
        <v>595</v>
      </c>
      <c r="C205" s="107" t="s">
        <v>12</v>
      </c>
      <c r="D205" s="536">
        <v>30.8</v>
      </c>
      <c r="E205" s="537"/>
      <c r="F205" s="283"/>
    </row>
    <row r="206" spans="1:6">
      <c r="A206" s="107" t="s">
        <v>236</v>
      </c>
      <c r="B206" s="59" t="s">
        <v>237</v>
      </c>
      <c r="C206" s="107" t="s">
        <v>12</v>
      </c>
      <c r="D206" s="536">
        <v>61.6</v>
      </c>
      <c r="E206" s="537"/>
      <c r="F206" s="283"/>
    </row>
    <row r="207" spans="1:6">
      <c r="A207" s="107">
        <v>9.3000000000000007</v>
      </c>
      <c r="B207" s="59" t="s">
        <v>277</v>
      </c>
      <c r="C207" s="107" t="s">
        <v>12</v>
      </c>
      <c r="D207" s="536">
        <v>30.8</v>
      </c>
      <c r="E207" s="537"/>
      <c r="F207" s="283"/>
    </row>
    <row r="208" spans="1:6">
      <c r="A208" s="107"/>
      <c r="B208" s="59"/>
      <c r="C208" s="107"/>
      <c r="D208" s="536"/>
      <c r="E208" s="537"/>
      <c r="F208" s="283"/>
    </row>
    <row r="209" spans="1:6">
      <c r="A209" s="107"/>
      <c r="B209" s="59"/>
      <c r="C209" s="107"/>
      <c r="D209" s="536"/>
      <c r="E209" s="537"/>
      <c r="F209" s="283"/>
    </row>
    <row r="210" spans="1:6">
      <c r="A210" s="107">
        <v>10</v>
      </c>
      <c r="B210" s="397" t="s">
        <v>176</v>
      </c>
      <c r="C210" s="107"/>
      <c r="D210" s="536"/>
      <c r="E210" s="537"/>
      <c r="F210" s="283"/>
    </row>
    <row r="211" spans="1:6">
      <c r="A211" s="107" t="s">
        <v>91</v>
      </c>
      <c r="B211" s="104" t="s">
        <v>659</v>
      </c>
      <c r="C211" s="107" t="s">
        <v>5</v>
      </c>
      <c r="D211" s="536">
        <v>2</v>
      </c>
      <c r="E211" s="537"/>
      <c r="F211" s="283"/>
    </row>
    <row r="212" spans="1:6">
      <c r="A212" s="107"/>
      <c r="B212" s="104"/>
      <c r="C212" s="107"/>
      <c r="D212" s="536"/>
      <c r="E212" s="537"/>
      <c r="F212" s="283"/>
    </row>
    <row r="213" spans="1:6">
      <c r="A213" s="107">
        <v>11</v>
      </c>
      <c r="B213" s="103" t="s">
        <v>179</v>
      </c>
      <c r="C213" s="107"/>
      <c r="D213" s="536"/>
      <c r="E213" s="537"/>
      <c r="F213" s="283"/>
    </row>
    <row r="214" spans="1:6">
      <c r="A214" s="107" t="s">
        <v>240</v>
      </c>
      <c r="B214" s="59" t="s">
        <v>181</v>
      </c>
      <c r="C214" s="107" t="s">
        <v>5</v>
      </c>
      <c r="D214" s="536">
        <v>25.2</v>
      </c>
      <c r="E214" s="537"/>
      <c r="F214" s="283"/>
    </row>
    <row r="215" spans="1:6">
      <c r="A215" s="107"/>
      <c r="B215" s="104"/>
      <c r="C215" s="107"/>
      <c r="D215" s="536"/>
      <c r="E215" s="537"/>
      <c r="F215" s="283"/>
    </row>
    <row r="216" spans="1:6">
      <c r="A216" s="107">
        <v>12</v>
      </c>
      <c r="B216" s="103" t="s">
        <v>182</v>
      </c>
      <c r="C216" s="107"/>
      <c r="D216" s="536"/>
      <c r="E216" s="537"/>
      <c r="F216" s="283"/>
    </row>
    <row r="217" spans="1:6">
      <c r="A217" s="107" t="s">
        <v>241</v>
      </c>
      <c r="B217" s="59" t="s">
        <v>227</v>
      </c>
      <c r="C217" s="107" t="s">
        <v>5</v>
      </c>
      <c r="D217" s="536">
        <v>33.26</v>
      </c>
      <c r="E217" s="537"/>
      <c r="F217" s="283"/>
    </row>
    <row r="218" spans="1:6">
      <c r="A218" s="107"/>
      <c r="B218" s="104"/>
      <c r="C218" s="107"/>
      <c r="D218" s="536"/>
      <c r="E218" s="537"/>
      <c r="F218" s="283"/>
    </row>
    <row r="219" spans="1:6">
      <c r="A219" s="107">
        <v>13</v>
      </c>
      <c r="B219" s="103" t="s">
        <v>186</v>
      </c>
      <c r="C219" s="107"/>
      <c r="D219" s="536"/>
      <c r="E219" s="537"/>
      <c r="F219" s="283"/>
    </row>
    <row r="220" spans="1:6" ht="26.25">
      <c r="A220" s="107" t="s">
        <v>242</v>
      </c>
      <c r="B220" s="59" t="s">
        <v>228</v>
      </c>
      <c r="C220" s="107" t="s">
        <v>5</v>
      </c>
      <c r="D220" s="536">
        <v>12.1</v>
      </c>
      <c r="E220" s="537"/>
      <c r="F220" s="283"/>
    </row>
    <row r="221" spans="1:6" ht="26.25">
      <c r="A221" s="107" t="s">
        <v>243</v>
      </c>
      <c r="B221" s="59" t="s">
        <v>598</v>
      </c>
      <c r="C221" s="107" t="s">
        <v>5</v>
      </c>
      <c r="D221" s="536">
        <v>21.17</v>
      </c>
      <c r="E221" s="537"/>
      <c r="F221" s="283"/>
    </row>
    <row r="222" spans="1:6">
      <c r="A222" s="107"/>
      <c r="B222" s="104"/>
      <c r="C222" s="107"/>
      <c r="D222" s="536"/>
      <c r="E222" s="537"/>
      <c r="F222" s="283"/>
    </row>
    <row r="223" spans="1:6">
      <c r="A223" s="107">
        <v>14</v>
      </c>
      <c r="B223" s="103" t="s">
        <v>190</v>
      </c>
      <c r="C223" s="107"/>
      <c r="D223" s="536"/>
      <c r="E223" s="537"/>
      <c r="F223" s="283"/>
    </row>
    <row r="224" spans="1:6">
      <c r="A224" s="107" t="s">
        <v>244</v>
      </c>
      <c r="B224" s="59" t="s">
        <v>278</v>
      </c>
      <c r="C224" s="107" t="s">
        <v>5</v>
      </c>
      <c r="D224" s="536">
        <v>2</v>
      </c>
      <c r="E224" s="537"/>
      <c r="F224" s="283"/>
    </row>
    <row r="225" spans="1:6">
      <c r="A225" s="107" t="s">
        <v>244</v>
      </c>
      <c r="B225" s="59" t="s">
        <v>246</v>
      </c>
      <c r="C225" s="107" t="s">
        <v>5</v>
      </c>
      <c r="D225" s="536">
        <v>2</v>
      </c>
      <c r="E225" s="537"/>
      <c r="F225" s="283"/>
    </row>
    <row r="226" spans="1:6">
      <c r="A226" s="107"/>
      <c r="B226" s="59"/>
      <c r="C226" s="107"/>
      <c r="D226" s="536"/>
      <c r="E226" s="537"/>
      <c r="F226" s="283"/>
    </row>
    <row r="227" spans="1:6">
      <c r="A227" s="107">
        <v>15</v>
      </c>
      <c r="B227" s="103" t="s">
        <v>193</v>
      </c>
      <c r="C227" s="107"/>
      <c r="D227" s="536"/>
      <c r="E227" s="537"/>
      <c r="F227" s="283"/>
    </row>
    <row r="228" spans="1:6">
      <c r="A228" s="107" t="s">
        <v>247</v>
      </c>
      <c r="B228" s="59" t="s">
        <v>610</v>
      </c>
      <c r="C228" s="107" t="s">
        <v>12</v>
      </c>
      <c r="D228" s="536">
        <v>50.4</v>
      </c>
      <c r="E228" s="537"/>
      <c r="F228" s="283"/>
    </row>
    <row r="229" spans="1:6">
      <c r="A229" s="107" t="s">
        <v>248</v>
      </c>
      <c r="B229" s="104" t="s">
        <v>611</v>
      </c>
      <c r="C229" s="107" t="s">
        <v>70</v>
      </c>
      <c r="D229" s="536">
        <v>14</v>
      </c>
      <c r="E229" s="537"/>
      <c r="F229" s="283"/>
    </row>
    <row r="230" spans="1:6" ht="26.25">
      <c r="A230" s="107" t="s">
        <v>249</v>
      </c>
      <c r="B230" s="59" t="s">
        <v>279</v>
      </c>
      <c r="C230" s="107" t="s">
        <v>70</v>
      </c>
      <c r="D230" s="536">
        <v>14</v>
      </c>
      <c r="E230" s="537"/>
      <c r="F230" s="283"/>
    </row>
    <row r="231" spans="1:6">
      <c r="A231" s="107"/>
      <c r="B231" s="104"/>
      <c r="C231" s="107"/>
      <c r="D231" s="536"/>
      <c r="E231" s="537"/>
      <c r="F231" s="283"/>
    </row>
    <row r="232" spans="1:6">
      <c r="A232" s="107">
        <v>16</v>
      </c>
      <c r="B232" s="103" t="s">
        <v>204</v>
      </c>
      <c r="C232" s="107"/>
      <c r="D232" s="536"/>
      <c r="E232" s="537"/>
      <c r="F232" s="283"/>
    </row>
    <row r="233" spans="1:6">
      <c r="A233" s="107" t="s">
        <v>251</v>
      </c>
      <c r="B233" s="59" t="s">
        <v>614</v>
      </c>
      <c r="C233" s="107" t="s">
        <v>12</v>
      </c>
      <c r="D233" s="536">
        <v>75.599999999999994</v>
      </c>
      <c r="E233" s="537"/>
      <c r="F233" s="283"/>
    </row>
    <row r="234" spans="1:6">
      <c r="A234" s="107" t="s">
        <v>253</v>
      </c>
      <c r="B234" s="59" t="s">
        <v>255</v>
      </c>
      <c r="C234" s="107" t="s">
        <v>5</v>
      </c>
      <c r="D234" s="536">
        <v>2</v>
      </c>
      <c r="E234" s="537"/>
      <c r="F234" s="283"/>
    </row>
    <row r="235" spans="1:6">
      <c r="A235" s="107"/>
      <c r="B235" s="59"/>
      <c r="C235" s="107"/>
      <c r="D235" s="536"/>
      <c r="E235" s="537"/>
      <c r="F235" s="283"/>
    </row>
    <row r="236" spans="1:6">
      <c r="A236" s="107">
        <v>17</v>
      </c>
      <c r="B236" s="59" t="s">
        <v>208</v>
      </c>
      <c r="C236" s="107"/>
      <c r="D236" s="536"/>
      <c r="E236" s="537"/>
      <c r="F236" s="283"/>
    </row>
    <row r="237" spans="1:6">
      <c r="A237" s="107" t="s">
        <v>256</v>
      </c>
      <c r="B237" s="59" t="s">
        <v>257</v>
      </c>
      <c r="C237" s="107" t="s">
        <v>258</v>
      </c>
      <c r="D237" s="536">
        <v>1.1000000000000001</v>
      </c>
      <c r="E237" s="537"/>
      <c r="F237" s="283"/>
    </row>
    <row r="238" spans="1:6">
      <c r="A238" s="554"/>
      <c r="B238" s="555"/>
      <c r="C238" s="556"/>
      <c r="D238" s="556"/>
      <c r="E238" s="557"/>
      <c r="F238" s="537"/>
    </row>
    <row r="239" spans="1:6">
      <c r="A239" s="558"/>
      <c r="B239" s="397" t="s">
        <v>212</v>
      </c>
      <c r="C239" s="198"/>
      <c r="D239" s="548"/>
      <c r="E239" s="559"/>
      <c r="F239" s="560"/>
    </row>
    <row r="240" spans="1:6">
      <c r="A240" s="544"/>
      <c r="B240" s="561"/>
      <c r="C240" s="548"/>
      <c r="D240" s="548"/>
      <c r="E240" s="551"/>
      <c r="F240" s="562"/>
    </row>
    <row r="241" spans="1:6">
      <c r="A241" s="544"/>
      <c r="B241" s="531"/>
      <c r="C241" s="548"/>
      <c r="D241" s="548"/>
      <c r="E241" s="551"/>
      <c r="F241" s="551"/>
    </row>
    <row r="242" spans="1:6">
      <c r="A242" s="57"/>
      <c r="B242" s="57"/>
      <c r="C242" s="57"/>
      <c r="D242" s="57"/>
      <c r="E242" s="57"/>
      <c r="F242" s="57"/>
    </row>
    <row r="243" spans="1:6">
      <c r="A243" s="57"/>
      <c r="B243" s="57"/>
      <c r="C243" s="57"/>
      <c r="D243" s="57"/>
      <c r="E243" s="57"/>
      <c r="F243" s="57"/>
    </row>
    <row r="244" spans="1:6">
      <c r="A244" s="544" t="s">
        <v>39</v>
      </c>
      <c r="B244" s="531" t="s">
        <v>458</v>
      </c>
      <c r="C244" s="544"/>
      <c r="D244" s="544"/>
      <c r="E244" s="544"/>
      <c r="F244" s="544"/>
    </row>
    <row r="245" spans="1:6">
      <c r="A245" s="544"/>
      <c r="B245" s="531"/>
      <c r="C245" s="544"/>
      <c r="D245" s="544"/>
      <c r="E245" s="544"/>
      <c r="F245" s="544"/>
    </row>
    <row r="246" spans="1:6">
      <c r="A246" s="17" t="s">
        <v>24</v>
      </c>
      <c r="B246" s="17" t="s">
        <v>25</v>
      </c>
      <c r="C246" s="17" t="s">
        <v>26</v>
      </c>
      <c r="D246" s="17" t="s">
        <v>2</v>
      </c>
      <c r="E246" s="17" t="s">
        <v>27</v>
      </c>
      <c r="F246" s="17" t="s">
        <v>28</v>
      </c>
    </row>
    <row r="247" spans="1:6">
      <c r="A247" s="107" t="s">
        <v>169</v>
      </c>
      <c r="B247" s="397" t="s">
        <v>47</v>
      </c>
      <c r="C247" s="107"/>
      <c r="D247" s="536"/>
      <c r="E247" s="537"/>
      <c r="F247" s="537"/>
    </row>
    <row r="248" spans="1:6" ht="26.25">
      <c r="A248" s="107" t="s">
        <v>170</v>
      </c>
      <c r="B248" s="59" t="s">
        <v>595</v>
      </c>
      <c r="C248" s="107" t="s">
        <v>171</v>
      </c>
      <c r="D248" s="536">
        <v>70</v>
      </c>
      <c r="E248" s="537"/>
      <c r="F248" s="537"/>
    </row>
    <row r="249" spans="1:6" ht="26.25">
      <c r="A249" s="107" t="s">
        <v>172</v>
      </c>
      <c r="B249" s="59" t="s">
        <v>266</v>
      </c>
      <c r="C249" s="107" t="s">
        <v>171</v>
      </c>
      <c r="D249" s="536">
        <v>144</v>
      </c>
      <c r="E249" s="537"/>
      <c r="F249" s="537"/>
    </row>
    <row r="250" spans="1:6">
      <c r="A250" s="107" t="s">
        <v>174</v>
      </c>
      <c r="B250" s="104" t="s">
        <v>215</v>
      </c>
      <c r="C250" s="107" t="s">
        <v>171</v>
      </c>
      <c r="D250" s="536">
        <v>70</v>
      </c>
      <c r="E250" s="537"/>
      <c r="F250" s="537"/>
    </row>
    <row r="251" spans="1:6">
      <c r="A251" s="107">
        <v>1.4</v>
      </c>
      <c r="B251" s="104" t="s">
        <v>225</v>
      </c>
      <c r="C251" s="107" t="s">
        <v>52</v>
      </c>
      <c r="D251" s="536">
        <v>1</v>
      </c>
      <c r="E251" s="537"/>
      <c r="F251" s="537"/>
    </row>
    <row r="252" spans="1:6">
      <c r="A252" s="107"/>
      <c r="B252" s="397"/>
      <c r="C252" s="107"/>
      <c r="D252" s="536"/>
      <c r="E252" s="537"/>
      <c r="F252" s="537"/>
    </row>
    <row r="253" spans="1:6">
      <c r="A253" s="107">
        <v>2</v>
      </c>
      <c r="B253" s="397" t="s">
        <v>176</v>
      </c>
      <c r="C253" s="107"/>
      <c r="D253" s="536"/>
      <c r="E253" s="537"/>
      <c r="F253" s="537"/>
    </row>
    <row r="254" spans="1:6">
      <c r="A254" s="107" t="s">
        <v>177</v>
      </c>
      <c r="B254" s="104" t="s">
        <v>596</v>
      </c>
      <c r="C254" s="107" t="s">
        <v>5</v>
      </c>
      <c r="D254" s="536">
        <v>23.1</v>
      </c>
      <c r="E254" s="537"/>
      <c r="F254" s="537"/>
    </row>
    <row r="255" spans="1:6">
      <c r="A255" s="107">
        <v>2.2999999999999998</v>
      </c>
      <c r="B255" s="104" t="s">
        <v>226</v>
      </c>
      <c r="C255" s="107" t="s">
        <v>5</v>
      </c>
      <c r="D255" s="536">
        <v>3</v>
      </c>
      <c r="E255" s="537"/>
      <c r="F255" s="537"/>
    </row>
    <row r="256" spans="1:6">
      <c r="A256" s="107"/>
      <c r="B256" s="104"/>
      <c r="C256" s="107"/>
      <c r="D256" s="536"/>
      <c r="E256" s="537"/>
      <c r="F256" s="537"/>
    </row>
    <row r="257" spans="1:6">
      <c r="A257" s="107">
        <v>3</v>
      </c>
      <c r="B257" s="103" t="s">
        <v>179</v>
      </c>
      <c r="C257" s="107"/>
      <c r="D257" s="536"/>
      <c r="E257" s="537"/>
      <c r="F257" s="537"/>
    </row>
    <row r="258" spans="1:6">
      <c r="A258" s="107" t="s">
        <v>180</v>
      </c>
      <c r="B258" s="59" t="s">
        <v>181</v>
      </c>
      <c r="C258" s="107" t="s">
        <v>5</v>
      </c>
      <c r="D258" s="536">
        <v>119.7</v>
      </c>
      <c r="E258" s="537"/>
      <c r="F258" s="537"/>
    </row>
    <row r="259" spans="1:6">
      <c r="A259" s="107"/>
      <c r="B259" s="59"/>
      <c r="C259" s="107"/>
      <c r="D259" s="536"/>
      <c r="E259" s="537"/>
      <c r="F259" s="537"/>
    </row>
    <row r="260" spans="1:6">
      <c r="A260" s="107">
        <v>4</v>
      </c>
      <c r="B260" s="103" t="s">
        <v>182</v>
      </c>
      <c r="C260" s="107"/>
      <c r="D260" s="536"/>
      <c r="E260" s="537"/>
      <c r="F260" s="537"/>
    </row>
    <row r="261" spans="1:6">
      <c r="A261" s="107" t="s">
        <v>183</v>
      </c>
      <c r="B261" s="59" t="s">
        <v>227</v>
      </c>
      <c r="C261" s="107" t="s">
        <v>5</v>
      </c>
      <c r="D261" s="536">
        <v>104.3</v>
      </c>
      <c r="E261" s="537"/>
      <c r="F261" s="537"/>
    </row>
    <row r="262" spans="1:6">
      <c r="A262" s="107"/>
      <c r="B262" s="59"/>
      <c r="C262" s="107"/>
      <c r="D262" s="536"/>
      <c r="E262" s="537"/>
      <c r="F262" s="537"/>
    </row>
    <row r="263" spans="1:6">
      <c r="A263" s="107">
        <v>5</v>
      </c>
      <c r="B263" s="103" t="s">
        <v>186</v>
      </c>
      <c r="C263" s="107"/>
      <c r="D263" s="536"/>
      <c r="E263" s="537"/>
      <c r="F263" s="537"/>
    </row>
    <row r="264" spans="1:6" ht="26.25">
      <c r="A264" s="107" t="s">
        <v>187</v>
      </c>
      <c r="B264" s="59" t="s">
        <v>228</v>
      </c>
      <c r="C264" s="107" t="s">
        <v>5</v>
      </c>
      <c r="D264" s="536">
        <v>16.8</v>
      </c>
      <c r="E264" s="537"/>
      <c r="F264" s="537"/>
    </row>
    <row r="265" spans="1:6">
      <c r="A265" s="107"/>
      <c r="B265" s="59"/>
      <c r="C265" s="107"/>
      <c r="D265" s="536"/>
      <c r="E265" s="537"/>
      <c r="F265" s="537"/>
    </row>
    <row r="266" spans="1:6" ht="26.25">
      <c r="A266" s="107" t="s">
        <v>189</v>
      </c>
      <c r="B266" s="59" t="s">
        <v>598</v>
      </c>
      <c r="C266" s="107" t="s">
        <v>5</v>
      </c>
      <c r="D266" s="536">
        <v>28</v>
      </c>
      <c r="E266" s="537"/>
      <c r="F266" s="537"/>
    </row>
    <row r="267" spans="1:6">
      <c r="A267" s="107"/>
      <c r="B267" s="59"/>
      <c r="C267" s="107"/>
      <c r="D267" s="536"/>
      <c r="E267" s="537"/>
      <c r="F267" s="537"/>
    </row>
    <row r="268" spans="1:6">
      <c r="A268" s="107">
        <v>6</v>
      </c>
      <c r="B268" s="103" t="s">
        <v>190</v>
      </c>
      <c r="C268" s="107"/>
      <c r="D268" s="536"/>
      <c r="E268" s="537"/>
      <c r="F268" s="537"/>
    </row>
    <row r="269" spans="1:6">
      <c r="A269" s="107" t="s">
        <v>191</v>
      </c>
      <c r="B269" s="59" t="s">
        <v>217</v>
      </c>
      <c r="C269" s="107" t="s">
        <v>5</v>
      </c>
      <c r="D269" s="536">
        <v>23.1</v>
      </c>
      <c r="E269" s="537"/>
      <c r="F269" s="537"/>
    </row>
    <row r="270" spans="1:6">
      <c r="A270" s="107">
        <v>6.2</v>
      </c>
      <c r="B270" s="59" t="s">
        <v>599</v>
      </c>
      <c r="C270" s="107" t="s">
        <v>5</v>
      </c>
      <c r="D270" s="536">
        <v>22.4</v>
      </c>
      <c r="E270" s="537"/>
      <c r="F270" s="537"/>
    </row>
    <row r="271" spans="1:6">
      <c r="A271" s="107" t="s">
        <v>231</v>
      </c>
      <c r="B271" s="59" t="s">
        <v>280</v>
      </c>
      <c r="C271" s="107" t="s">
        <v>5</v>
      </c>
      <c r="D271" s="536">
        <v>1.2</v>
      </c>
      <c r="E271" s="537"/>
      <c r="F271" s="537"/>
    </row>
    <row r="272" spans="1:6">
      <c r="A272" s="107"/>
      <c r="B272" s="59"/>
      <c r="C272" s="107"/>
      <c r="D272" s="536"/>
      <c r="E272" s="537"/>
      <c r="F272" s="537"/>
    </row>
    <row r="273" spans="1:6">
      <c r="A273" s="107">
        <v>7</v>
      </c>
      <c r="B273" s="103" t="s">
        <v>193</v>
      </c>
      <c r="C273" s="107"/>
      <c r="D273" s="536"/>
      <c r="E273" s="537"/>
      <c r="F273" s="537"/>
    </row>
    <row r="274" spans="1:6">
      <c r="A274" s="107" t="s">
        <v>194</v>
      </c>
      <c r="B274" s="59" t="s">
        <v>608</v>
      </c>
      <c r="C274" s="107" t="s">
        <v>12</v>
      </c>
      <c r="D274" s="536">
        <v>70</v>
      </c>
      <c r="E274" s="537"/>
      <c r="F274" s="537"/>
    </row>
    <row r="275" spans="1:6">
      <c r="A275" s="107" t="s">
        <v>232</v>
      </c>
      <c r="B275" s="59" t="s">
        <v>196</v>
      </c>
      <c r="C275" s="107" t="s">
        <v>70</v>
      </c>
      <c r="D275" s="536">
        <v>2</v>
      </c>
      <c r="E275" s="537"/>
      <c r="F275" s="537"/>
    </row>
    <row r="276" spans="1:6">
      <c r="A276" s="107" t="s">
        <v>197</v>
      </c>
      <c r="B276" s="59" t="s">
        <v>600</v>
      </c>
      <c r="C276" s="107" t="s">
        <v>70</v>
      </c>
      <c r="D276" s="536">
        <v>2</v>
      </c>
      <c r="E276" s="537"/>
      <c r="F276" s="537"/>
    </row>
    <row r="277" spans="1:6" ht="39">
      <c r="A277" s="107">
        <v>7.7</v>
      </c>
      <c r="B277" s="59" t="s">
        <v>281</v>
      </c>
      <c r="C277" s="107" t="s">
        <v>52</v>
      </c>
      <c r="D277" s="536">
        <v>2</v>
      </c>
      <c r="E277" s="537"/>
      <c r="F277" s="537"/>
    </row>
    <row r="278" spans="1:6">
      <c r="A278" s="107"/>
      <c r="B278" s="59"/>
      <c r="C278" s="107"/>
      <c r="D278" s="536"/>
      <c r="E278" s="537"/>
      <c r="F278" s="537"/>
    </row>
    <row r="279" spans="1:6">
      <c r="A279" s="107">
        <v>8</v>
      </c>
      <c r="B279" s="103" t="s">
        <v>204</v>
      </c>
      <c r="C279" s="107"/>
      <c r="D279" s="536"/>
      <c r="E279" s="537"/>
      <c r="F279" s="537"/>
    </row>
    <row r="280" spans="1:6">
      <c r="A280" s="107" t="s">
        <v>205</v>
      </c>
      <c r="B280" s="59" t="s">
        <v>614</v>
      </c>
      <c r="C280" s="107" t="s">
        <v>12</v>
      </c>
      <c r="D280" s="536">
        <v>70</v>
      </c>
      <c r="E280" s="537"/>
      <c r="F280" s="537"/>
    </row>
    <row r="281" spans="1:6">
      <c r="A281" s="107" t="s">
        <v>206</v>
      </c>
      <c r="B281" s="59" t="s">
        <v>282</v>
      </c>
      <c r="C281" s="107" t="s">
        <v>5</v>
      </c>
      <c r="D281" s="536">
        <v>23.1</v>
      </c>
      <c r="E281" s="537"/>
      <c r="F281" s="537"/>
    </row>
    <row r="282" spans="1:6">
      <c r="A282" s="107">
        <v>8.4</v>
      </c>
      <c r="B282" s="59" t="s">
        <v>605</v>
      </c>
      <c r="C282" s="107" t="s">
        <v>30</v>
      </c>
      <c r="D282" s="536">
        <v>308</v>
      </c>
      <c r="E282" s="537"/>
      <c r="F282" s="537"/>
    </row>
    <row r="283" spans="1:6">
      <c r="A283" s="107"/>
      <c r="B283" s="59"/>
      <c r="C283" s="107"/>
      <c r="D283" s="536"/>
      <c r="E283" s="537"/>
      <c r="F283" s="537"/>
    </row>
    <row r="284" spans="1:6">
      <c r="A284" s="107">
        <v>9</v>
      </c>
      <c r="B284" s="103" t="s">
        <v>235</v>
      </c>
      <c r="C284" s="107"/>
      <c r="D284" s="536"/>
      <c r="E284" s="537"/>
      <c r="F284" s="537"/>
    </row>
    <row r="285" spans="1:6">
      <c r="A285" s="107"/>
      <c r="B285" s="397" t="s">
        <v>47</v>
      </c>
      <c r="C285" s="107"/>
      <c r="D285" s="536"/>
      <c r="E285" s="537"/>
      <c r="F285" s="537"/>
    </row>
    <row r="286" spans="1:6" ht="26.25">
      <c r="A286" s="107" t="s">
        <v>209</v>
      </c>
      <c r="B286" s="59" t="s">
        <v>595</v>
      </c>
      <c r="C286" s="107" t="s">
        <v>12</v>
      </c>
      <c r="D286" s="536">
        <v>59.4</v>
      </c>
      <c r="E286" s="537"/>
      <c r="F286" s="537"/>
    </row>
    <row r="287" spans="1:6">
      <c r="A287" s="107" t="s">
        <v>236</v>
      </c>
      <c r="B287" s="59" t="s">
        <v>237</v>
      </c>
      <c r="C287" s="107" t="s">
        <v>12</v>
      </c>
      <c r="D287" s="536">
        <v>64.8</v>
      </c>
      <c r="E287" s="537"/>
      <c r="F287" s="537"/>
    </row>
    <row r="288" spans="1:6">
      <c r="A288" s="107">
        <v>9.3000000000000007</v>
      </c>
      <c r="B288" s="59" t="s">
        <v>277</v>
      </c>
      <c r="C288" s="107" t="s">
        <v>12</v>
      </c>
      <c r="D288" s="536">
        <v>27</v>
      </c>
      <c r="E288" s="537"/>
      <c r="F288" s="537"/>
    </row>
    <row r="289" spans="1:6">
      <c r="A289" s="107"/>
      <c r="B289" s="59"/>
      <c r="C289" s="107"/>
      <c r="D289" s="536"/>
      <c r="E289" s="537"/>
      <c r="F289" s="537"/>
    </row>
    <row r="290" spans="1:6">
      <c r="A290" s="107"/>
      <c r="B290" s="59"/>
      <c r="C290" s="107"/>
      <c r="D290" s="536"/>
      <c r="E290" s="537"/>
      <c r="F290" s="537"/>
    </row>
    <row r="291" spans="1:6">
      <c r="A291" s="107">
        <v>10</v>
      </c>
      <c r="B291" s="397" t="s">
        <v>176</v>
      </c>
      <c r="C291" s="107"/>
      <c r="D291" s="536"/>
      <c r="E291" s="537"/>
      <c r="F291" s="537"/>
    </row>
    <row r="292" spans="1:6">
      <c r="A292" s="107" t="s">
        <v>91</v>
      </c>
      <c r="B292" s="104" t="s">
        <v>661</v>
      </c>
      <c r="C292" s="107" t="s">
        <v>5</v>
      </c>
      <c r="D292" s="536">
        <v>2</v>
      </c>
      <c r="E292" s="537"/>
      <c r="F292" s="537"/>
    </row>
    <row r="293" spans="1:6">
      <c r="A293" s="107"/>
      <c r="B293" s="104"/>
      <c r="C293" s="107"/>
      <c r="D293" s="536"/>
      <c r="E293" s="537"/>
      <c r="F293" s="537"/>
    </row>
    <row r="294" spans="1:6">
      <c r="A294" s="107">
        <v>11</v>
      </c>
      <c r="B294" s="103" t="s">
        <v>179</v>
      </c>
      <c r="C294" s="107"/>
      <c r="D294" s="536"/>
      <c r="E294" s="537"/>
      <c r="F294" s="537"/>
    </row>
    <row r="295" spans="1:6">
      <c r="A295" s="107" t="s">
        <v>240</v>
      </c>
      <c r="B295" s="59" t="s">
        <v>181</v>
      </c>
      <c r="C295" s="107" t="s">
        <v>5</v>
      </c>
      <c r="D295" s="536">
        <v>26.8</v>
      </c>
      <c r="E295" s="537"/>
      <c r="F295" s="537"/>
    </row>
    <row r="296" spans="1:6">
      <c r="A296" s="107"/>
      <c r="B296" s="104"/>
      <c r="C296" s="107"/>
      <c r="D296" s="536"/>
      <c r="E296" s="537"/>
      <c r="F296" s="537"/>
    </row>
    <row r="297" spans="1:6">
      <c r="A297" s="107">
        <v>12</v>
      </c>
      <c r="B297" s="103" t="s">
        <v>182</v>
      </c>
      <c r="C297" s="107"/>
      <c r="D297" s="536"/>
      <c r="E297" s="537"/>
      <c r="F297" s="537"/>
    </row>
    <row r="298" spans="1:6">
      <c r="A298" s="107" t="s">
        <v>241</v>
      </c>
      <c r="B298" s="59" t="s">
        <v>227</v>
      </c>
      <c r="C298" s="107" t="s">
        <v>5</v>
      </c>
      <c r="D298" s="536">
        <v>49.8</v>
      </c>
      <c r="E298" s="537"/>
      <c r="F298" s="537"/>
    </row>
    <row r="299" spans="1:6">
      <c r="A299" s="107"/>
      <c r="B299" s="104"/>
      <c r="C299" s="107"/>
      <c r="D299" s="536"/>
      <c r="E299" s="537"/>
      <c r="F299" s="537"/>
    </row>
    <row r="300" spans="1:6">
      <c r="A300" s="107">
        <v>13</v>
      </c>
      <c r="B300" s="103" t="s">
        <v>186</v>
      </c>
      <c r="C300" s="107"/>
      <c r="D300" s="536"/>
      <c r="E300" s="537"/>
      <c r="F300" s="537"/>
    </row>
    <row r="301" spans="1:6" ht="26.25">
      <c r="A301" s="107" t="s">
        <v>242</v>
      </c>
      <c r="B301" s="59" t="s">
        <v>228</v>
      </c>
      <c r="C301" s="107" t="s">
        <v>5</v>
      </c>
      <c r="D301" s="536">
        <v>14.3</v>
      </c>
      <c r="E301" s="537"/>
      <c r="F301" s="537"/>
    </row>
    <row r="302" spans="1:6" ht="26.25">
      <c r="A302" s="107" t="s">
        <v>243</v>
      </c>
      <c r="B302" s="59" t="s">
        <v>598</v>
      </c>
      <c r="C302" s="107" t="s">
        <v>5</v>
      </c>
      <c r="D302" s="536">
        <v>17.850000000000001</v>
      </c>
      <c r="E302" s="537"/>
      <c r="F302" s="537"/>
    </row>
    <row r="303" spans="1:6">
      <c r="A303" s="107"/>
      <c r="B303" s="104"/>
      <c r="C303" s="107"/>
      <c r="D303" s="536"/>
      <c r="E303" s="537"/>
      <c r="F303" s="537"/>
    </row>
    <row r="304" spans="1:6">
      <c r="A304" s="107">
        <v>14</v>
      </c>
      <c r="B304" s="103" t="s">
        <v>190</v>
      </c>
      <c r="C304" s="107"/>
      <c r="D304" s="536"/>
      <c r="E304" s="537"/>
      <c r="F304" s="537"/>
    </row>
    <row r="305" spans="1:6">
      <c r="A305" s="107" t="s">
        <v>244</v>
      </c>
      <c r="B305" s="59" t="s">
        <v>283</v>
      </c>
      <c r="C305" s="107" t="s">
        <v>5</v>
      </c>
      <c r="D305" s="536">
        <v>2</v>
      </c>
      <c r="E305" s="537"/>
      <c r="F305" s="537"/>
    </row>
    <row r="306" spans="1:6">
      <c r="A306" s="107" t="s">
        <v>244</v>
      </c>
      <c r="B306" s="59" t="s">
        <v>246</v>
      </c>
      <c r="C306" s="107" t="s">
        <v>5</v>
      </c>
      <c r="D306" s="536">
        <v>2</v>
      </c>
      <c r="E306" s="537"/>
      <c r="F306" s="537"/>
    </row>
    <row r="307" spans="1:6">
      <c r="A307" s="107"/>
      <c r="B307" s="59"/>
      <c r="C307" s="107"/>
      <c r="D307" s="536"/>
      <c r="E307" s="537"/>
      <c r="F307" s="537"/>
    </row>
    <row r="308" spans="1:6">
      <c r="A308" s="107">
        <v>15</v>
      </c>
      <c r="B308" s="103" t="s">
        <v>193</v>
      </c>
      <c r="C308" s="107"/>
      <c r="D308" s="536"/>
      <c r="E308" s="537"/>
      <c r="F308" s="537"/>
    </row>
    <row r="309" spans="1:6">
      <c r="A309" s="107" t="s">
        <v>247</v>
      </c>
      <c r="B309" s="59" t="s">
        <v>610</v>
      </c>
      <c r="C309" s="107" t="s">
        <v>12</v>
      </c>
      <c r="D309" s="536">
        <v>59.4</v>
      </c>
      <c r="E309" s="537"/>
      <c r="F309" s="537"/>
    </row>
    <row r="310" spans="1:6">
      <c r="A310" s="107" t="s">
        <v>248</v>
      </c>
      <c r="B310" s="104" t="s">
        <v>611</v>
      </c>
      <c r="C310" s="107" t="s">
        <v>70</v>
      </c>
      <c r="D310" s="536">
        <v>27</v>
      </c>
      <c r="E310" s="537"/>
      <c r="F310" s="537"/>
    </row>
    <row r="311" spans="1:6" ht="26.25">
      <c r="A311" s="107" t="s">
        <v>249</v>
      </c>
      <c r="B311" s="59" t="s">
        <v>279</v>
      </c>
      <c r="C311" s="107" t="s">
        <v>70</v>
      </c>
      <c r="D311" s="536">
        <v>27</v>
      </c>
      <c r="E311" s="537"/>
      <c r="F311" s="537"/>
    </row>
    <row r="312" spans="1:6">
      <c r="A312" s="107"/>
      <c r="B312" s="104"/>
      <c r="C312" s="107"/>
      <c r="D312" s="536"/>
      <c r="E312" s="537"/>
      <c r="F312" s="537"/>
    </row>
    <row r="313" spans="1:6">
      <c r="A313" s="107">
        <v>16</v>
      </c>
      <c r="B313" s="103" t="s">
        <v>204</v>
      </c>
      <c r="C313" s="107"/>
      <c r="D313" s="536"/>
      <c r="E313" s="537"/>
      <c r="F313" s="537"/>
    </row>
    <row r="314" spans="1:6">
      <c r="A314" s="107" t="s">
        <v>251</v>
      </c>
      <c r="B314" s="59" t="s">
        <v>604</v>
      </c>
      <c r="C314" s="107" t="s">
        <v>12</v>
      </c>
      <c r="D314" s="536">
        <v>75.599999999999994</v>
      </c>
      <c r="E314" s="537"/>
      <c r="F314" s="537"/>
    </row>
    <row r="315" spans="1:6">
      <c r="A315" s="107" t="s">
        <v>254</v>
      </c>
      <c r="B315" s="59" t="s">
        <v>255</v>
      </c>
      <c r="C315" s="107" t="s">
        <v>5</v>
      </c>
      <c r="D315" s="536">
        <v>2</v>
      </c>
      <c r="E315" s="537"/>
      <c r="F315" s="537"/>
    </row>
    <row r="316" spans="1:6">
      <c r="A316" s="107"/>
      <c r="B316" s="59"/>
      <c r="C316" s="107"/>
      <c r="D316" s="536"/>
      <c r="E316" s="537"/>
      <c r="F316" s="537"/>
    </row>
    <row r="317" spans="1:6">
      <c r="A317" s="107">
        <v>17</v>
      </c>
      <c r="B317" s="59" t="s">
        <v>208</v>
      </c>
      <c r="C317" s="107"/>
      <c r="D317" s="536"/>
      <c r="E317" s="537"/>
      <c r="F317" s="537"/>
    </row>
    <row r="318" spans="1:6">
      <c r="A318" s="107" t="s">
        <v>256</v>
      </c>
      <c r="B318" s="59" t="s">
        <v>257</v>
      </c>
      <c r="C318" s="107" t="s">
        <v>258</v>
      </c>
      <c r="D318" s="536">
        <v>1.1000000000000001</v>
      </c>
      <c r="E318" s="537"/>
      <c r="F318" s="537"/>
    </row>
    <row r="319" spans="1:6">
      <c r="A319" s="554"/>
      <c r="B319" s="555"/>
      <c r="C319" s="556"/>
      <c r="D319" s="556"/>
      <c r="E319" s="557"/>
      <c r="F319" s="537"/>
    </row>
    <row r="320" spans="1:6">
      <c r="A320" s="558"/>
      <c r="B320" s="397" t="s">
        <v>212</v>
      </c>
      <c r="C320" s="198"/>
      <c r="D320" s="548"/>
      <c r="E320" s="559"/>
      <c r="F320" s="560"/>
    </row>
    <row r="321" spans="1:7">
      <c r="A321" s="544"/>
      <c r="B321" s="561"/>
      <c r="C321" s="548"/>
      <c r="D321" s="548"/>
      <c r="E321" s="551"/>
      <c r="F321" s="562"/>
    </row>
    <row r="322" spans="1:7">
      <c r="A322" s="544"/>
      <c r="B322" s="531"/>
      <c r="C322" s="548"/>
      <c r="D322" s="548"/>
      <c r="E322" s="551"/>
      <c r="F322" s="551"/>
    </row>
    <row r="323" spans="1:7">
      <c r="A323" s="57"/>
      <c r="B323" s="57"/>
      <c r="C323" s="57"/>
      <c r="D323" s="57"/>
      <c r="E323" s="538"/>
      <c r="F323" s="538"/>
    </row>
    <row r="324" spans="1:7">
      <c r="A324" s="57"/>
      <c r="B324" s="57"/>
      <c r="C324" s="57"/>
      <c r="D324" s="57"/>
      <c r="E324" s="57"/>
      <c r="F324" s="57"/>
    </row>
    <row r="325" spans="1:7">
      <c r="A325" s="544" t="s">
        <v>39</v>
      </c>
      <c r="B325" s="531" t="s">
        <v>459</v>
      </c>
      <c r="C325" s="544"/>
      <c r="D325" s="544"/>
      <c r="E325" s="544"/>
      <c r="F325" s="544"/>
      <c r="G325" s="545"/>
    </row>
    <row r="326" spans="1:7">
      <c r="A326" s="544" t="s">
        <v>39</v>
      </c>
      <c r="B326" s="544"/>
      <c r="C326" s="544"/>
      <c r="D326" s="544"/>
      <c r="E326" s="544"/>
      <c r="F326" s="544"/>
      <c r="G326" s="545"/>
    </row>
    <row r="327" spans="1:7">
      <c r="A327" s="17" t="s">
        <v>24</v>
      </c>
      <c r="B327" s="17" t="s">
        <v>25</v>
      </c>
      <c r="C327" s="17" t="s">
        <v>26</v>
      </c>
      <c r="D327" s="17" t="s">
        <v>2</v>
      </c>
      <c r="E327" s="17" t="s">
        <v>27</v>
      </c>
      <c r="F327" s="17" t="s">
        <v>28</v>
      </c>
    </row>
    <row r="328" spans="1:7">
      <c r="A328" s="107" t="s">
        <v>169</v>
      </c>
      <c r="B328" s="397" t="s">
        <v>47</v>
      </c>
      <c r="C328" s="107"/>
      <c r="D328" s="536"/>
      <c r="E328" s="537"/>
      <c r="F328" s="537"/>
    </row>
    <row r="329" spans="1:7" ht="26.25">
      <c r="A329" s="107" t="s">
        <v>170</v>
      </c>
      <c r="B329" s="59" t="s">
        <v>595</v>
      </c>
      <c r="C329" s="107" t="s">
        <v>171</v>
      </c>
      <c r="D329" s="536">
        <v>53</v>
      </c>
      <c r="E329" s="537"/>
      <c r="F329" s="537"/>
    </row>
    <row r="330" spans="1:7" ht="26.25">
      <c r="A330" s="107" t="s">
        <v>172</v>
      </c>
      <c r="B330" s="59" t="s">
        <v>284</v>
      </c>
      <c r="C330" s="107" t="s">
        <v>171</v>
      </c>
      <c r="D330" s="536">
        <v>120</v>
      </c>
      <c r="E330" s="537"/>
      <c r="F330" s="537"/>
    </row>
    <row r="331" spans="1:7">
      <c r="A331" s="107" t="s">
        <v>174</v>
      </c>
      <c r="B331" s="104" t="s">
        <v>215</v>
      </c>
      <c r="C331" s="107" t="s">
        <v>171</v>
      </c>
      <c r="D331" s="536">
        <v>53</v>
      </c>
      <c r="E331" s="537"/>
      <c r="F331" s="537"/>
    </row>
    <row r="332" spans="1:7">
      <c r="A332" s="107">
        <v>1.4</v>
      </c>
      <c r="B332" s="104" t="s">
        <v>225</v>
      </c>
      <c r="C332" s="107" t="s">
        <v>52</v>
      </c>
      <c r="D332" s="536">
        <v>1</v>
      </c>
      <c r="E332" s="537"/>
      <c r="F332" s="537"/>
    </row>
    <row r="333" spans="1:7">
      <c r="A333" s="107"/>
      <c r="B333" s="397"/>
      <c r="C333" s="107"/>
      <c r="D333" s="536"/>
      <c r="E333" s="537"/>
      <c r="F333" s="537"/>
    </row>
    <row r="334" spans="1:7">
      <c r="A334" s="107">
        <v>2</v>
      </c>
      <c r="B334" s="397" t="s">
        <v>176</v>
      </c>
      <c r="C334" s="107"/>
      <c r="D334" s="536"/>
      <c r="E334" s="537"/>
      <c r="F334" s="537"/>
    </row>
    <row r="335" spans="1:7">
      <c r="A335" s="107" t="s">
        <v>177</v>
      </c>
      <c r="B335" s="104" t="s">
        <v>596</v>
      </c>
      <c r="C335" s="107" t="s">
        <v>5</v>
      </c>
      <c r="D335" s="536">
        <v>17.5</v>
      </c>
      <c r="E335" s="537"/>
      <c r="F335" s="537"/>
    </row>
    <row r="336" spans="1:7">
      <c r="A336" s="107">
        <v>2.2999999999999998</v>
      </c>
      <c r="B336" s="104" t="s">
        <v>226</v>
      </c>
      <c r="C336" s="107" t="s">
        <v>5</v>
      </c>
      <c r="D336" s="536">
        <v>3</v>
      </c>
      <c r="E336" s="537"/>
      <c r="F336" s="537"/>
    </row>
    <row r="337" spans="1:6">
      <c r="A337" s="107"/>
      <c r="B337" s="104"/>
      <c r="C337" s="107"/>
      <c r="D337" s="536"/>
      <c r="E337" s="537"/>
      <c r="F337" s="537"/>
    </row>
    <row r="338" spans="1:6">
      <c r="A338" s="107">
        <v>3</v>
      </c>
      <c r="B338" s="103" t="s">
        <v>179</v>
      </c>
      <c r="C338" s="107"/>
      <c r="D338" s="536"/>
      <c r="E338" s="537"/>
      <c r="F338" s="537"/>
    </row>
    <row r="339" spans="1:6">
      <c r="A339" s="107" t="s">
        <v>180</v>
      </c>
      <c r="B339" s="59" t="s">
        <v>181</v>
      </c>
      <c r="C339" s="107" t="s">
        <v>5</v>
      </c>
      <c r="D339" s="536">
        <v>76.599999999999994</v>
      </c>
      <c r="E339" s="537"/>
      <c r="F339" s="537"/>
    </row>
    <row r="340" spans="1:6">
      <c r="A340" s="107"/>
      <c r="B340" s="59"/>
      <c r="C340" s="107"/>
      <c r="D340" s="536"/>
      <c r="E340" s="537"/>
      <c r="F340" s="537"/>
    </row>
    <row r="341" spans="1:6">
      <c r="A341" s="107">
        <v>4</v>
      </c>
      <c r="B341" s="103" t="s">
        <v>182</v>
      </c>
      <c r="C341" s="107"/>
      <c r="D341" s="536"/>
      <c r="E341" s="537"/>
      <c r="F341" s="537"/>
    </row>
    <row r="342" spans="1:6">
      <c r="A342" s="107" t="s">
        <v>183</v>
      </c>
      <c r="B342" s="59" t="s">
        <v>227</v>
      </c>
      <c r="C342" s="107" t="s">
        <v>5</v>
      </c>
      <c r="D342" s="536">
        <v>79</v>
      </c>
      <c r="E342" s="537"/>
      <c r="F342" s="537"/>
    </row>
    <row r="343" spans="1:6">
      <c r="A343" s="107">
        <v>5</v>
      </c>
      <c r="B343" s="103" t="s">
        <v>186</v>
      </c>
      <c r="C343" s="107"/>
      <c r="D343" s="536"/>
      <c r="E343" s="537"/>
      <c r="F343" s="537"/>
    </row>
    <row r="344" spans="1:6" ht="26.25">
      <c r="A344" s="107" t="s">
        <v>187</v>
      </c>
      <c r="B344" s="59" t="s">
        <v>228</v>
      </c>
      <c r="C344" s="107" t="s">
        <v>5</v>
      </c>
      <c r="D344" s="536">
        <v>12.8</v>
      </c>
      <c r="E344" s="537"/>
      <c r="F344" s="537"/>
    </row>
    <row r="345" spans="1:6">
      <c r="A345" s="107"/>
      <c r="B345" s="59"/>
      <c r="C345" s="107"/>
      <c r="D345" s="536"/>
      <c r="E345" s="537"/>
      <c r="F345" s="537"/>
    </row>
    <row r="346" spans="1:6" ht="26.25">
      <c r="A346" s="107" t="s">
        <v>189</v>
      </c>
      <c r="B346" s="59" t="s">
        <v>598</v>
      </c>
      <c r="C346" s="107" t="s">
        <v>5</v>
      </c>
      <c r="D346" s="536">
        <v>21.2</v>
      </c>
      <c r="E346" s="537"/>
      <c r="F346" s="537"/>
    </row>
    <row r="347" spans="1:6">
      <c r="A347" s="107"/>
      <c r="B347" s="59"/>
      <c r="C347" s="107"/>
      <c r="D347" s="536"/>
      <c r="E347" s="537"/>
      <c r="F347" s="537"/>
    </row>
    <row r="348" spans="1:6">
      <c r="A348" s="107">
        <v>6</v>
      </c>
      <c r="B348" s="103" t="s">
        <v>190</v>
      </c>
      <c r="C348" s="107"/>
      <c r="D348" s="536"/>
      <c r="E348" s="537"/>
      <c r="F348" s="537"/>
    </row>
    <row r="349" spans="1:6">
      <c r="A349" s="107" t="s">
        <v>191</v>
      </c>
      <c r="B349" s="59" t="s">
        <v>285</v>
      </c>
      <c r="C349" s="107" t="s">
        <v>5</v>
      </c>
      <c r="D349" s="563">
        <v>6.36</v>
      </c>
      <c r="E349" s="537"/>
      <c r="F349" s="537"/>
    </row>
    <row r="350" spans="1:6">
      <c r="A350" s="107" t="s">
        <v>230</v>
      </c>
      <c r="B350" s="59" t="s">
        <v>599</v>
      </c>
      <c r="C350" s="107" t="s">
        <v>5</v>
      </c>
      <c r="D350" s="536">
        <v>17.399999999999999</v>
      </c>
      <c r="E350" s="537"/>
      <c r="F350" s="537"/>
    </row>
    <row r="351" spans="1:6">
      <c r="A351" s="107" t="s">
        <v>231</v>
      </c>
      <c r="B351" s="59" t="s">
        <v>268</v>
      </c>
      <c r="C351" s="107" t="s">
        <v>5</v>
      </c>
      <c r="D351" s="536">
        <v>1.2</v>
      </c>
      <c r="E351" s="537"/>
      <c r="F351" s="537"/>
    </row>
    <row r="352" spans="1:6">
      <c r="A352" s="107"/>
      <c r="B352" s="59"/>
      <c r="C352" s="107"/>
      <c r="D352" s="536"/>
      <c r="E352" s="537"/>
      <c r="F352" s="537"/>
    </row>
    <row r="353" spans="1:6">
      <c r="A353" s="107">
        <v>7</v>
      </c>
      <c r="B353" s="103" t="s">
        <v>193</v>
      </c>
      <c r="C353" s="107"/>
      <c r="D353" s="536"/>
      <c r="E353" s="537"/>
      <c r="F353" s="537"/>
    </row>
    <row r="354" spans="1:6">
      <c r="A354" s="107" t="s">
        <v>194</v>
      </c>
      <c r="B354" s="59" t="s">
        <v>608</v>
      </c>
      <c r="C354" s="107" t="s">
        <v>12</v>
      </c>
      <c r="D354" s="536">
        <v>53</v>
      </c>
      <c r="E354" s="537"/>
      <c r="F354" s="537"/>
    </row>
    <row r="355" spans="1:6">
      <c r="A355" s="107" t="s">
        <v>232</v>
      </c>
      <c r="B355" s="59" t="s">
        <v>196</v>
      </c>
      <c r="C355" s="107" t="s">
        <v>70</v>
      </c>
      <c r="D355" s="536">
        <v>2</v>
      </c>
      <c r="E355" s="537"/>
      <c r="F355" s="537"/>
    </row>
    <row r="356" spans="1:6">
      <c r="A356" s="107" t="s">
        <v>197</v>
      </c>
      <c r="B356" s="59" t="s">
        <v>600</v>
      </c>
      <c r="C356" s="107" t="s">
        <v>70</v>
      </c>
      <c r="D356" s="536">
        <v>2</v>
      </c>
      <c r="E356" s="537"/>
      <c r="F356" s="537"/>
    </row>
    <row r="357" spans="1:6" ht="39">
      <c r="A357" s="107">
        <v>7.7</v>
      </c>
      <c r="B357" s="59" t="s">
        <v>286</v>
      </c>
      <c r="C357" s="107" t="s">
        <v>52</v>
      </c>
      <c r="D357" s="536">
        <v>2</v>
      </c>
      <c r="E357" s="537"/>
      <c r="F357" s="537"/>
    </row>
    <row r="358" spans="1:6">
      <c r="A358" s="107"/>
      <c r="B358" s="59"/>
      <c r="C358" s="107"/>
      <c r="D358" s="536"/>
      <c r="E358" s="537"/>
      <c r="F358" s="537"/>
    </row>
    <row r="359" spans="1:6">
      <c r="A359" s="107">
        <v>8</v>
      </c>
      <c r="B359" s="103" t="s">
        <v>204</v>
      </c>
      <c r="C359" s="107"/>
      <c r="D359" s="536"/>
      <c r="E359" s="537"/>
      <c r="F359" s="537"/>
    </row>
    <row r="360" spans="1:6">
      <c r="A360" s="107" t="s">
        <v>205</v>
      </c>
      <c r="B360" s="59" t="s">
        <v>604</v>
      </c>
      <c r="C360" s="107" t="s">
        <v>12</v>
      </c>
      <c r="D360" s="536">
        <v>50</v>
      </c>
      <c r="E360" s="537"/>
      <c r="F360" s="537"/>
    </row>
    <row r="361" spans="1:6">
      <c r="A361" s="107" t="s">
        <v>206</v>
      </c>
      <c r="B361" s="59" t="s">
        <v>233</v>
      </c>
      <c r="C361" s="107" t="s">
        <v>5</v>
      </c>
      <c r="D361" s="536">
        <v>17.5</v>
      </c>
      <c r="E361" s="537"/>
      <c r="F361" s="537"/>
    </row>
    <row r="362" spans="1:6">
      <c r="A362" s="107" t="s">
        <v>234</v>
      </c>
      <c r="B362" s="59" t="s">
        <v>605</v>
      </c>
      <c r="C362" s="107" t="s">
        <v>30</v>
      </c>
      <c r="D362" s="536">
        <v>212</v>
      </c>
      <c r="E362" s="537"/>
      <c r="F362" s="537"/>
    </row>
    <row r="363" spans="1:6">
      <c r="A363" s="107"/>
      <c r="B363" s="59"/>
      <c r="C363" s="107"/>
      <c r="D363" s="536"/>
      <c r="E363" s="537"/>
      <c r="F363" s="537"/>
    </row>
    <row r="364" spans="1:6">
      <c r="A364" s="107">
        <v>9</v>
      </c>
      <c r="B364" s="103" t="s">
        <v>235</v>
      </c>
      <c r="C364" s="107"/>
      <c r="D364" s="536"/>
      <c r="E364" s="537"/>
      <c r="F364" s="537"/>
    </row>
    <row r="365" spans="1:6">
      <c r="A365" s="107"/>
      <c r="B365" s="397" t="s">
        <v>47</v>
      </c>
      <c r="C365" s="107"/>
      <c r="D365" s="536"/>
      <c r="E365" s="537"/>
      <c r="F365" s="537"/>
    </row>
    <row r="366" spans="1:6" ht="26.25">
      <c r="A366" s="107" t="s">
        <v>209</v>
      </c>
      <c r="B366" s="59" t="s">
        <v>595</v>
      </c>
      <c r="C366" s="107" t="s">
        <v>12</v>
      </c>
      <c r="D366" s="536">
        <v>44</v>
      </c>
      <c r="E366" s="537"/>
      <c r="F366" s="537"/>
    </row>
    <row r="367" spans="1:6">
      <c r="A367" s="107" t="s">
        <v>236</v>
      </c>
      <c r="B367" s="59" t="s">
        <v>237</v>
      </c>
      <c r="C367" s="107" t="s">
        <v>12</v>
      </c>
      <c r="D367" s="536">
        <v>88</v>
      </c>
      <c r="E367" s="537"/>
      <c r="F367" s="537"/>
    </row>
    <row r="368" spans="1:6">
      <c r="A368" s="107">
        <v>9.3000000000000007</v>
      </c>
      <c r="B368" s="59" t="s">
        <v>277</v>
      </c>
      <c r="C368" s="107" t="s">
        <v>12</v>
      </c>
      <c r="D368" s="536">
        <v>44</v>
      </c>
      <c r="E368" s="537"/>
      <c r="F368" s="537"/>
    </row>
    <row r="369" spans="1:6">
      <c r="A369" s="107"/>
      <c r="B369" s="59"/>
      <c r="C369" s="107"/>
      <c r="D369" s="536"/>
      <c r="E369" s="537"/>
      <c r="F369" s="537"/>
    </row>
    <row r="370" spans="1:6">
      <c r="A370" s="107"/>
      <c r="B370" s="59"/>
      <c r="C370" s="107"/>
      <c r="D370" s="536"/>
      <c r="E370" s="537"/>
      <c r="F370" s="537"/>
    </row>
    <row r="371" spans="1:6">
      <c r="A371" s="107">
        <v>10</v>
      </c>
      <c r="B371" s="397" t="s">
        <v>176</v>
      </c>
      <c r="C371" s="107"/>
      <c r="D371" s="536"/>
      <c r="E371" s="537"/>
      <c r="F371" s="537"/>
    </row>
    <row r="372" spans="1:6">
      <c r="A372" s="107" t="s">
        <v>91</v>
      </c>
      <c r="B372" s="104" t="s">
        <v>661</v>
      </c>
      <c r="C372" s="107" t="s">
        <v>5</v>
      </c>
      <c r="D372" s="536">
        <v>3</v>
      </c>
      <c r="E372" s="537"/>
      <c r="F372" s="537"/>
    </row>
    <row r="373" spans="1:6">
      <c r="A373" s="107"/>
      <c r="B373" s="104"/>
      <c r="C373" s="107"/>
      <c r="D373" s="536"/>
      <c r="E373" s="537"/>
      <c r="F373" s="537"/>
    </row>
    <row r="374" spans="1:6">
      <c r="A374" s="107">
        <v>11</v>
      </c>
      <c r="B374" s="103" t="s">
        <v>179</v>
      </c>
      <c r="C374" s="107"/>
      <c r="D374" s="536"/>
      <c r="E374" s="537"/>
      <c r="F374" s="537"/>
    </row>
    <row r="375" spans="1:6">
      <c r="A375" s="107" t="s">
        <v>240</v>
      </c>
      <c r="B375" s="59" t="s">
        <v>181</v>
      </c>
      <c r="C375" s="107" t="s">
        <v>5</v>
      </c>
      <c r="D375" s="536">
        <v>22.15</v>
      </c>
      <c r="E375" s="537"/>
      <c r="F375" s="537"/>
    </row>
    <row r="376" spans="1:6">
      <c r="A376" s="107"/>
      <c r="B376" s="104"/>
      <c r="C376" s="107"/>
      <c r="D376" s="536"/>
      <c r="E376" s="537"/>
      <c r="F376" s="537"/>
    </row>
    <row r="377" spans="1:6">
      <c r="A377" s="107">
        <v>12</v>
      </c>
      <c r="B377" s="103" t="s">
        <v>182</v>
      </c>
      <c r="C377" s="107"/>
      <c r="D377" s="536"/>
      <c r="E377" s="537"/>
      <c r="F377" s="537"/>
    </row>
    <row r="378" spans="1:6">
      <c r="A378" s="107" t="s">
        <v>241</v>
      </c>
      <c r="B378" s="59" t="s">
        <v>227</v>
      </c>
      <c r="C378" s="107" t="s">
        <v>5</v>
      </c>
      <c r="D378" s="536">
        <v>45.6</v>
      </c>
      <c r="E378" s="537"/>
      <c r="F378" s="537"/>
    </row>
    <row r="379" spans="1:6">
      <c r="A379" s="107"/>
      <c r="B379" s="104"/>
      <c r="C379" s="107"/>
      <c r="D379" s="536"/>
      <c r="E379" s="537"/>
      <c r="F379" s="537"/>
    </row>
    <row r="380" spans="1:6">
      <c r="A380" s="107">
        <v>13</v>
      </c>
      <c r="B380" s="103" t="s">
        <v>186</v>
      </c>
      <c r="C380" s="107"/>
      <c r="D380" s="536"/>
      <c r="E380" s="537"/>
      <c r="F380" s="537"/>
    </row>
    <row r="381" spans="1:6" ht="26.25">
      <c r="A381" s="107" t="s">
        <v>242</v>
      </c>
      <c r="B381" s="59" t="s">
        <v>228</v>
      </c>
      <c r="C381" s="107" t="s">
        <v>5</v>
      </c>
      <c r="D381" s="536">
        <v>8</v>
      </c>
      <c r="E381" s="537"/>
      <c r="F381" s="537"/>
    </row>
    <row r="382" spans="1:6" ht="26.25">
      <c r="A382" s="107" t="s">
        <v>243</v>
      </c>
      <c r="B382" s="59" t="s">
        <v>598</v>
      </c>
      <c r="C382" s="107" t="s">
        <v>5</v>
      </c>
      <c r="D382" s="536">
        <v>19.149999999999999</v>
      </c>
      <c r="E382" s="537"/>
      <c r="F382" s="537"/>
    </row>
    <row r="383" spans="1:6">
      <c r="A383" s="107"/>
      <c r="B383" s="104"/>
      <c r="C383" s="107"/>
      <c r="D383" s="536"/>
      <c r="E383" s="537"/>
      <c r="F383" s="537"/>
    </row>
    <row r="384" spans="1:6">
      <c r="A384" s="107">
        <v>14</v>
      </c>
      <c r="B384" s="103" t="s">
        <v>190</v>
      </c>
      <c r="C384" s="107"/>
      <c r="D384" s="536"/>
      <c r="E384" s="537"/>
      <c r="F384" s="537"/>
    </row>
    <row r="385" spans="1:6">
      <c r="A385" s="107" t="s">
        <v>244</v>
      </c>
      <c r="B385" s="59" t="s">
        <v>283</v>
      </c>
      <c r="C385" s="107" t="s">
        <v>5</v>
      </c>
      <c r="D385" s="536">
        <v>2</v>
      </c>
      <c r="E385" s="537"/>
      <c r="F385" s="537"/>
    </row>
    <row r="386" spans="1:6">
      <c r="A386" s="107" t="s">
        <v>244</v>
      </c>
      <c r="B386" s="59" t="s">
        <v>246</v>
      </c>
      <c r="C386" s="107" t="s">
        <v>5</v>
      </c>
      <c r="D386" s="536">
        <v>2</v>
      </c>
      <c r="E386" s="537"/>
      <c r="F386" s="537"/>
    </row>
    <row r="387" spans="1:6">
      <c r="A387" s="107"/>
      <c r="B387" s="59"/>
      <c r="C387" s="107"/>
      <c r="D387" s="536"/>
      <c r="E387" s="537"/>
      <c r="F387" s="537"/>
    </row>
    <row r="388" spans="1:6">
      <c r="A388" s="107">
        <v>15</v>
      </c>
      <c r="B388" s="103" t="s">
        <v>193</v>
      </c>
      <c r="C388" s="107"/>
      <c r="D388" s="536"/>
      <c r="E388" s="537"/>
      <c r="F388" s="537"/>
    </row>
    <row r="389" spans="1:6">
      <c r="A389" s="107" t="s">
        <v>247</v>
      </c>
      <c r="B389" s="59" t="s">
        <v>610</v>
      </c>
      <c r="C389" s="107" t="s">
        <v>12</v>
      </c>
      <c r="D389" s="536">
        <v>44</v>
      </c>
      <c r="E389" s="537"/>
      <c r="F389" s="537"/>
    </row>
    <row r="390" spans="1:6">
      <c r="A390" s="107" t="s">
        <v>248</v>
      </c>
      <c r="B390" s="104" t="s">
        <v>611</v>
      </c>
      <c r="C390" s="107" t="s">
        <v>70</v>
      </c>
      <c r="D390" s="536">
        <v>20</v>
      </c>
      <c r="E390" s="537"/>
      <c r="F390" s="537"/>
    </row>
    <row r="391" spans="1:6" ht="26.25">
      <c r="A391" s="107" t="s">
        <v>249</v>
      </c>
      <c r="B391" s="59" t="s">
        <v>287</v>
      </c>
      <c r="C391" s="107" t="s">
        <v>70</v>
      </c>
      <c r="D391" s="536">
        <v>20</v>
      </c>
      <c r="E391" s="537"/>
      <c r="F391" s="537"/>
    </row>
    <row r="392" spans="1:6">
      <c r="A392" s="107"/>
      <c r="B392" s="104"/>
      <c r="C392" s="107"/>
      <c r="D392" s="536"/>
      <c r="E392" s="537"/>
      <c r="F392" s="537"/>
    </row>
    <row r="393" spans="1:6">
      <c r="A393" s="107">
        <v>16</v>
      </c>
      <c r="B393" s="103" t="s">
        <v>204</v>
      </c>
      <c r="C393" s="107"/>
      <c r="D393" s="536"/>
      <c r="E393" s="537"/>
      <c r="F393" s="537"/>
    </row>
    <row r="394" spans="1:6">
      <c r="A394" s="107" t="s">
        <v>251</v>
      </c>
      <c r="B394" s="59" t="s">
        <v>614</v>
      </c>
      <c r="C394" s="107" t="s">
        <v>12</v>
      </c>
      <c r="D394" s="536">
        <v>75.599999999999994</v>
      </c>
      <c r="E394" s="537"/>
      <c r="F394" s="537"/>
    </row>
    <row r="395" spans="1:6">
      <c r="A395" s="107" t="s">
        <v>254</v>
      </c>
      <c r="B395" s="59" t="s">
        <v>255</v>
      </c>
      <c r="C395" s="107" t="s">
        <v>5</v>
      </c>
      <c r="D395" s="536">
        <v>2</v>
      </c>
      <c r="E395" s="537"/>
      <c r="F395" s="537"/>
    </row>
    <row r="396" spans="1:6">
      <c r="A396" s="107"/>
      <c r="B396" s="59"/>
      <c r="C396" s="107"/>
      <c r="D396" s="536"/>
      <c r="E396" s="537"/>
      <c r="F396" s="537"/>
    </row>
    <row r="397" spans="1:6">
      <c r="A397" s="107">
        <v>17</v>
      </c>
      <c r="B397" s="59" t="s">
        <v>208</v>
      </c>
      <c r="C397" s="107"/>
      <c r="D397" s="536"/>
      <c r="E397" s="537"/>
      <c r="F397" s="537"/>
    </row>
    <row r="398" spans="1:6">
      <c r="A398" s="107" t="s">
        <v>256</v>
      </c>
      <c r="B398" s="59" t="s">
        <v>257</v>
      </c>
      <c r="C398" s="107" t="s">
        <v>258</v>
      </c>
      <c r="D398" s="536">
        <v>1.1000000000000001</v>
      </c>
      <c r="E398" s="537"/>
      <c r="F398" s="537"/>
    </row>
    <row r="399" spans="1:6">
      <c r="A399" s="554"/>
      <c r="B399" s="555"/>
      <c r="C399" s="556"/>
      <c r="D399" s="556"/>
      <c r="E399" s="557"/>
      <c r="F399" s="537"/>
    </row>
    <row r="400" spans="1:6">
      <c r="A400" s="558"/>
      <c r="B400" s="397" t="s">
        <v>212</v>
      </c>
      <c r="C400" s="198"/>
      <c r="D400" s="548"/>
      <c r="E400" s="559"/>
      <c r="F400" s="560"/>
    </row>
    <row r="401" spans="1:6">
      <c r="A401" s="544"/>
      <c r="B401" s="561"/>
      <c r="C401" s="548"/>
      <c r="D401" s="548"/>
      <c r="E401" s="551"/>
      <c r="F401" s="562"/>
    </row>
    <row r="402" spans="1:6">
      <c r="A402" s="544"/>
      <c r="B402" s="531"/>
      <c r="C402" s="548"/>
      <c r="D402" s="548"/>
      <c r="E402" s="551"/>
      <c r="F402" s="551"/>
    </row>
    <row r="403" spans="1:6">
      <c r="A403" s="57"/>
      <c r="B403" s="57"/>
      <c r="C403" s="57"/>
      <c r="D403" s="57"/>
      <c r="E403" s="57"/>
      <c r="F403" s="57"/>
    </row>
    <row r="404" spans="1:6">
      <c r="A404" s="57"/>
      <c r="B404" s="539" t="s">
        <v>460</v>
      </c>
      <c r="C404" s="57"/>
      <c r="D404" s="57"/>
      <c r="E404" s="57"/>
      <c r="F404" s="57"/>
    </row>
    <row r="405" spans="1:6">
      <c r="A405" s="57"/>
      <c r="B405" s="57"/>
      <c r="C405" s="57"/>
      <c r="D405" s="57"/>
      <c r="E405" s="57"/>
      <c r="F405" s="57"/>
    </row>
    <row r="406" spans="1:6">
      <c r="A406" s="17" t="s">
        <v>24</v>
      </c>
      <c r="B406" s="17" t="s">
        <v>25</v>
      </c>
      <c r="C406" s="17" t="s">
        <v>26</v>
      </c>
      <c r="D406" s="17" t="s">
        <v>2</v>
      </c>
      <c r="E406" s="17" t="s">
        <v>27</v>
      </c>
      <c r="F406" s="17" t="s">
        <v>28</v>
      </c>
    </row>
    <row r="407" spans="1:6">
      <c r="A407" s="107" t="s">
        <v>169</v>
      </c>
      <c r="B407" s="397" t="s">
        <v>47</v>
      </c>
      <c r="C407" s="107"/>
      <c r="D407" s="536"/>
      <c r="E407" s="537"/>
      <c r="F407" s="537"/>
    </row>
    <row r="408" spans="1:6" ht="26.25">
      <c r="A408" s="107" t="s">
        <v>170</v>
      </c>
      <c r="B408" s="59" t="s">
        <v>595</v>
      </c>
      <c r="C408" s="107" t="s">
        <v>171</v>
      </c>
      <c r="D408" s="536">
        <v>74</v>
      </c>
      <c r="E408" s="537"/>
      <c r="F408" s="537"/>
    </row>
    <row r="409" spans="1:6" ht="26.25">
      <c r="A409" s="107" t="s">
        <v>172</v>
      </c>
      <c r="B409" s="59" t="s">
        <v>266</v>
      </c>
      <c r="C409" s="107" t="s">
        <v>171</v>
      </c>
      <c r="D409" s="536">
        <v>160</v>
      </c>
      <c r="E409" s="537"/>
      <c r="F409" s="537"/>
    </row>
    <row r="410" spans="1:6">
      <c r="A410" s="107" t="s">
        <v>174</v>
      </c>
      <c r="B410" s="104" t="s">
        <v>215</v>
      </c>
      <c r="C410" s="107" t="s">
        <v>171</v>
      </c>
      <c r="D410" s="536">
        <v>74</v>
      </c>
      <c r="E410" s="537"/>
      <c r="F410" s="537"/>
    </row>
    <row r="411" spans="1:6">
      <c r="A411" s="107">
        <v>1.4</v>
      </c>
      <c r="B411" s="104" t="s">
        <v>225</v>
      </c>
      <c r="C411" s="107" t="s">
        <v>52</v>
      </c>
      <c r="D411" s="536">
        <v>1</v>
      </c>
      <c r="E411" s="537"/>
      <c r="F411" s="537"/>
    </row>
    <row r="412" spans="1:6">
      <c r="A412" s="107"/>
      <c r="B412" s="397"/>
      <c r="C412" s="107"/>
      <c r="D412" s="536"/>
      <c r="E412" s="537"/>
      <c r="F412" s="537"/>
    </row>
    <row r="413" spans="1:6">
      <c r="A413" s="107">
        <v>2</v>
      </c>
      <c r="B413" s="397" t="s">
        <v>176</v>
      </c>
      <c r="C413" s="107"/>
      <c r="D413" s="536"/>
      <c r="E413" s="537"/>
      <c r="F413" s="537"/>
    </row>
    <row r="414" spans="1:6">
      <c r="A414" s="107" t="s">
        <v>177</v>
      </c>
      <c r="B414" s="104" t="s">
        <v>596</v>
      </c>
      <c r="C414" s="107" t="s">
        <v>5</v>
      </c>
      <c r="D414" s="536">
        <v>24.42</v>
      </c>
      <c r="E414" s="537"/>
      <c r="F414" s="537"/>
    </row>
    <row r="415" spans="1:6">
      <c r="A415" s="107">
        <v>2.2999999999999998</v>
      </c>
      <c r="B415" s="104" t="s">
        <v>226</v>
      </c>
      <c r="C415" s="107" t="s">
        <v>5</v>
      </c>
      <c r="D415" s="536">
        <v>3</v>
      </c>
      <c r="E415" s="537"/>
      <c r="F415" s="537"/>
    </row>
    <row r="416" spans="1:6">
      <c r="A416" s="107"/>
      <c r="B416" s="104"/>
      <c r="C416" s="107"/>
      <c r="D416" s="536"/>
      <c r="E416" s="537"/>
      <c r="F416" s="537"/>
    </row>
    <row r="417" spans="1:6">
      <c r="A417" s="107">
        <v>3</v>
      </c>
      <c r="B417" s="103" t="s">
        <v>179</v>
      </c>
      <c r="C417" s="107"/>
      <c r="D417" s="536"/>
      <c r="E417" s="537"/>
      <c r="F417" s="537"/>
    </row>
    <row r="418" spans="1:6">
      <c r="A418" s="107" t="s">
        <v>180</v>
      </c>
      <c r="B418" s="59" t="s">
        <v>181</v>
      </c>
      <c r="C418" s="107" t="s">
        <v>5</v>
      </c>
      <c r="D418" s="536">
        <v>101.92</v>
      </c>
      <c r="E418" s="537"/>
      <c r="F418" s="537"/>
    </row>
    <row r="419" spans="1:6">
      <c r="A419" s="107"/>
      <c r="B419" s="59"/>
      <c r="C419" s="107"/>
      <c r="D419" s="536"/>
      <c r="E419" s="537"/>
      <c r="F419" s="537"/>
    </row>
    <row r="420" spans="1:6">
      <c r="A420" s="107">
        <v>4</v>
      </c>
      <c r="B420" s="103" t="s">
        <v>182</v>
      </c>
      <c r="C420" s="107"/>
      <c r="D420" s="536"/>
      <c r="E420" s="537"/>
      <c r="F420" s="537"/>
    </row>
    <row r="421" spans="1:6">
      <c r="A421" s="107" t="s">
        <v>183</v>
      </c>
      <c r="B421" s="59" t="s">
        <v>227</v>
      </c>
      <c r="C421" s="107" t="s">
        <v>5</v>
      </c>
      <c r="D421" s="536">
        <v>85.7</v>
      </c>
      <c r="E421" s="537"/>
      <c r="F421" s="537"/>
    </row>
    <row r="422" spans="1:6">
      <c r="A422" s="107">
        <v>5</v>
      </c>
      <c r="B422" s="103" t="s">
        <v>186</v>
      </c>
      <c r="C422" s="107"/>
      <c r="D422" s="536"/>
      <c r="E422" s="537"/>
      <c r="F422" s="537"/>
    </row>
    <row r="423" spans="1:6" ht="26.25">
      <c r="A423" s="107" t="s">
        <v>187</v>
      </c>
      <c r="B423" s="59" t="s">
        <v>228</v>
      </c>
      <c r="C423" s="107" t="s">
        <v>5</v>
      </c>
      <c r="D423" s="536">
        <v>17.8</v>
      </c>
      <c r="E423" s="537"/>
      <c r="F423" s="537"/>
    </row>
    <row r="424" spans="1:6" ht="26.25">
      <c r="A424" s="107" t="s">
        <v>189</v>
      </c>
      <c r="B424" s="59" t="s">
        <v>598</v>
      </c>
      <c r="C424" s="107" t="s">
        <v>5</v>
      </c>
      <c r="D424" s="536">
        <v>29.55</v>
      </c>
      <c r="E424" s="537"/>
      <c r="F424" s="537"/>
    </row>
    <row r="425" spans="1:6">
      <c r="A425" s="107"/>
      <c r="B425" s="59"/>
      <c r="C425" s="107"/>
      <c r="D425" s="536"/>
      <c r="E425" s="537"/>
      <c r="F425" s="537"/>
    </row>
    <row r="426" spans="1:6">
      <c r="A426" s="107">
        <v>6</v>
      </c>
      <c r="B426" s="103" t="s">
        <v>190</v>
      </c>
      <c r="C426" s="107"/>
      <c r="D426" s="536"/>
      <c r="E426" s="537"/>
      <c r="F426" s="537"/>
    </row>
    <row r="427" spans="1:6">
      <c r="A427" s="107" t="s">
        <v>191</v>
      </c>
      <c r="B427" s="59" t="s">
        <v>288</v>
      </c>
      <c r="C427" s="107" t="s">
        <v>5</v>
      </c>
      <c r="D427" s="536">
        <v>24.4</v>
      </c>
      <c r="E427" s="537"/>
      <c r="F427" s="537"/>
    </row>
    <row r="428" spans="1:6">
      <c r="A428" s="107">
        <v>6.2</v>
      </c>
      <c r="B428" s="59" t="s">
        <v>599</v>
      </c>
      <c r="C428" s="107" t="s">
        <v>5</v>
      </c>
      <c r="D428" s="536">
        <v>23.65</v>
      </c>
      <c r="E428" s="537"/>
      <c r="F428" s="537"/>
    </row>
    <row r="429" spans="1:6">
      <c r="A429" s="107" t="s">
        <v>231</v>
      </c>
      <c r="B429" s="59" t="s">
        <v>268</v>
      </c>
      <c r="C429" s="107" t="s">
        <v>5</v>
      </c>
      <c r="D429" s="536">
        <v>1.2</v>
      </c>
      <c r="E429" s="537"/>
      <c r="F429" s="537"/>
    </row>
    <row r="430" spans="1:6">
      <c r="A430" s="107"/>
      <c r="B430" s="59"/>
      <c r="C430" s="107"/>
      <c r="D430" s="536"/>
      <c r="E430" s="537"/>
      <c r="F430" s="537"/>
    </row>
    <row r="431" spans="1:6">
      <c r="A431" s="107">
        <v>7</v>
      </c>
      <c r="B431" s="103" t="s">
        <v>193</v>
      </c>
      <c r="C431" s="107"/>
      <c r="D431" s="536"/>
      <c r="E431" s="537"/>
      <c r="F431" s="537"/>
    </row>
    <row r="432" spans="1:6">
      <c r="A432" s="107" t="s">
        <v>194</v>
      </c>
      <c r="B432" s="59" t="s">
        <v>608</v>
      </c>
      <c r="C432" s="107" t="s">
        <v>12</v>
      </c>
      <c r="D432" s="536">
        <v>74</v>
      </c>
      <c r="E432" s="537"/>
      <c r="F432" s="537"/>
    </row>
    <row r="433" spans="1:6">
      <c r="A433" s="107" t="s">
        <v>232</v>
      </c>
      <c r="B433" s="59" t="s">
        <v>196</v>
      </c>
      <c r="C433" s="107" t="s">
        <v>70</v>
      </c>
      <c r="D433" s="536">
        <v>2</v>
      </c>
      <c r="E433" s="537"/>
      <c r="F433" s="537"/>
    </row>
    <row r="434" spans="1:6">
      <c r="A434" s="107" t="s">
        <v>197</v>
      </c>
      <c r="B434" s="59" t="s">
        <v>600</v>
      </c>
      <c r="C434" s="107" t="s">
        <v>70</v>
      </c>
      <c r="D434" s="536">
        <v>2</v>
      </c>
      <c r="E434" s="537"/>
      <c r="F434" s="537"/>
    </row>
    <row r="435" spans="1:6">
      <c r="A435" s="107"/>
      <c r="B435" s="59"/>
      <c r="C435" s="107"/>
      <c r="D435" s="536"/>
      <c r="E435" s="537"/>
      <c r="F435" s="537"/>
    </row>
    <row r="436" spans="1:6">
      <c r="A436" s="107">
        <v>8</v>
      </c>
      <c r="B436" s="103" t="s">
        <v>204</v>
      </c>
      <c r="C436" s="107"/>
      <c r="D436" s="536"/>
      <c r="E436" s="537"/>
      <c r="F436" s="537"/>
    </row>
    <row r="437" spans="1:6">
      <c r="A437" s="107" t="s">
        <v>205</v>
      </c>
      <c r="B437" s="59" t="s">
        <v>604</v>
      </c>
      <c r="C437" s="107" t="s">
        <v>12</v>
      </c>
      <c r="D437" s="536">
        <v>70</v>
      </c>
      <c r="E437" s="537"/>
      <c r="F437" s="537"/>
    </row>
    <row r="438" spans="1:6">
      <c r="A438" s="107" t="s">
        <v>206</v>
      </c>
      <c r="B438" s="59" t="s">
        <v>289</v>
      </c>
      <c r="C438" s="107" t="s">
        <v>5</v>
      </c>
      <c r="D438" s="536">
        <v>24.4</v>
      </c>
      <c r="E438" s="537"/>
      <c r="F438" s="537"/>
    </row>
    <row r="439" spans="1:6">
      <c r="A439" s="107">
        <v>8.4</v>
      </c>
      <c r="B439" s="59" t="s">
        <v>605</v>
      </c>
      <c r="C439" s="107" t="s">
        <v>30</v>
      </c>
      <c r="D439" s="536">
        <v>444</v>
      </c>
      <c r="E439" s="537"/>
      <c r="F439" s="537"/>
    </row>
    <row r="440" spans="1:6">
      <c r="A440" s="107"/>
      <c r="B440" s="59"/>
      <c r="C440" s="107"/>
      <c r="D440" s="536"/>
      <c r="E440" s="537"/>
      <c r="F440" s="537"/>
    </row>
    <row r="441" spans="1:6">
      <c r="A441" s="107">
        <v>9</v>
      </c>
      <c r="B441" s="103" t="s">
        <v>235</v>
      </c>
      <c r="C441" s="107"/>
      <c r="D441" s="536"/>
      <c r="E441" s="537"/>
      <c r="F441" s="537"/>
    </row>
    <row r="442" spans="1:6">
      <c r="A442" s="107"/>
      <c r="B442" s="397" t="s">
        <v>47</v>
      </c>
      <c r="C442" s="107"/>
      <c r="D442" s="536"/>
      <c r="E442" s="537"/>
      <c r="F442" s="537"/>
    </row>
    <row r="443" spans="1:6" ht="26.25">
      <c r="A443" s="107" t="s">
        <v>209</v>
      </c>
      <c r="B443" s="59" t="s">
        <v>595</v>
      </c>
      <c r="C443" s="107" t="s">
        <v>12</v>
      </c>
      <c r="D443" s="536">
        <v>60</v>
      </c>
      <c r="E443" s="537"/>
      <c r="F443" s="537"/>
    </row>
    <row r="444" spans="1:6">
      <c r="A444" s="107" t="s">
        <v>236</v>
      </c>
      <c r="B444" s="59" t="s">
        <v>237</v>
      </c>
      <c r="C444" s="107" t="s">
        <v>12</v>
      </c>
      <c r="D444" s="536">
        <v>66</v>
      </c>
      <c r="E444" s="537"/>
      <c r="F444" s="537"/>
    </row>
    <row r="445" spans="1:6">
      <c r="A445" s="107">
        <v>9.3000000000000007</v>
      </c>
      <c r="B445" s="59" t="s">
        <v>277</v>
      </c>
      <c r="C445" s="107" t="s">
        <v>12</v>
      </c>
      <c r="D445" s="536">
        <v>60</v>
      </c>
      <c r="E445" s="537"/>
      <c r="F445" s="537"/>
    </row>
    <row r="446" spans="1:6">
      <c r="A446" s="107"/>
      <c r="B446" s="59"/>
      <c r="C446" s="107"/>
      <c r="D446" s="536"/>
      <c r="E446" s="537"/>
      <c r="F446" s="537"/>
    </row>
    <row r="447" spans="1:6">
      <c r="A447" s="107"/>
      <c r="B447" s="59"/>
      <c r="C447" s="107"/>
      <c r="D447" s="536"/>
      <c r="E447" s="537"/>
      <c r="F447" s="537"/>
    </row>
    <row r="448" spans="1:6">
      <c r="A448" s="107">
        <v>10</v>
      </c>
      <c r="B448" s="397" t="s">
        <v>176</v>
      </c>
      <c r="C448" s="107"/>
      <c r="D448" s="536"/>
      <c r="E448" s="537"/>
      <c r="F448" s="537"/>
    </row>
    <row r="449" spans="1:6">
      <c r="A449" s="107" t="s">
        <v>91</v>
      </c>
      <c r="B449" s="104" t="s">
        <v>662</v>
      </c>
      <c r="C449" s="107" t="s">
        <v>5</v>
      </c>
      <c r="D449" s="536">
        <v>2</v>
      </c>
      <c r="E449" s="537"/>
      <c r="F449" s="537"/>
    </row>
    <row r="450" spans="1:6">
      <c r="A450" s="107"/>
      <c r="B450" s="104"/>
      <c r="C450" s="107"/>
      <c r="D450" s="536"/>
      <c r="E450" s="537"/>
      <c r="F450" s="537"/>
    </row>
    <row r="451" spans="1:6">
      <c r="A451" s="107">
        <v>11</v>
      </c>
      <c r="B451" s="103" t="s">
        <v>179</v>
      </c>
      <c r="C451" s="107"/>
      <c r="D451" s="536"/>
      <c r="E451" s="537"/>
      <c r="F451" s="537"/>
    </row>
    <row r="452" spans="1:6">
      <c r="A452" s="107" t="s">
        <v>240</v>
      </c>
      <c r="B452" s="59" t="s">
        <v>181</v>
      </c>
      <c r="C452" s="107" t="s">
        <v>5</v>
      </c>
      <c r="D452" s="536">
        <v>38</v>
      </c>
      <c r="E452" s="537"/>
      <c r="F452" s="537"/>
    </row>
    <row r="453" spans="1:6">
      <c r="A453" s="107"/>
      <c r="B453" s="104"/>
      <c r="C453" s="107"/>
      <c r="D453" s="536"/>
      <c r="E453" s="537"/>
      <c r="F453" s="537"/>
    </row>
    <row r="454" spans="1:6">
      <c r="A454" s="107">
        <v>12</v>
      </c>
      <c r="B454" s="103" t="s">
        <v>182</v>
      </c>
      <c r="C454" s="107"/>
      <c r="D454" s="536"/>
      <c r="E454" s="537"/>
      <c r="F454" s="537"/>
    </row>
    <row r="455" spans="1:6">
      <c r="A455" s="107" t="s">
        <v>241</v>
      </c>
      <c r="B455" s="59" t="s">
        <v>227</v>
      </c>
      <c r="C455" s="107" t="s">
        <v>5</v>
      </c>
      <c r="D455" s="536">
        <v>43.2</v>
      </c>
      <c r="E455" s="537"/>
      <c r="F455" s="537"/>
    </row>
    <row r="456" spans="1:6">
      <c r="A456" s="107"/>
      <c r="B456" s="104"/>
      <c r="C456" s="107"/>
      <c r="D456" s="536"/>
      <c r="E456" s="537"/>
      <c r="F456" s="537"/>
    </row>
    <row r="457" spans="1:6">
      <c r="A457" s="107">
        <v>13</v>
      </c>
      <c r="B457" s="103" t="s">
        <v>186</v>
      </c>
      <c r="C457" s="107"/>
      <c r="D457" s="536"/>
      <c r="E457" s="537"/>
      <c r="F457" s="537"/>
    </row>
    <row r="458" spans="1:6" ht="26.25">
      <c r="A458" s="107" t="s">
        <v>242</v>
      </c>
      <c r="B458" s="59" t="s">
        <v>228</v>
      </c>
      <c r="C458" s="107" t="s">
        <v>5</v>
      </c>
      <c r="D458" s="536">
        <v>18</v>
      </c>
      <c r="E458" s="537"/>
      <c r="F458" s="537"/>
    </row>
    <row r="459" spans="1:6" ht="26.25">
      <c r="A459" s="107" t="s">
        <v>243</v>
      </c>
      <c r="B459" s="59" t="s">
        <v>598</v>
      </c>
      <c r="C459" s="107" t="s">
        <v>5</v>
      </c>
      <c r="D459" s="536">
        <v>36</v>
      </c>
      <c r="E459" s="537"/>
      <c r="F459" s="537"/>
    </row>
    <row r="460" spans="1:6">
      <c r="A460" s="107"/>
      <c r="B460" s="104"/>
      <c r="C460" s="107"/>
      <c r="D460" s="536"/>
      <c r="E460" s="537"/>
      <c r="F460" s="537"/>
    </row>
    <row r="461" spans="1:6">
      <c r="A461" s="107">
        <v>14</v>
      </c>
      <c r="B461" s="103" t="s">
        <v>190</v>
      </c>
      <c r="C461" s="107"/>
      <c r="D461" s="536"/>
      <c r="E461" s="537"/>
      <c r="F461" s="537"/>
    </row>
    <row r="462" spans="1:6">
      <c r="A462" s="107" t="s">
        <v>244</v>
      </c>
      <c r="B462" s="59" t="s">
        <v>283</v>
      </c>
      <c r="C462" s="107" t="s">
        <v>5</v>
      </c>
      <c r="D462" s="536">
        <v>2</v>
      </c>
      <c r="E462" s="537"/>
      <c r="F462" s="537"/>
    </row>
    <row r="463" spans="1:6">
      <c r="A463" s="107" t="s">
        <v>244</v>
      </c>
      <c r="B463" s="59" t="s">
        <v>246</v>
      </c>
      <c r="C463" s="107" t="s">
        <v>5</v>
      </c>
      <c r="D463" s="536">
        <v>2</v>
      </c>
      <c r="E463" s="537"/>
      <c r="F463" s="537"/>
    </row>
    <row r="464" spans="1:6">
      <c r="A464" s="107"/>
      <c r="B464" s="59"/>
      <c r="C464" s="107"/>
      <c r="D464" s="536"/>
      <c r="E464" s="537"/>
      <c r="F464" s="537"/>
    </row>
    <row r="465" spans="1:6">
      <c r="A465" s="107">
        <v>15</v>
      </c>
      <c r="B465" s="103" t="s">
        <v>193</v>
      </c>
      <c r="C465" s="107"/>
      <c r="D465" s="536"/>
      <c r="E465" s="537"/>
      <c r="F465" s="537"/>
    </row>
    <row r="466" spans="1:6">
      <c r="A466" s="107" t="s">
        <v>247</v>
      </c>
      <c r="B466" s="59" t="s">
        <v>610</v>
      </c>
      <c r="C466" s="107" t="s">
        <v>12</v>
      </c>
      <c r="D466" s="536">
        <v>60</v>
      </c>
      <c r="E466" s="537"/>
      <c r="F466" s="537"/>
    </row>
    <row r="467" spans="1:6">
      <c r="A467" s="107" t="s">
        <v>248</v>
      </c>
      <c r="B467" s="104" t="s">
        <v>611</v>
      </c>
      <c r="C467" s="107" t="s">
        <v>70</v>
      </c>
      <c r="D467" s="536">
        <v>24</v>
      </c>
      <c r="E467" s="537"/>
      <c r="F467" s="537"/>
    </row>
    <row r="468" spans="1:6">
      <c r="A468" s="107" t="s">
        <v>249</v>
      </c>
      <c r="B468" s="104" t="s">
        <v>265</v>
      </c>
      <c r="C468" s="107" t="s">
        <v>70</v>
      </c>
      <c r="D468" s="536">
        <v>24</v>
      </c>
      <c r="E468" s="537"/>
      <c r="F468" s="537"/>
    </row>
    <row r="469" spans="1:6">
      <c r="A469" s="107"/>
      <c r="B469" s="104"/>
      <c r="C469" s="107"/>
      <c r="D469" s="536"/>
      <c r="E469" s="537"/>
      <c r="F469" s="537"/>
    </row>
    <row r="470" spans="1:6">
      <c r="A470" s="107">
        <v>16</v>
      </c>
      <c r="B470" s="103" t="s">
        <v>204</v>
      </c>
      <c r="C470" s="107"/>
      <c r="D470" s="536"/>
      <c r="E470" s="537"/>
      <c r="F470" s="537"/>
    </row>
    <row r="471" spans="1:6">
      <c r="A471" s="107" t="s">
        <v>251</v>
      </c>
      <c r="B471" s="59" t="s">
        <v>604</v>
      </c>
      <c r="C471" s="107" t="s">
        <v>12</v>
      </c>
      <c r="D471" s="536">
        <v>67.2</v>
      </c>
      <c r="E471" s="537"/>
      <c r="F471" s="537"/>
    </row>
    <row r="472" spans="1:6">
      <c r="A472" s="107" t="s">
        <v>254</v>
      </c>
      <c r="B472" s="59" t="s">
        <v>255</v>
      </c>
      <c r="C472" s="107" t="s">
        <v>5</v>
      </c>
      <c r="D472" s="536">
        <v>2</v>
      </c>
      <c r="E472" s="537"/>
      <c r="F472" s="537"/>
    </row>
    <row r="473" spans="1:6">
      <c r="A473" s="107"/>
      <c r="B473" s="59"/>
      <c r="C473" s="107"/>
      <c r="D473" s="536"/>
      <c r="E473" s="537"/>
      <c r="F473" s="537"/>
    </row>
    <row r="474" spans="1:6">
      <c r="A474" s="107">
        <v>17</v>
      </c>
      <c r="B474" s="59" t="s">
        <v>208</v>
      </c>
      <c r="C474" s="107"/>
      <c r="D474" s="536"/>
      <c r="E474" s="537"/>
      <c r="F474" s="537"/>
    </row>
    <row r="475" spans="1:6">
      <c r="A475" s="107" t="s">
        <v>256</v>
      </c>
      <c r="B475" s="59" t="s">
        <v>257</v>
      </c>
      <c r="C475" s="107" t="s">
        <v>258</v>
      </c>
      <c r="D475" s="536">
        <v>1.1000000000000001</v>
      </c>
      <c r="E475" s="537"/>
      <c r="F475" s="537"/>
    </row>
    <row r="476" spans="1:6">
      <c r="A476" s="554"/>
      <c r="B476" s="555"/>
      <c r="C476" s="556"/>
      <c r="D476" s="556"/>
      <c r="E476" s="562"/>
      <c r="F476" s="564"/>
    </row>
    <row r="477" spans="1:6">
      <c r="A477" s="558"/>
      <c r="B477" s="397" t="s">
        <v>212</v>
      </c>
      <c r="C477" s="198"/>
      <c r="D477" s="548"/>
      <c r="E477" s="559"/>
      <c r="F477" s="560"/>
    </row>
    <row r="478" spans="1:6">
      <c r="A478" s="544"/>
      <c r="B478" s="561"/>
      <c r="C478" s="548"/>
      <c r="D478" s="548"/>
      <c r="E478" s="551"/>
      <c r="F478" s="562"/>
    </row>
    <row r="479" spans="1:6">
      <c r="A479" s="57"/>
      <c r="B479" s="57"/>
      <c r="C479" s="57"/>
      <c r="D479" s="57"/>
      <c r="E479" s="538"/>
      <c r="F479" s="538"/>
    </row>
    <row r="480" spans="1:6" ht="15.75" thickBot="1">
      <c r="A480" s="57"/>
      <c r="B480" s="57"/>
      <c r="C480" s="57"/>
      <c r="D480" s="57"/>
      <c r="E480" s="57"/>
      <c r="F480" s="57"/>
    </row>
    <row r="481" spans="1:6">
      <c r="A481" s="540" t="s">
        <v>39</v>
      </c>
      <c r="B481" s="541" t="s">
        <v>461</v>
      </c>
      <c r="C481" s="542"/>
      <c r="D481" s="542"/>
      <c r="E481" s="542"/>
      <c r="F481" s="543"/>
    </row>
    <row r="482" spans="1:6">
      <c r="A482" s="17" t="s">
        <v>24</v>
      </c>
      <c r="B482" s="17" t="s">
        <v>25</v>
      </c>
      <c r="C482" s="17" t="s">
        <v>26</v>
      </c>
      <c r="D482" s="17" t="s">
        <v>2</v>
      </c>
      <c r="E482" s="17" t="s">
        <v>27</v>
      </c>
      <c r="F482" s="17" t="s">
        <v>28</v>
      </c>
    </row>
    <row r="483" spans="1:6">
      <c r="A483" s="107" t="s">
        <v>169</v>
      </c>
      <c r="B483" s="397" t="s">
        <v>47</v>
      </c>
      <c r="C483" s="107"/>
      <c r="D483" s="536"/>
      <c r="E483" s="537"/>
      <c r="F483" s="537"/>
    </row>
    <row r="484" spans="1:6" ht="26.25">
      <c r="A484" s="107" t="s">
        <v>170</v>
      </c>
      <c r="B484" s="59" t="s">
        <v>595</v>
      </c>
      <c r="C484" s="107" t="s">
        <v>171</v>
      </c>
      <c r="D484" s="536">
        <v>70</v>
      </c>
      <c r="E484" s="537"/>
      <c r="F484" s="537"/>
    </row>
    <row r="485" spans="1:6" ht="26.25">
      <c r="A485" s="107" t="s">
        <v>172</v>
      </c>
      <c r="B485" s="59" t="s">
        <v>259</v>
      </c>
      <c r="C485" s="107" t="s">
        <v>171</v>
      </c>
      <c r="D485" s="536">
        <v>150.19999999999999</v>
      </c>
      <c r="E485" s="537"/>
      <c r="F485" s="537"/>
    </row>
    <row r="486" spans="1:6">
      <c r="A486" s="107" t="s">
        <v>174</v>
      </c>
      <c r="B486" s="104" t="s">
        <v>215</v>
      </c>
      <c r="C486" s="107" t="s">
        <v>171</v>
      </c>
      <c r="D486" s="536">
        <v>73</v>
      </c>
      <c r="E486" s="537"/>
      <c r="F486" s="537"/>
    </row>
    <row r="487" spans="1:6">
      <c r="A487" s="107">
        <v>1.4</v>
      </c>
      <c r="B487" s="104" t="s">
        <v>225</v>
      </c>
      <c r="C487" s="107" t="s">
        <v>52</v>
      </c>
      <c r="D487" s="536">
        <v>1</v>
      </c>
      <c r="E487" s="537"/>
      <c r="F487" s="537"/>
    </row>
    <row r="488" spans="1:6">
      <c r="A488" s="107"/>
      <c r="B488" s="397"/>
      <c r="C488" s="107"/>
      <c r="D488" s="536"/>
      <c r="E488" s="537"/>
      <c r="F488" s="537"/>
    </row>
    <row r="489" spans="1:6">
      <c r="A489" s="107">
        <v>2</v>
      </c>
      <c r="B489" s="397" t="s">
        <v>176</v>
      </c>
      <c r="C489" s="107"/>
      <c r="D489" s="536"/>
      <c r="E489" s="537"/>
      <c r="F489" s="537"/>
    </row>
    <row r="490" spans="1:6">
      <c r="A490" s="107" t="s">
        <v>177</v>
      </c>
      <c r="B490" s="104" t="s">
        <v>596</v>
      </c>
      <c r="C490" s="107" t="s">
        <v>5</v>
      </c>
      <c r="D490" s="536">
        <v>24.1</v>
      </c>
      <c r="E490" s="537"/>
      <c r="F490" s="537"/>
    </row>
    <row r="491" spans="1:6">
      <c r="A491" s="107">
        <v>2.2999999999999998</v>
      </c>
      <c r="B491" s="104" t="s">
        <v>226</v>
      </c>
      <c r="C491" s="107" t="s">
        <v>5</v>
      </c>
      <c r="D491" s="536">
        <v>3</v>
      </c>
      <c r="E491" s="537"/>
      <c r="F491" s="537"/>
    </row>
    <row r="492" spans="1:6">
      <c r="A492" s="107"/>
      <c r="B492" s="104"/>
      <c r="C492" s="107"/>
      <c r="D492" s="536"/>
      <c r="E492" s="537"/>
      <c r="F492" s="537"/>
    </row>
    <row r="493" spans="1:6">
      <c r="A493" s="107">
        <v>3</v>
      </c>
      <c r="B493" s="103" t="s">
        <v>179</v>
      </c>
      <c r="C493" s="107"/>
      <c r="D493" s="536"/>
      <c r="E493" s="537"/>
      <c r="F493" s="537"/>
    </row>
    <row r="494" spans="1:6">
      <c r="A494" s="107" t="s">
        <v>180</v>
      </c>
      <c r="B494" s="59" t="s">
        <v>181</v>
      </c>
      <c r="C494" s="107" t="s">
        <v>5</v>
      </c>
      <c r="D494" s="536">
        <v>127.4</v>
      </c>
      <c r="E494" s="537"/>
      <c r="F494" s="537"/>
    </row>
    <row r="495" spans="1:6">
      <c r="A495" s="107"/>
      <c r="B495" s="59"/>
      <c r="C495" s="107"/>
      <c r="D495" s="536"/>
      <c r="E495" s="537"/>
      <c r="F495" s="537"/>
    </row>
    <row r="496" spans="1:6">
      <c r="A496" s="107">
        <v>4</v>
      </c>
      <c r="B496" s="103" t="s">
        <v>182</v>
      </c>
      <c r="C496" s="107"/>
      <c r="D496" s="536"/>
      <c r="E496" s="537"/>
      <c r="F496" s="537"/>
    </row>
    <row r="497" spans="1:6">
      <c r="A497" s="107" t="s">
        <v>183</v>
      </c>
      <c r="B497" s="59" t="s">
        <v>227</v>
      </c>
      <c r="C497" s="107" t="s">
        <v>5</v>
      </c>
      <c r="D497" s="536">
        <v>108.4</v>
      </c>
      <c r="E497" s="537"/>
      <c r="F497" s="537"/>
    </row>
    <row r="498" spans="1:6">
      <c r="A498" s="107">
        <v>5</v>
      </c>
      <c r="B498" s="103" t="s">
        <v>186</v>
      </c>
      <c r="C498" s="107"/>
      <c r="D498" s="536"/>
      <c r="E498" s="537"/>
      <c r="F498" s="537"/>
    </row>
    <row r="499" spans="1:6" ht="26.25">
      <c r="A499" s="107" t="s">
        <v>187</v>
      </c>
      <c r="B499" s="59" t="s">
        <v>228</v>
      </c>
      <c r="C499" s="107" t="s">
        <v>5</v>
      </c>
      <c r="D499" s="536">
        <v>17.649999999999999</v>
      </c>
      <c r="E499" s="537"/>
      <c r="F499" s="537"/>
    </row>
    <row r="500" spans="1:6">
      <c r="A500" s="107"/>
      <c r="B500" s="59"/>
      <c r="C500" s="107"/>
      <c r="D500" s="536"/>
      <c r="E500" s="537"/>
      <c r="F500" s="537"/>
    </row>
    <row r="501" spans="1:6" ht="26.25">
      <c r="A501" s="107" t="s">
        <v>189</v>
      </c>
      <c r="B501" s="59" t="s">
        <v>598</v>
      </c>
      <c r="C501" s="107" t="s">
        <v>5</v>
      </c>
      <c r="D501" s="536">
        <v>29.4</v>
      </c>
      <c r="E501" s="537"/>
      <c r="F501" s="537"/>
    </row>
    <row r="502" spans="1:6">
      <c r="A502" s="107"/>
      <c r="B502" s="59"/>
      <c r="C502" s="107"/>
      <c r="D502" s="536"/>
      <c r="E502" s="537"/>
      <c r="F502" s="537"/>
    </row>
    <row r="503" spans="1:6">
      <c r="A503" s="107">
        <v>6</v>
      </c>
      <c r="B503" s="103" t="s">
        <v>190</v>
      </c>
      <c r="C503" s="107"/>
      <c r="D503" s="536"/>
      <c r="E503" s="537"/>
      <c r="F503" s="537"/>
    </row>
    <row r="504" spans="1:6">
      <c r="A504" s="107" t="s">
        <v>191</v>
      </c>
      <c r="B504" s="59" t="s">
        <v>290</v>
      </c>
      <c r="C504" s="107" t="s">
        <v>5</v>
      </c>
      <c r="D504" s="536">
        <v>24.3</v>
      </c>
      <c r="E504" s="537"/>
      <c r="F504" s="537"/>
    </row>
    <row r="505" spans="1:6">
      <c r="A505" s="107">
        <v>6.2</v>
      </c>
      <c r="B505" s="59" t="s">
        <v>599</v>
      </c>
      <c r="C505" s="107" t="s">
        <v>5</v>
      </c>
      <c r="D505" s="536">
        <v>23.52</v>
      </c>
      <c r="E505" s="537"/>
      <c r="F505" s="537"/>
    </row>
    <row r="506" spans="1:6">
      <c r="A506" s="107" t="s">
        <v>231</v>
      </c>
      <c r="B506" s="59" t="s">
        <v>291</v>
      </c>
      <c r="C506" s="107" t="s">
        <v>5</v>
      </c>
      <c r="D506" s="536">
        <v>1.2</v>
      </c>
      <c r="E506" s="537"/>
      <c r="F506" s="537"/>
    </row>
    <row r="507" spans="1:6">
      <c r="A507" s="107"/>
      <c r="B507" s="59"/>
      <c r="C507" s="107"/>
      <c r="D507" s="536"/>
      <c r="E507" s="537"/>
      <c r="F507" s="537"/>
    </row>
    <row r="508" spans="1:6">
      <c r="A508" s="107">
        <v>7</v>
      </c>
      <c r="B508" s="103" t="s">
        <v>193</v>
      </c>
      <c r="C508" s="107"/>
      <c r="D508" s="536"/>
      <c r="E508" s="537"/>
      <c r="F508" s="537"/>
    </row>
    <row r="509" spans="1:6">
      <c r="A509" s="107" t="s">
        <v>194</v>
      </c>
      <c r="B509" s="59" t="s">
        <v>608</v>
      </c>
      <c r="C509" s="107" t="s">
        <v>12</v>
      </c>
      <c r="D509" s="536">
        <v>70</v>
      </c>
      <c r="E509" s="537"/>
      <c r="F509" s="537"/>
    </row>
    <row r="510" spans="1:6">
      <c r="A510" s="107" t="s">
        <v>232</v>
      </c>
      <c r="B510" s="59" t="s">
        <v>196</v>
      </c>
      <c r="C510" s="107" t="s">
        <v>70</v>
      </c>
      <c r="D510" s="536">
        <v>2</v>
      </c>
      <c r="E510" s="537"/>
      <c r="F510" s="537"/>
    </row>
    <row r="511" spans="1:6">
      <c r="A511" s="107" t="s">
        <v>195</v>
      </c>
      <c r="B511" s="59" t="s">
        <v>198</v>
      </c>
      <c r="C511" s="107" t="s">
        <v>12</v>
      </c>
      <c r="D511" s="536">
        <v>1.7</v>
      </c>
      <c r="E511" s="537"/>
      <c r="F511" s="537"/>
    </row>
    <row r="512" spans="1:6">
      <c r="A512" s="107" t="s">
        <v>197</v>
      </c>
      <c r="B512" s="59" t="s">
        <v>600</v>
      </c>
      <c r="C512" s="107" t="s">
        <v>70</v>
      </c>
      <c r="D512" s="536">
        <v>3</v>
      </c>
      <c r="E512" s="537"/>
      <c r="F512" s="537"/>
    </row>
    <row r="513" spans="1:6">
      <c r="A513" s="107" t="s">
        <v>199</v>
      </c>
      <c r="B513" s="59" t="s">
        <v>612</v>
      </c>
      <c r="C513" s="107" t="s">
        <v>70</v>
      </c>
      <c r="D513" s="536">
        <v>1</v>
      </c>
      <c r="E513" s="537"/>
      <c r="F513" s="537"/>
    </row>
    <row r="514" spans="1:6" ht="39">
      <c r="A514" s="107">
        <v>7.7</v>
      </c>
      <c r="B514" s="59" t="s">
        <v>663</v>
      </c>
      <c r="C514" s="107" t="s">
        <v>52</v>
      </c>
      <c r="D514" s="536">
        <v>1</v>
      </c>
      <c r="E514" s="537"/>
      <c r="F514" s="537"/>
    </row>
    <row r="515" spans="1:6">
      <c r="A515" s="107"/>
      <c r="B515" s="59"/>
      <c r="C515" s="107"/>
      <c r="D515" s="536"/>
      <c r="E515" s="537"/>
      <c r="F515" s="537"/>
    </row>
    <row r="516" spans="1:6">
      <c r="A516" s="107">
        <v>8</v>
      </c>
      <c r="B516" s="103" t="s">
        <v>204</v>
      </c>
      <c r="C516" s="107"/>
      <c r="D516" s="536"/>
      <c r="E516" s="537"/>
      <c r="F516" s="537"/>
    </row>
    <row r="517" spans="1:6">
      <c r="A517" s="107" t="s">
        <v>205</v>
      </c>
      <c r="B517" s="59" t="s">
        <v>604</v>
      </c>
      <c r="C517" s="107" t="s">
        <v>12</v>
      </c>
      <c r="D517" s="536">
        <v>70</v>
      </c>
      <c r="E517" s="537"/>
      <c r="F517" s="537"/>
    </row>
    <row r="518" spans="1:6">
      <c r="A518" s="107" t="s">
        <v>206</v>
      </c>
      <c r="B518" s="59" t="s">
        <v>292</v>
      </c>
      <c r="C518" s="107" t="s">
        <v>5</v>
      </c>
      <c r="D518" s="536">
        <v>24.3</v>
      </c>
      <c r="E518" s="537"/>
      <c r="F518" s="537"/>
    </row>
    <row r="519" spans="1:6">
      <c r="A519" s="107">
        <v>8.4</v>
      </c>
      <c r="B519" s="59" t="s">
        <v>605</v>
      </c>
      <c r="C519" s="107" t="s">
        <v>30</v>
      </c>
      <c r="D519" s="536">
        <v>321.2</v>
      </c>
      <c r="E519" s="537"/>
      <c r="F519" s="537"/>
    </row>
    <row r="520" spans="1:6">
      <c r="A520" s="107"/>
      <c r="B520" s="59"/>
      <c r="C520" s="107"/>
      <c r="D520" s="536"/>
      <c r="E520" s="537"/>
      <c r="F520" s="537"/>
    </row>
    <row r="521" spans="1:6">
      <c r="A521" s="107">
        <v>9</v>
      </c>
      <c r="B521" s="103" t="s">
        <v>235</v>
      </c>
      <c r="C521" s="107"/>
      <c r="D521" s="536"/>
      <c r="E521" s="537"/>
      <c r="F521" s="537"/>
    </row>
    <row r="522" spans="1:6">
      <c r="A522" s="107"/>
      <c r="B522" s="397" t="s">
        <v>47</v>
      </c>
      <c r="C522" s="107"/>
      <c r="D522" s="536"/>
      <c r="E522" s="537"/>
      <c r="F522" s="537"/>
    </row>
    <row r="523" spans="1:6" ht="26.25">
      <c r="A523" s="107" t="s">
        <v>209</v>
      </c>
      <c r="B523" s="59" t="s">
        <v>595</v>
      </c>
      <c r="C523" s="107" t="s">
        <v>12</v>
      </c>
      <c r="D523" s="536">
        <v>30.8</v>
      </c>
      <c r="E523" s="537"/>
      <c r="F523" s="537"/>
    </row>
    <row r="524" spans="1:6">
      <c r="A524" s="107" t="s">
        <v>236</v>
      </c>
      <c r="B524" s="59" t="s">
        <v>237</v>
      </c>
      <c r="C524" s="107" t="s">
        <v>12</v>
      </c>
      <c r="D524" s="536">
        <v>61.6</v>
      </c>
      <c r="E524" s="537"/>
      <c r="F524" s="537"/>
    </row>
    <row r="525" spans="1:6">
      <c r="A525" s="107">
        <v>9.3000000000000007</v>
      </c>
      <c r="B525" s="59" t="s">
        <v>293</v>
      </c>
      <c r="C525" s="107" t="s">
        <v>12</v>
      </c>
      <c r="D525" s="536">
        <v>30.8</v>
      </c>
      <c r="E525" s="537"/>
      <c r="F525" s="537"/>
    </row>
    <row r="526" spans="1:6">
      <c r="A526" s="107"/>
      <c r="B526" s="59"/>
      <c r="C526" s="107"/>
      <c r="D526" s="536"/>
      <c r="E526" s="537"/>
      <c r="F526" s="537"/>
    </row>
    <row r="527" spans="1:6">
      <c r="A527" s="107"/>
      <c r="B527" s="59"/>
      <c r="C527" s="107"/>
      <c r="D527" s="536"/>
      <c r="E527" s="537"/>
      <c r="F527" s="537"/>
    </row>
    <row r="528" spans="1:6">
      <c r="A528" s="107">
        <v>10</v>
      </c>
      <c r="B528" s="397" t="s">
        <v>176</v>
      </c>
      <c r="C528" s="107"/>
      <c r="D528" s="536"/>
      <c r="E528" s="537"/>
      <c r="F528" s="537"/>
    </row>
    <row r="529" spans="1:6">
      <c r="A529" s="107" t="s">
        <v>91</v>
      </c>
      <c r="B529" s="104" t="s">
        <v>662</v>
      </c>
      <c r="C529" s="107" t="s">
        <v>5</v>
      </c>
      <c r="D529" s="536">
        <v>2</v>
      </c>
      <c r="E529" s="537"/>
      <c r="F529" s="537"/>
    </row>
    <row r="530" spans="1:6">
      <c r="A530" s="107"/>
      <c r="B530" s="104"/>
      <c r="C530" s="107"/>
      <c r="D530" s="536"/>
      <c r="E530" s="537"/>
      <c r="F530" s="537"/>
    </row>
    <row r="531" spans="1:6">
      <c r="A531" s="107">
        <v>11</v>
      </c>
      <c r="B531" s="103" t="s">
        <v>179</v>
      </c>
      <c r="C531" s="107"/>
      <c r="D531" s="536"/>
      <c r="E531" s="537"/>
      <c r="F531" s="537"/>
    </row>
    <row r="532" spans="1:6">
      <c r="A532" s="107" t="s">
        <v>240</v>
      </c>
      <c r="B532" s="59" t="s">
        <v>181</v>
      </c>
      <c r="C532" s="107" t="s">
        <v>5</v>
      </c>
      <c r="D532" s="536">
        <v>25.2</v>
      </c>
      <c r="E532" s="537"/>
      <c r="F532" s="537"/>
    </row>
    <row r="533" spans="1:6">
      <c r="A533" s="107"/>
      <c r="B533" s="104"/>
      <c r="C533" s="107"/>
      <c r="D533" s="536"/>
      <c r="E533" s="537"/>
      <c r="F533" s="537"/>
    </row>
    <row r="534" spans="1:6">
      <c r="A534" s="107">
        <v>12</v>
      </c>
      <c r="B534" s="103" t="s">
        <v>182</v>
      </c>
      <c r="C534" s="107"/>
      <c r="D534" s="536"/>
      <c r="E534" s="537"/>
      <c r="F534" s="537"/>
    </row>
    <row r="535" spans="1:6">
      <c r="A535" s="107" t="s">
        <v>241</v>
      </c>
      <c r="B535" s="59" t="s">
        <v>227</v>
      </c>
      <c r="C535" s="107" t="s">
        <v>5</v>
      </c>
      <c r="D535" s="536">
        <v>33.26</v>
      </c>
      <c r="E535" s="537"/>
      <c r="F535" s="537"/>
    </row>
    <row r="536" spans="1:6">
      <c r="A536" s="107"/>
      <c r="B536" s="104"/>
      <c r="C536" s="107"/>
      <c r="D536" s="536"/>
      <c r="E536" s="537"/>
      <c r="F536" s="537"/>
    </row>
    <row r="537" spans="1:6">
      <c r="A537" s="107">
        <v>13</v>
      </c>
      <c r="B537" s="103" t="s">
        <v>186</v>
      </c>
      <c r="C537" s="107"/>
      <c r="D537" s="536"/>
      <c r="E537" s="537"/>
      <c r="F537" s="537"/>
    </row>
    <row r="538" spans="1:6" ht="26.25">
      <c r="A538" s="107" t="s">
        <v>242</v>
      </c>
      <c r="B538" s="59" t="s">
        <v>228</v>
      </c>
      <c r="C538" s="107" t="s">
        <v>5</v>
      </c>
      <c r="D538" s="536">
        <v>12.1</v>
      </c>
      <c r="E538" s="537"/>
      <c r="F538" s="537"/>
    </row>
    <row r="539" spans="1:6" ht="26.25">
      <c r="A539" s="107" t="s">
        <v>243</v>
      </c>
      <c r="B539" s="59" t="s">
        <v>598</v>
      </c>
      <c r="C539" s="107" t="s">
        <v>5</v>
      </c>
      <c r="D539" s="536">
        <v>21.17</v>
      </c>
      <c r="E539" s="537"/>
      <c r="F539" s="537"/>
    </row>
    <row r="540" spans="1:6">
      <c r="A540" s="107"/>
      <c r="B540" s="104"/>
      <c r="C540" s="107"/>
      <c r="D540" s="536"/>
      <c r="E540" s="537"/>
      <c r="F540" s="537"/>
    </row>
    <row r="541" spans="1:6">
      <c r="A541" s="107">
        <v>14</v>
      </c>
      <c r="B541" s="103" t="s">
        <v>190</v>
      </c>
      <c r="C541" s="107"/>
      <c r="D541" s="536"/>
      <c r="E541" s="537"/>
      <c r="F541" s="537"/>
    </row>
    <row r="542" spans="1:6">
      <c r="A542" s="107" t="s">
        <v>244</v>
      </c>
      <c r="B542" s="59" t="s">
        <v>294</v>
      </c>
      <c r="C542" s="107" t="s">
        <v>5</v>
      </c>
      <c r="D542" s="536">
        <v>2</v>
      </c>
      <c r="E542" s="537"/>
      <c r="F542" s="537"/>
    </row>
    <row r="543" spans="1:6">
      <c r="A543" s="107" t="s">
        <v>244</v>
      </c>
      <c r="B543" s="59" t="s">
        <v>295</v>
      </c>
      <c r="C543" s="107" t="s">
        <v>5</v>
      </c>
      <c r="D543" s="536">
        <v>2</v>
      </c>
      <c r="E543" s="537"/>
      <c r="F543" s="537"/>
    </row>
    <row r="544" spans="1:6">
      <c r="A544" s="107"/>
      <c r="B544" s="59"/>
      <c r="C544" s="107"/>
      <c r="D544" s="536"/>
      <c r="E544" s="537"/>
      <c r="F544" s="537"/>
    </row>
    <row r="545" spans="1:6">
      <c r="A545" s="107">
        <v>15</v>
      </c>
      <c r="B545" s="103" t="s">
        <v>193</v>
      </c>
      <c r="C545" s="107"/>
      <c r="D545" s="536"/>
      <c r="E545" s="537"/>
      <c r="F545" s="537"/>
    </row>
    <row r="546" spans="1:6">
      <c r="A546" s="107" t="s">
        <v>247</v>
      </c>
      <c r="B546" s="59" t="s">
        <v>610</v>
      </c>
      <c r="C546" s="107" t="s">
        <v>12</v>
      </c>
      <c r="D546" s="536">
        <v>50.4</v>
      </c>
      <c r="E546" s="537"/>
      <c r="F546" s="537"/>
    </row>
    <row r="547" spans="1:6">
      <c r="A547" s="107" t="s">
        <v>248</v>
      </c>
      <c r="B547" s="104" t="s">
        <v>611</v>
      </c>
      <c r="C547" s="107" t="s">
        <v>70</v>
      </c>
      <c r="D547" s="536">
        <v>14</v>
      </c>
      <c r="E547" s="537"/>
      <c r="F547" s="537"/>
    </row>
    <row r="548" spans="1:6">
      <c r="A548" s="107" t="s">
        <v>249</v>
      </c>
      <c r="B548" s="104" t="s">
        <v>265</v>
      </c>
      <c r="C548" s="107" t="s">
        <v>70</v>
      </c>
      <c r="D548" s="536">
        <v>14</v>
      </c>
      <c r="E548" s="537"/>
      <c r="F548" s="537"/>
    </row>
    <row r="549" spans="1:6">
      <c r="A549" s="107"/>
      <c r="B549" s="104"/>
      <c r="C549" s="107"/>
      <c r="D549" s="536"/>
      <c r="E549" s="537"/>
      <c r="F549" s="537"/>
    </row>
    <row r="550" spans="1:6">
      <c r="A550" s="107">
        <v>16</v>
      </c>
      <c r="B550" s="103" t="s">
        <v>204</v>
      </c>
      <c r="C550" s="107"/>
      <c r="D550" s="536"/>
      <c r="E550" s="537"/>
      <c r="F550" s="537"/>
    </row>
    <row r="551" spans="1:6">
      <c r="A551" s="107" t="s">
        <v>251</v>
      </c>
      <c r="B551" s="59" t="s">
        <v>614</v>
      </c>
      <c r="C551" s="107" t="s">
        <v>12</v>
      </c>
      <c r="D551" s="536">
        <v>39.200000000000003</v>
      </c>
      <c r="E551" s="537"/>
      <c r="F551" s="537"/>
    </row>
    <row r="552" spans="1:6">
      <c r="A552" s="107" t="s">
        <v>254</v>
      </c>
      <c r="B552" s="59" t="s">
        <v>255</v>
      </c>
      <c r="C552" s="107" t="s">
        <v>5</v>
      </c>
      <c r="D552" s="536">
        <v>2</v>
      </c>
      <c r="E552" s="537"/>
      <c r="F552" s="537"/>
    </row>
    <row r="553" spans="1:6">
      <c r="A553" s="107"/>
      <c r="B553" s="59"/>
      <c r="C553" s="107"/>
      <c r="D553" s="536"/>
      <c r="E553" s="537"/>
      <c r="F553" s="537"/>
    </row>
    <row r="554" spans="1:6">
      <c r="A554" s="107">
        <v>17</v>
      </c>
      <c r="B554" s="59" t="s">
        <v>208</v>
      </c>
      <c r="C554" s="107"/>
      <c r="D554" s="536"/>
      <c r="E554" s="537"/>
      <c r="F554" s="537"/>
    </row>
    <row r="555" spans="1:6">
      <c r="A555" s="107" t="s">
        <v>256</v>
      </c>
      <c r="B555" s="59" t="s">
        <v>257</v>
      </c>
      <c r="C555" s="107" t="s">
        <v>258</v>
      </c>
      <c r="D555" s="536">
        <v>1.1000000000000001</v>
      </c>
      <c r="E555" s="537"/>
      <c r="F555" s="537"/>
    </row>
    <row r="556" spans="1:6">
      <c r="A556" s="554"/>
      <c r="B556" s="555"/>
      <c r="C556" s="556"/>
      <c r="D556" s="556"/>
      <c r="E556" s="557"/>
      <c r="F556" s="537"/>
    </row>
    <row r="557" spans="1:6">
      <c r="A557" s="558"/>
      <c r="B557" s="397" t="s">
        <v>212</v>
      </c>
      <c r="C557" s="198"/>
      <c r="D557" s="548"/>
      <c r="E557" s="559"/>
      <c r="F557" s="560"/>
    </row>
    <row r="558" spans="1:6">
      <c r="A558" s="544"/>
      <c r="B558" s="561"/>
      <c r="C558" s="548"/>
      <c r="D558" s="548"/>
      <c r="E558" s="551"/>
      <c r="F558" s="562"/>
    </row>
    <row r="559" spans="1:6">
      <c r="A559" s="544"/>
      <c r="B559" s="531"/>
      <c r="C559" s="548"/>
      <c r="D559" s="548"/>
      <c r="E559" s="551"/>
      <c r="F559" s="551"/>
    </row>
    <row r="560" spans="1:6" ht="26.25" customHeight="1">
      <c r="A560" s="544"/>
      <c r="B560" s="782" t="s">
        <v>469</v>
      </c>
      <c r="C560" s="782"/>
      <c r="D560" s="782"/>
      <c r="E560" s="782"/>
      <c r="F560" s="782"/>
    </row>
    <row r="561" spans="1:6">
      <c r="A561" s="544"/>
      <c r="B561" s="531"/>
      <c r="C561" s="548"/>
      <c r="D561" s="548"/>
      <c r="E561" s="551"/>
      <c r="F561" s="551"/>
    </row>
    <row r="562" spans="1:6">
      <c r="A562" s="155" t="s">
        <v>24</v>
      </c>
      <c r="B562" s="155" t="s">
        <v>25</v>
      </c>
      <c r="C562" s="155" t="s">
        <v>26</v>
      </c>
      <c r="D562" s="155" t="s">
        <v>2</v>
      </c>
      <c r="E562" s="155" t="s">
        <v>27</v>
      </c>
      <c r="F562" s="155" t="s">
        <v>28</v>
      </c>
    </row>
    <row r="563" spans="1:6">
      <c r="A563" s="155"/>
      <c r="B563" s="155"/>
      <c r="C563" s="155"/>
      <c r="D563" s="155"/>
      <c r="E563" s="155"/>
      <c r="F563" s="155"/>
    </row>
    <row r="564" spans="1:6">
      <c r="A564" s="566" t="s">
        <v>169</v>
      </c>
      <c r="B564" s="567" t="s">
        <v>47</v>
      </c>
      <c r="C564" s="566"/>
      <c r="D564" s="568"/>
      <c r="E564" s="569"/>
      <c r="F564" s="569"/>
    </row>
    <row r="565" spans="1:6" ht="24.75">
      <c r="A565" s="566" t="s">
        <v>170</v>
      </c>
      <c r="B565" s="570" t="s">
        <v>595</v>
      </c>
      <c r="C565" s="566" t="s">
        <v>171</v>
      </c>
      <c r="D565" s="568">
        <v>88</v>
      </c>
      <c r="E565" s="569"/>
      <c r="F565" s="569"/>
    </row>
    <row r="566" spans="1:6" ht="24.75">
      <c r="A566" s="566" t="s">
        <v>172</v>
      </c>
      <c r="B566" s="570" t="s">
        <v>462</v>
      </c>
      <c r="C566" s="566" t="s">
        <v>171</v>
      </c>
      <c r="D566" s="568">
        <v>176</v>
      </c>
      <c r="E566" s="569"/>
      <c r="F566" s="569"/>
    </row>
    <row r="567" spans="1:6">
      <c r="A567" s="566" t="s">
        <v>174</v>
      </c>
      <c r="B567" s="571" t="s">
        <v>215</v>
      </c>
      <c r="C567" s="566" t="s">
        <v>171</v>
      </c>
      <c r="D567" s="568">
        <v>88</v>
      </c>
      <c r="E567" s="569"/>
      <c r="F567" s="569"/>
    </row>
    <row r="568" spans="1:6">
      <c r="A568" s="566">
        <v>1.4</v>
      </c>
      <c r="B568" s="571" t="s">
        <v>175</v>
      </c>
      <c r="C568" s="566" t="s">
        <v>52</v>
      </c>
      <c r="D568" s="568">
        <v>1</v>
      </c>
      <c r="E568" s="569"/>
      <c r="F568" s="569"/>
    </row>
    <row r="569" spans="1:6">
      <c r="A569" s="566"/>
      <c r="B569" s="567"/>
      <c r="C569" s="566"/>
      <c r="D569" s="568"/>
      <c r="E569" s="569"/>
      <c r="F569" s="569"/>
    </row>
    <row r="570" spans="1:6">
      <c r="A570" s="566">
        <v>2</v>
      </c>
      <c r="B570" s="567" t="s">
        <v>176</v>
      </c>
      <c r="C570" s="566"/>
      <c r="D570" s="568"/>
      <c r="E570" s="569"/>
      <c r="F570" s="569"/>
    </row>
    <row r="571" spans="1:6">
      <c r="A571" s="566" t="s">
        <v>177</v>
      </c>
      <c r="B571" s="571" t="s">
        <v>596</v>
      </c>
      <c r="C571" s="566" t="s">
        <v>5</v>
      </c>
      <c r="D571" s="568">
        <v>26.71</v>
      </c>
      <c r="E571" s="569"/>
      <c r="F571" s="569"/>
    </row>
    <row r="572" spans="1:6">
      <c r="A572" s="566">
        <v>2.2000000000000002</v>
      </c>
      <c r="B572" s="570" t="s">
        <v>463</v>
      </c>
      <c r="C572" s="566" t="s">
        <v>5</v>
      </c>
      <c r="D572" s="568">
        <v>1</v>
      </c>
      <c r="E572" s="569"/>
      <c r="F572" s="569"/>
    </row>
    <row r="573" spans="1:6">
      <c r="A573" s="566">
        <v>2.2999999999999998</v>
      </c>
      <c r="B573" s="570" t="s">
        <v>178</v>
      </c>
      <c r="C573" s="566" t="s">
        <v>5</v>
      </c>
      <c r="D573" s="568">
        <v>1.3</v>
      </c>
      <c r="E573" s="569"/>
      <c r="F573" s="569"/>
    </row>
    <row r="574" spans="1:6">
      <c r="A574" s="566"/>
      <c r="B574" s="571"/>
      <c r="C574" s="566"/>
      <c r="D574" s="568"/>
      <c r="E574" s="569"/>
      <c r="F574" s="569"/>
    </row>
    <row r="575" spans="1:6">
      <c r="A575" s="566">
        <v>3</v>
      </c>
      <c r="B575" s="572" t="s">
        <v>179</v>
      </c>
      <c r="C575" s="566"/>
      <c r="D575" s="568"/>
      <c r="E575" s="573"/>
      <c r="F575" s="569"/>
    </row>
    <row r="576" spans="1:6">
      <c r="A576" s="566" t="s">
        <v>180</v>
      </c>
      <c r="B576" s="570" t="s">
        <v>181</v>
      </c>
      <c r="C576" s="566" t="s">
        <v>5</v>
      </c>
      <c r="D576" s="568">
        <v>196.67</v>
      </c>
      <c r="E576" s="569"/>
      <c r="F576" s="569"/>
    </row>
    <row r="577" spans="1:6">
      <c r="A577" s="566"/>
      <c r="B577" s="570"/>
      <c r="C577" s="566"/>
      <c r="D577" s="568"/>
      <c r="E577" s="569"/>
      <c r="F577" s="569"/>
    </row>
    <row r="578" spans="1:6">
      <c r="A578" s="566">
        <v>4</v>
      </c>
      <c r="B578" s="572" t="s">
        <v>182</v>
      </c>
      <c r="C578" s="566"/>
      <c r="D578" s="568"/>
      <c r="E578" s="569"/>
      <c r="F578" s="569"/>
    </row>
    <row r="579" spans="1:6">
      <c r="A579" s="566" t="s">
        <v>183</v>
      </c>
      <c r="B579" s="570" t="s">
        <v>184</v>
      </c>
      <c r="C579" s="566" t="s">
        <v>5</v>
      </c>
      <c r="D579" s="568">
        <v>209.3</v>
      </c>
      <c r="E579" s="569"/>
      <c r="F579" s="569"/>
    </row>
    <row r="580" spans="1:6">
      <c r="A580" s="566">
        <v>4.2</v>
      </c>
      <c r="B580" s="570" t="s">
        <v>464</v>
      </c>
      <c r="C580" s="566" t="s">
        <v>5</v>
      </c>
      <c r="D580" s="568">
        <v>2.5</v>
      </c>
      <c r="E580" s="569"/>
      <c r="F580" s="569"/>
    </row>
    <row r="581" spans="1:6">
      <c r="A581" s="566">
        <v>4.3</v>
      </c>
      <c r="B581" s="570" t="s">
        <v>185</v>
      </c>
      <c r="C581" s="566" t="s">
        <v>12</v>
      </c>
      <c r="D581" s="568">
        <v>88</v>
      </c>
      <c r="E581" s="569"/>
      <c r="F581" s="569"/>
    </row>
    <row r="582" spans="1:6">
      <c r="A582" s="566"/>
      <c r="B582" s="570"/>
      <c r="C582" s="566"/>
      <c r="D582" s="568"/>
      <c r="E582" s="569"/>
      <c r="F582" s="569"/>
    </row>
    <row r="583" spans="1:6">
      <c r="A583" s="566">
        <v>5</v>
      </c>
      <c r="B583" s="572" t="s">
        <v>186</v>
      </c>
      <c r="C583" s="566"/>
      <c r="D583" s="568"/>
      <c r="E583" s="569"/>
      <c r="F583" s="569"/>
    </row>
    <row r="584" spans="1:6" ht="24.75">
      <c r="A584" s="566" t="s">
        <v>187</v>
      </c>
      <c r="B584" s="570" t="s">
        <v>188</v>
      </c>
      <c r="C584" s="566" t="s">
        <v>5</v>
      </c>
      <c r="D584" s="568">
        <v>73.44</v>
      </c>
      <c r="E584" s="569"/>
      <c r="F584" s="569"/>
    </row>
    <row r="585" spans="1:6" ht="24.75">
      <c r="A585" s="566" t="s">
        <v>189</v>
      </c>
      <c r="B585" s="570" t="s">
        <v>598</v>
      </c>
      <c r="C585" s="566" t="s">
        <v>5</v>
      </c>
      <c r="D585" s="568">
        <v>96.1</v>
      </c>
      <c r="E585" s="569"/>
      <c r="F585" s="569"/>
    </row>
    <row r="586" spans="1:6">
      <c r="A586" s="566"/>
      <c r="B586" s="570"/>
      <c r="C586" s="566"/>
      <c r="D586" s="568"/>
      <c r="E586" s="569"/>
      <c r="F586" s="569"/>
    </row>
    <row r="587" spans="1:6">
      <c r="A587" s="566">
        <v>6</v>
      </c>
      <c r="B587" s="572" t="s">
        <v>190</v>
      </c>
      <c r="C587" s="566"/>
      <c r="D587" s="568"/>
      <c r="E587" s="569"/>
      <c r="F587" s="569"/>
    </row>
    <row r="588" spans="1:6">
      <c r="A588" s="566" t="s">
        <v>191</v>
      </c>
      <c r="B588" s="570" t="s">
        <v>465</v>
      </c>
      <c r="C588" s="566" t="s">
        <v>5</v>
      </c>
      <c r="D588" s="568">
        <v>1.3</v>
      </c>
      <c r="E588" s="569"/>
      <c r="F588" s="569"/>
    </row>
    <row r="589" spans="1:6">
      <c r="A589" s="566">
        <v>6.2</v>
      </c>
      <c r="B589" s="570" t="s">
        <v>466</v>
      </c>
      <c r="C589" s="566" t="s">
        <v>5</v>
      </c>
      <c r="D589" s="568">
        <v>29.7</v>
      </c>
      <c r="E589" s="569"/>
      <c r="F589" s="569"/>
    </row>
    <row r="590" spans="1:6">
      <c r="A590" s="566">
        <v>6.3</v>
      </c>
      <c r="B590" s="570" t="s">
        <v>599</v>
      </c>
      <c r="C590" s="566" t="s">
        <v>5</v>
      </c>
      <c r="D590" s="568">
        <v>40.56</v>
      </c>
      <c r="E590" s="569"/>
      <c r="F590" s="569"/>
    </row>
    <row r="591" spans="1:6">
      <c r="A591" s="566"/>
      <c r="B591" s="570"/>
      <c r="C591" s="566"/>
      <c r="D591" s="568"/>
      <c r="E591" s="569"/>
      <c r="F591" s="569"/>
    </row>
    <row r="592" spans="1:6">
      <c r="A592" s="566">
        <v>7</v>
      </c>
      <c r="B592" s="572" t="s">
        <v>193</v>
      </c>
      <c r="C592" s="566"/>
      <c r="D592" s="568"/>
      <c r="E592" s="569"/>
      <c r="F592" s="569"/>
    </row>
    <row r="593" spans="1:6">
      <c r="A593" s="566" t="s">
        <v>194</v>
      </c>
      <c r="B593" s="570" t="s">
        <v>653</v>
      </c>
      <c r="C593" s="566" t="s">
        <v>12</v>
      </c>
      <c r="D593" s="568">
        <v>130</v>
      </c>
      <c r="E593" s="569"/>
      <c r="F593" s="569"/>
    </row>
    <row r="594" spans="1:6">
      <c r="A594" s="566">
        <v>7.2</v>
      </c>
      <c r="B594" s="570" t="s">
        <v>664</v>
      </c>
      <c r="C594" s="566" t="s">
        <v>12</v>
      </c>
      <c r="D594" s="568">
        <v>88</v>
      </c>
      <c r="E594" s="569"/>
      <c r="F594" s="569"/>
    </row>
    <row r="595" spans="1:6">
      <c r="A595" s="566" t="s">
        <v>195</v>
      </c>
      <c r="B595" s="570" t="s">
        <v>196</v>
      </c>
      <c r="C595" s="566" t="s">
        <v>70</v>
      </c>
      <c r="D595" s="568">
        <v>4</v>
      </c>
      <c r="E595" s="569"/>
      <c r="F595" s="569"/>
    </row>
    <row r="596" spans="1:6">
      <c r="A596" s="566" t="s">
        <v>199</v>
      </c>
      <c r="B596" s="570" t="s">
        <v>600</v>
      </c>
      <c r="C596" s="566" t="s">
        <v>70</v>
      </c>
      <c r="D596" s="568">
        <v>1</v>
      </c>
      <c r="E596" s="569"/>
      <c r="F596" s="569"/>
    </row>
    <row r="597" spans="1:6">
      <c r="A597" s="566" t="s">
        <v>200</v>
      </c>
      <c r="B597" s="570" t="s">
        <v>660</v>
      </c>
      <c r="C597" s="566" t="s">
        <v>70</v>
      </c>
      <c r="D597" s="568">
        <v>2</v>
      </c>
      <c r="E597" s="569"/>
      <c r="F597" s="569"/>
    </row>
    <row r="598" spans="1:6" ht="24.75">
      <c r="A598" s="566" t="s">
        <v>201</v>
      </c>
      <c r="B598" s="570" t="s">
        <v>665</v>
      </c>
      <c r="C598" s="566" t="s">
        <v>52</v>
      </c>
      <c r="D598" s="568">
        <v>26</v>
      </c>
      <c r="E598" s="569"/>
      <c r="F598" s="569"/>
    </row>
    <row r="599" spans="1:6">
      <c r="A599" s="566">
        <v>7.11</v>
      </c>
      <c r="B599" s="570" t="s">
        <v>666</v>
      </c>
      <c r="C599" s="566" t="s">
        <v>70</v>
      </c>
      <c r="D599" s="568">
        <v>26</v>
      </c>
      <c r="E599" s="569"/>
      <c r="F599" s="569"/>
    </row>
    <row r="600" spans="1:6">
      <c r="A600" s="566"/>
      <c r="B600" s="570"/>
      <c r="C600" s="566"/>
      <c r="D600" s="568"/>
      <c r="E600" s="569"/>
      <c r="F600" s="569"/>
    </row>
    <row r="601" spans="1:6">
      <c r="A601" s="566">
        <v>8</v>
      </c>
      <c r="B601" s="572" t="s">
        <v>204</v>
      </c>
      <c r="C601" s="566"/>
      <c r="D601" s="568"/>
      <c r="E601" s="569"/>
      <c r="F601" s="569"/>
    </row>
    <row r="602" spans="1:6">
      <c r="A602" s="566" t="s">
        <v>205</v>
      </c>
      <c r="B602" s="570" t="s">
        <v>604</v>
      </c>
      <c r="C602" s="566" t="s">
        <v>12</v>
      </c>
      <c r="D602" s="568">
        <v>436</v>
      </c>
      <c r="E602" s="569"/>
      <c r="F602" s="569"/>
    </row>
    <row r="603" spans="1:6" ht="24">
      <c r="A603" s="566" t="s">
        <v>206</v>
      </c>
      <c r="B603" s="575" t="s">
        <v>667</v>
      </c>
      <c r="C603" s="566" t="s">
        <v>5</v>
      </c>
      <c r="D603" s="568">
        <v>26.71</v>
      </c>
      <c r="E603" s="569"/>
      <c r="F603" s="569"/>
    </row>
    <row r="604" spans="1:6" ht="24.75">
      <c r="A604" s="566">
        <v>8.3000000000000007</v>
      </c>
      <c r="B604" s="576" t="s">
        <v>668</v>
      </c>
      <c r="C604" s="566" t="s">
        <v>5</v>
      </c>
      <c r="D604" s="568">
        <v>1.3</v>
      </c>
      <c r="E604" s="569"/>
      <c r="F604" s="569"/>
    </row>
    <row r="605" spans="1:6">
      <c r="A605" s="566">
        <v>8.4</v>
      </c>
      <c r="B605" s="570" t="s">
        <v>468</v>
      </c>
      <c r="C605" s="566" t="s">
        <v>30</v>
      </c>
      <c r="D605" s="568">
        <v>296.8</v>
      </c>
      <c r="E605" s="569"/>
      <c r="F605" s="569"/>
    </row>
    <row r="606" spans="1:6">
      <c r="A606" s="566"/>
      <c r="B606" s="570"/>
      <c r="C606" s="566"/>
      <c r="D606" s="568"/>
      <c r="E606" s="569"/>
      <c r="F606" s="569"/>
    </row>
    <row r="607" spans="1:6">
      <c r="A607" s="566">
        <v>9</v>
      </c>
      <c r="B607" s="570" t="s">
        <v>208</v>
      </c>
      <c r="C607" s="566"/>
      <c r="D607" s="568"/>
      <c r="E607" s="569"/>
      <c r="F607" s="569"/>
    </row>
    <row r="608" spans="1:6">
      <c r="A608" s="566" t="s">
        <v>209</v>
      </c>
      <c r="B608" s="570" t="s">
        <v>210</v>
      </c>
      <c r="C608" s="566" t="s">
        <v>258</v>
      </c>
      <c r="D608" s="568">
        <v>1.25</v>
      </c>
      <c r="E608" s="569"/>
      <c r="F608" s="569"/>
    </row>
    <row r="609" spans="1:6">
      <c r="A609" s="574"/>
      <c r="B609" s="577"/>
      <c r="C609" s="578"/>
      <c r="D609" s="578"/>
      <c r="E609" s="579"/>
      <c r="F609" s="579"/>
    </row>
    <row r="610" spans="1:6">
      <c r="A610" s="580"/>
      <c r="B610" s="10" t="s">
        <v>212</v>
      </c>
      <c r="C610" s="281"/>
      <c r="D610" s="282"/>
      <c r="E610" s="581"/>
      <c r="F610" s="560"/>
    </row>
    <row r="611" spans="1:6">
      <c r="A611" s="544"/>
      <c r="B611" s="531"/>
      <c r="C611" s="548"/>
      <c r="D611" s="548"/>
      <c r="E611" s="551"/>
      <c r="F611" s="551"/>
    </row>
    <row r="612" spans="1:6">
      <c r="A612" s="544"/>
      <c r="B612" s="531"/>
      <c r="C612" s="548"/>
      <c r="D612" s="548"/>
      <c r="E612" s="551"/>
      <c r="F612" s="551"/>
    </row>
    <row r="613" spans="1:6" ht="39" customHeight="1">
      <c r="A613" s="544"/>
      <c r="B613" s="783" t="s">
        <v>470</v>
      </c>
      <c r="C613" s="783"/>
      <c r="D613" s="783"/>
      <c r="E613" s="783"/>
      <c r="F613" s="783"/>
    </row>
    <row r="614" spans="1:6">
      <c r="A614" s="544"/>
      <c r="B614" s="531"/>
      <c r="C614" s="548"/>
      <c r="D614" s="548"/>
      <c r="E614" s="551"/>
      <c r="F614" s="551"/>
    </row>
    <row r="615" spans="1:6">
      <c r="A615" s="155" t="s">
        <v>24</v>
      </c>
      <c r="B615" s="155" t="s">
        <v>25</v>
      </c>
      <c r="C615" s="155" t="s">
        <v>26</v>
      </c>
      <c r="D615" s="155" t="s">
        <v>2</v>
      </c>
      <c r="E615" s="155" t="s">
        <v>27</v>
      </c>
      <c r="F615" s="155" t="s">
        <v>28</v>
      </c>
    </row>
    <row r="616" spans="1:6">
      <c r="A616" s="155"/>
      <c r="B616" s="155"/>
      <c r="C616" s="155"/>
      <c r="D616" s="155"/>
      <c r="E616" s="155"/>
      <c r="F616" s="155"/>
    </row>
    <row r="617" spans="1:6">
      <c r="A617" s="566" t="s">
        <v>169</v>
      </c>
      <c r="B617" s="567" t="s">
        <v>47</v>
      </c>
      <c r="C617" s="566"/>
      <c r="D617" s="568"/>
      <c r="E617" s="569"/>
      <c r="F617" s="569"/>
    </row>
    <row r="618" spans="1:6" ht="24.75">
      <c r="A618" s="566" t="s">
        <v>170</v>
      </c>
      <c r="B618" s="570" t="s">
        <v>595</v>
      </c>
      <c r="C618" s="566" t="s">
        <v>171</v>
      </c>
      <c r="D618" s="568">
        <v>260.89999999999998</v>
      </c>
      <c r="E618" s="569"/>
      <c r="F618" s="569"/>
    </row>
    <row r="619" spans="1:6" ht="24.75">
      <c r="A619" s="566" t="s">
        <v>172</v>
      </c>
      <c r="B619" s="570" t="s">
        <v>173</v>
      </c>
      <c r="C619" s="566" t="s">
        <v>171</v>
      </c>
      <c r="D619" s="568">
        <v>535.79999999999995</v>
      </c>
      <c r="E619" s="569"/>
      <c r="F619" s="569"/>
    </row>
    <row r="620" spans="1:6">
      <c r="A620" s="566" t="s">
        <v>174</v>
      </c>
      <c r="B620" s="571" t="s">
        <v>215</v>
      </c>
      <c r="C620" s="566" t="s">
        <v>171</v>
      </c>
      <c r="D620" s="568">
        <v>260.89999999999998</v>
      </c>
      <c r="E620" s="569"/>
      <c r="F620" s="569"/>
    </row>
    <row r="621" spans="1:6">
      <c r="A621" s="566">
        <v>1.4</v>
      </c>
      <c r="B621" s="571" t="s">
        <v>175</v>
      </c>
      <c r="C621" s="566" t="s">
        <v>52</v>
      </c>
      <c r="D621" s="568">
        <v>2</v>
      </c>
      <c r="E621" s="569"/>
      <c r="F621" s="569"/>
    </row>
    <row r="622" spans="1:6">
      <c r="A622" s="566"/>
      <c r="B622" s="567"/>
      <c r="C622" s="566"/>
      <c r="D622" s="568"/>
      <c r="E622" s="569"/>
      <c r="F622" s="569"/>
    </row>
    <row r="623" spans="1:6">
      <c r="A623" s="566">
        <v>2</v>
      </c>
      <c r="B623" s="567" t="s">
        <v>176</v>
      </c>
      <c r="C623" s="566"/>
      <c r="D623" s="568"/>
      <c r="E623" s="569"/>
      <c r="F623" s="569"/>
    </row>
    <row r="624" spans="1:6">
      <c r="A624" s="566" t="s">
        <v>177</v>
      </c>
      <c r="B624" s="571" t="s">
        <v>596</v>
      </c>
      <c r="C624" s="566" t="s">
        <v>5</v>
      </c>
      <c r="D624" s="568">
        <v>2</v>
      </c>
      <c r="E624" s="569"/>
      <c r="F624" s="569"/>
    </row>
    <row r="625" spans="1:6">
      <c r="A625" s="566">
        <v>2.2000000000000002</v>
      </c>
      <c r="B625" s="571" t="s">
        <v>669</v>
      </c>
      <c r="C625" s="566" t="s">
        <v>5</v>
      </c>
      <c r="D625" s="568">
        <v>25.82</v>
      </c>
      <c r="E625" s="569"/>
      <c r="F625" s="569"/>
    </row>
    <row r="626" spans="1:6">
      <c r="A626" s="566">
        <v>2.2999999999999998</v>
      </c>
      <c r="B626" s="570" t="s">
        <v>463</v>
      </c>
      <c r="C626" s="566" t="s">
        <v>5</v>
      </c>
      <c r="D626" s="568">
        <v>1.5</v>
      </c>
      <c r="E626" s="569"/>
      <c r="F626" s="569"/>
    </row>
    <row r="627" spans="1:6">
      <c r="A627" s="566">
        <v>2.4</v>
      </c>
      <c r="B627" s="570" t="s">
        <v>178</v>
      </c>
      <c r="C627" s="566" t="s">
        <v>5</v>
      </c>
      <c r="D627" s="568">
        <v>2.1</v>
      </c>
      <c r="E627" s="569"/>
      <c r="F627" s="569"/>
    </row>
    <row r="628" spans="1:6">
      <c r="A628" s="566"/>
      <c r="B628" s="571"/>
      <c r="C628" s="566"/>
      <c r="D628" s="568"/>
      <c r="E628" s="569"/>
      <c r="F628" s="569"/>
    </row>
    <row r="629" spans="1:6">
      <c r="A629" s="566">
        <v>3</v>
      </c>
      <c r="B629" s="572" t="s">
        <v>179</v>
      </c>
      <c r="C629" s="566"/>
      <c r="D629" s="568"/>
      <c r="E629" s="573"/>
      <c r="F629" s="569"/>
    </row>
    <row r="630" spans="1:6">
      <c r="A630" s="566" t="s">
        <v>180</v>
      </c>
      <c r="B630" s="570" t="s">
        <v>181</v>
      </c>
      <c r="C630" s="566" t="s">
        <v>5</v>
      </c>
      <c r="D630" s="568">
        <v>223.45</v>
      </c>
      <c r="E630" s="569"/>
      <c r="F630" s="569"/>
    </row>
    <row r="631" spans="1:6">
      <c r="A631" s="566"/>
      <c r="B631" s="570"/>
      <c r="C631" s="566"/>
      <c r="D631" s="568"/>
      <c r="E631" s="569"/>
      <c r="F631" s="569"/>
    </row>
    <row r="632" spans="1:6">
      <c r="A632" s="566">
        <v>4</v>
      </c>
      <c r="B632" s="572" t="s">
        <v>182</v>
      </c>
      <c r="C632" s="566"/>
      <c r="D632" s="568"/>
      <c r="E632" s="569"/>
      <c r="F632" s="569"/>
    </row>
    <row r="633" spans="1:6">
      <c r="A633" s="566" t="s">
        <v>183</v>
      </c>
      <c r="B633" s="570" t="s">
        <v>184</v>
      </c>
      <c r="C633" s="566" t="s">
        <v>5</v>
      </c>
      <c r="D633" s="568">
        <v>309.86</v>
      </c>
      <c r="E633" s="569"/>
      <c r="F633" s="569"/>
    </row>
    <row r="634" spans="1:6">
      <c r="A634" s="566">
        <v>4.2</v>
      </c>
      <c r="B634" s="570" t="s">
        <v>464</v>
      </c>
      <c r="C634" s="566" t="s">
        <v>5</v>
      </c>
      <c r="D634" s="568">
        <v>125.23</v>
      </c>
      <c r="E634" s="569"/>
      <c r="F634" s="569"/>
    </row>
    <row r="635" spans="1:6">
      <c r="A635" s="566">
        <v>4.3</v>
      </c>
      <c r="B635" s="570" t="s">
        <v>185</v>
      </c>
      <c r="C635" s="566" t="s">
        <v>12</v>
      </c>
      <c r="D635" s="568">
        <v>140</v>
      </c>
      <c r="E635" s="569"/>
      <c r="F635" s="569"/>
    </row>
    <row r="636" spans="1:6">
      <c r="A636" s="566"/>
      <c r="B636" s="570"/>
      <c r="C636" s="566"/>
      <c r="D636" s="568"/>
      <c r="E636" s="569"/>
      <c r="F636" s="569"/>
    </row>
    <row r="637" spans="1:6">
      <c r="A637" s="566">
        <v>5</v>
      </c>
      <c r="B637" s="572" t="s">
        <v>186</v>
      </c>
      <c r="C637" s="566"/>
      <c r="D637" s="568"/>
      <c r="E637" s="569"/>
      <c r="F637" s="569"/>
    </row>
    <row r="638" spans="1:6" ht="24.75">
      <c r="A638" s="566" t="s">
        <v>187</v>
      </c>
      <c r="B638" s="570" t="s">
        <v>188</v>
      </c>
      <c r="C638" s="566" t="s">
        <v>5</v>
      </c>
      <c r="D638" s="568">
        <v>163.83000000000001</v>
      </c>
      <c r="E638" s="569"/>
      <c r="F638" s="569"/>
    </row>
    <row r="639" spans="1:6" ht="24.75">
      <c r="A639" s="566" t="s">
        <v>189</v>
      </c>
      <c r="B639" s="570" t="s">
        <v>598</v>
      </c>
      <c r="C639" s="566" t="s">
        <v>5</v>
      </c>
      <c r="D639" s="568">
        <v>125.36</v>
      </c>
      <c r="E639" s="569"/>
      <c r="F639" s="569"/>
    </row>
    <row r="640" spans="1:6">
      <c r="A640" s="566"/>
      <c r="B640" s="570"/>
      <c r="C640" s="566"/>
      <c r="D640" s="568"/>
      <c r="E640" s="569"/>
      <c r="F640" s="569"/>
    </row>
    <row r="641" spans="1:6">
      <c r="A641" s="566">
        <v>6</v>
      </c>
      <c r="B641" s="572" t="s">
        <v>190</v>
      </c>
      <c r="C641" s="566"/>
      <c r="D641" s="568"/>
      <c r="E641" s="569"/>
      <c r="F641" s="569"/>
    </row>
    <row r="642" spans="1:6">
      <c r="A642" s="566" t="s">
        <v>191</v>
      </c>
      <c r="B642" s="570" t="s">
        <v>471</v>
      </c>
      <c r="C642" s="566" t="s">
        <v>5</v>
      </c>
      <c r="D642" s="568">
        <v>2.1</v>
      </c>
      <c r="E642" s="569"/>
      <c r="F642" s="569"/>
    </row>
    <row r="643" spans="1:6">
      <c r="A643" s="566">
        <v>6.2</v>
      </c>
      <c r="B643" s="570" t="s">
        <v>466</v>
      </c>
      <c r="C643" s="566" t="s">
        <v>5</v>
      </c>
      <c r="D643" s="568">
        <v>64.56</v>
      </c>
      <c r="E643" s="569"/>
      <c r="F643" s="569"/>
    </row>
    <row r="644" spans="1:6">
      <c r="A644" s="566">
        <v>6.3</v>
      </c>
      <c r="B644" s="570" t="s">
        <v>599</v>
      </c>
      <c r="C644" s="566" t="s">
        <v>5</v>
      </c>
      <c r="D644" s="568">
        <v>96.01</v>
      </c>
      <c r="E644" s="569"/>
      <c r="F644" s="569"/>
    </row>
    <row r="645" spans="1:6">
      <c r="A645" s="566"/>
      <c r="B645" s="570"/>
      <c r="C645" s="566"/>
      <c r="D645" s="568"/>
      <c r="E645" s="569"/>
      <c r="F645" s="569"/>
    </row>
    <row r="646" spans="1:6">
      <c r="A646" s="566">
        <v>7</v>
      </c>
      <c r="B646" s="572" t="s">
        <v>193</v>
      </c>
      <c r="C646" s="566"/>
      <c r="D646" s="568"/>
      <c r="E646" s="569"/>
      <c r="F646" s="569"/>
    </row>
    <row r="647" spans="1:6">
      <c r="A647" s="566" t="s">
        <v>194</v>
      </c>
      <c r="B647" s="570" t="s">
        <v>653</v>
      </c>
      <c r="C647" s="566" t="s">
        <v>12</v>
      </c>
      <c r="D647" s="568">
        <v>82.5</v>
      </c>
      <c r="E647" s="569"/>
      <c r="F647" s="569"/>
    </row>
    <row r="648" spans="1:6">
      <c r="A648" s="566">
        <v>7.2</v>
      </c>
      <c r="B648" s="570" t="s">
        <v>670</v>
      </c>
      <c r="C648" s="566" t="s">
        <v>12</v>
      </c>
      <c r="D648" s="568">
        <v>260.89999999999998</v>
      </c>
      <c r="E648" s="569"/>
      <c r="F648" s="569"/>
    </row>
    <row r="649" spans="1:6">
      <c r="A649" s="566" t="s">
        <v>195</v>
      </c>
      <c r="B649" s="570" t="s">
        <v>196</v>
      </c>
      <c r="C649" s="566" t="s">
        <v>70</v>
      </c>
      <c r="D649" s="568">
        <v>7</v>
      </c>
      <c r="E649" s="569"/>
      <c r="F649" s="569"/>
    </row>
    <row r="650" spans="1:6">
      <c r="A650" s="566" t="s">
        <v>199</v>
      </c>
      <c r="B650" s="570" t="s">
        <v>600</v>
      </c>
      <c r="C650" s="566" t="s">
        <v>70</v>
      </c>
      <c r="D650" s="568">
        <v>4</v>
      </c>
      <c r="E650" s="569"/>
      <c r="F650" s="569"/>
    </row>
    <row r="651" spans="1:6">
      <c r="A651" s="566" t="s">
        <v>200</v>
      </c>
      <c r="B651" s="570" t="s">
        <v>601</v>
      </c>
      <c r="C651" s="566" t="s">
        <v>70</v>
      </c>
      <c r="D651" s="568">
        <v>4</v>
      </c>
      <c r="E651" s="569"/>
      <c r="F651" s="569"/>
    </row>
    <row r="652" spans="1:6" ht="24.75">
      <c r="A652" s="566" t="s">
        <v>201</v>
      </c>
      <c r="B652" s="570" t="s">
        <v>671</v>
      </c>
      <c r="C652" s="566" t="s">
        <v>52</v>
      </c>
      <c r="D652" s="568">
        <v>15</v>
      </c>
      <c r="E652" s="569"/>
      <c r="F652" s="569"/>
    </row>
    <row r="653" spans="1:6">
      <c r="A653" s="566" t="s">
        <v>203</v>
      </c>
      <c r="B653" s="570" t="s">
        <v>467</v>
      </c>
      <c r="C653" s="566" t="s">
        <v>70</v>
      </c>
      <c r="D653" s="568">
        <v>4</v>
      </c>
      <c r="E653" s="569"/>
      <c r="F653" s="569"/>
    </row>
    <row r="654" spans="1:6">
      <c r="A654" s="566">
        <v>7.11</v>
      </c>
      <c r="B654" s="570" t="s">
        <v>672</v>
      </c>
      <c r="C654" s="566" t="s">
        <v>70</v>
      </c>
      <c r="D654" s="568">
        <v>15</v>
      </c>
      <c r="E654" s="569"/>
      <c r="F654" s="569"/>
    </row>
    <row r="655" spans="1:6">
      <c r="A655" s="566"/>
      <c r="B655" s="570"/>
      <c r="C655" s="566"/>
      <c r="D655" s="568"/>
      <c r="E655" s="569"/>
      <c r="F655" s="569"/>
    </row>
    <row r="656" spans="1:6">
      <c r="A656" s="566">
        <v>8</v>
      </c>
      <c r="B656" s="572" t="s">
        <v>204</v>
      </c>
      <c r="C656" s="566"/>
      <c r="D656" s="568"/>
      <c r="E656" s="569"/>
      <c r="F656" s="569"/>
    </row>
    <row r="657" spans="1:8">
      <c r="A657" s="566" t="s">
        <v>205</v>
      </c>
      <c r="B657" s="570" t="s">
        <v>604</v>
      </c>
      <c r="C657" s="566" t="s">
        <v>12</v>
      </c>
      <c r="D657" s="568">
        <v>728.8</v>
      </c>
      <c r="E657" s="569"/>
      <c r="F657" s="569"/>
    </row>
    <row r="658" spans="1:8" ht="24">
      <c r="A658" s="566" t="s">
        <v>206</v>
      </c>
      <c r="B658" s="575" t="s">
        <v>472</v>
      </c>
      <c r="C658" s="566" t="s">
        <v>5</v>
      </c>
      <c r="D658" s="568">
        <v>25.82</v>
      </c>
      <c r="E658" s="569"/>
      <c r="F658" s="569"/>
    </row>
    <row r="659" spans="1:8" ht="24.75">
      <c r="A659" s="566">
        <v>8.3000000000000007</v>
      </c>
      <c r="B659" s="576" t="s">
        <v>668</v>
      </c>
      <c r="C659" s="566" t="s">
        <v>5</v>
      </c>
      <c r="D659" s="568">
        <v>2.1</v>
      </c>
      <c r="E659" s="569"/>
      <c r="F659" s="569"/>
    </row>
    <row r="660" spans="1:8">
      <c r="A660" s="566"/>
      <c r="B660" s="570"/>
      <c r="C660" s="566"/>
      <c r="D660" s="568"/>
      <c r="E660" s="569"/>
      <c r="F660" s="569"/>
    </row>
    <row r="661" spans="1:8">
      <c r="A661" s="566">
        <v>9</v>
      </c>
      <c r="B661" s="570" t="s">
        <v>208</v>
      </c>
      <c r="C661" s="566"/>
      <c r="D661" s="568"/>
      <c r="E661" s="569"/>
      <c r="F661" s="569"/>
    </row>
    <row r="662" spans="1:8">
      <c r="A662" s="566" t="s">
        <v>209</v>
      </c>
      <c r="B662" s="570" t="s">
        <v>210</v>
      </c>
      <c r="C662" s="566" t="s">
        <v>258</v>
      </c>
      <c r="D662" s="568">
        <v>1.4</v>
      </c>
      <c r="E662" s="569"/>
      <c r="F662" s="569"/>
    </row>
    <row r="663" spans="1:8">
      <c r="A663" s="746"/>
      <c r="B663" s="571"/>
      <c r="C663" s="566"/>
      <c r="D663" s="566"/>
      <c r="E663" s="569"/>
      <c r="F663" s="569"/>
      <c r="H663" s="565" t="s">
        <v>39</v>
      </c>
    </row>
    <row r="664" spans="1:8">
      <c r="A664" s="746"/>
      <c r="B664" s="10" t="s">
        <v>212</v>
      </c>
      <c r="C664" s="159"/>
      <c r="D664" s="159"/>
      <c r="E664" s="569"/>
      <c r="F664" s="560"/>
    </row>
    <row r="665" spans="1:8">
      <c r="A665" s="104"/>
      <c r="B665" s="104"/>
      <c r="C665" s="104"/>
      <c r="D665" s="104"/>
      <c r="E665" s="104"/>
      <c r="F665" s="104"/>
    </row>
    <row r="666" spans="1:8">
      <c r="A666" s="104"/>
      <c r="B666" s="104"/>
      <c r="C666" s="104"/>
      <c r="D666" s="104"/>
      <c r="E666" s="104"/>
      <c r="F666" s="104"/>
    </row>
    <row r="667" spans="1:8">
      <c r="A667" s="706"/>
      <c r="B667" s="706"/>
      <c r="C667" s="706"/>
      <c r="D667" s="706"/>
      <c r="E667" s="706"/>
      <c r="F667" s="706"/>
    </row>
    <row r="668" spans="1:8">
      <c r="A668" s="706"/>
      <c r="B668" s="10" t="s">
        <v>146</v>
      </c>
      <c r="C668" s="7"/>
      <c r="D668" s="7"/>
      <c r="E668" s="7"/>
      <c r="F668" s="747"/>
      <c r="H668" s="565" t="s">
        <v>39</v>
      </c>
    </row>
    <row r="669" spans="1:8">
      <c r="A669" s="706"/>
      <c r="B669" s="10" t="s">
        <v>145</v>
      </c>
      <c r="C669" s="739"/>
      <c r="D669" s="739"/>
      <c r="E669" s="739"/>
      <c r="F669" s="740"/>
    </row>
    <row r="670" spans="1:8">
      <c r="A670" s="706"/>
      <c r="B670" s="741" t="s">
        <v>580</v>
      </c>
      <c r="C670" s="742" t="s">
        <v>803</v>
      </c>
      <c r="D670" s="739"/>
      <c r="E670" s="739"/>
      <c r="F670" s="740"/>
    </row>
    <row r="671" spans="1:8">
      <c r="A671" s="706"/>
      <c r="B671" s="10" t="s">
        <v>40</v>
      </c>
      <c r="C671" s="742" t="s">
        <v>803</v>
      </c>
      <c r="D671" s="739"/>
      <c r="E671" s="739"/>
      <c r="F671" s="740"/>
    </row>
    <row r="672" spans="1:8">
      <c r="A672" s="706"/>
      <c r="B672" s="10" t="s">
        <v>41</v>
      </c>
      <c r="C672" s="742" t="s">
        <v>803</v>
      </c>
      <c r="D672" s="739"/>
      <c r="E672" s="739"/>
      <c r="F672" s="740"/>
    </row>
    <row r="673" spans="1:6">
      <c r="A673" s="706"/>
      <c r="B673" s="10" t="s">
        <v>42</v>
      </c>
      <c r="C673" s="742">
        <v>0.16</v>
      </c>
      <c r="D673" s="739"/>
      <c r="E673" s="739"/>
      <c r="F673" s="740"/>
    </row>
    <row r="674" spans="1:6">
      <c r="A674" s="706"/>
      <c r="B674" s="113" t="s">
        <v>147</v>
      </c>
      <c r="C674" s="739"/>
      <c r="D674" s="739"/>
      <c r="E674" s="739"/>
      <c r="F674" s="748"/>
    </row>
  </sheetData>
  <mergeCells count="2">
    <mergeCell ref="B560:F560"/>
    <mergeCell ref="B613:F613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60"/>
  <sheetViews>
    <sheetView topLeftCell="A185" workbookViewId="0">
      <selection activeCell="C209" sqref="C209"/>
    </sheetView>
  </sheetViews>
  <sheetFormatPr baseColWidth="10" defaultColWidth="50.85546875" defaultRowHeight="15"/>
  <cols>
    <col min="1" max="1" width="6.7109375" style="532" bestFit="1" customWidth="1"/>
    <col min="2" max="2" width="50.7109375" style="532" customWidth="1"/>
    <col min="3" max="3" width="6.7109375" style="532" bestFit="1" customWidth="1"/>
    <col min="4" max="4" width="13.28515625" style="532" bestFit="1" customWidth="1"/>
    <col min="5" max="5" width="15.85546875" style="532" bestFit="1" customWidth="1"/>
    <col min="6" max="6" width="17.5703125" style="532" bestFit="1" customWidth="1"/>
    <col min="7" max="7" width="13.28515625" style="532" customWidth="1"/>
    <col min="8" max="16384" width="50.85546875" style="532"/>
  </cols>
  <sheetData>
    <row r="2" spans="1:6" ht="23.25">
      <c r="B2" s="533" t="s">
        <v>801</v>
      </c>
    </row>
    <row r="5" spans="1:6">
      <c r="A5" s="57"/>
      <c r="B5" s="57"/>
      <c r="C5" s="57"/>
      <c r="D5" s="57"/>
      <c r="E5" s="57"/>
      <c r="F5" s="57"/>
    </row>
    <row r="6" spans="1:6">
      <c r="A6" s="57"/>
      <c r="B6" s="57"/>
      <c r="C6" s="57"/>
      <c r="D6" s="57"/>
      <c r="E6" s="57"/>
      <c r="F6" s="57"/>
    </row>
    <row r="7" spans="1:6">
      <c r="A7" s="57"/>
      <c r="B7" s="57"/>
      <c r="C7" s="57"/>
      <c r="D7" s="57"/>
      <c r="E7" s="57"/>
      <c r="F7" s="57"/>
    </row>
    <row r="8" spans="1:6">
      <c r="A8" s="57"/>
      <c r="B8" s="539" t="s">
        <v>473</v>
      </c>
      <c r="C8" s="57"/>
      <c r="D8" s="57"/>
      <c r="E8" s="57"/>
      <c r="F8" s="57"/>
    </row>
    <row r="9" spans="1:6">
      <c r="A9" s="57"/>
      <c r="B9" s="57"/>
      <c r="C9" s="57"/>
      <c r="D9" s="57"/>
      <c r="E9" s="57"/>
      <c r="F9" s="57"/>
    </row>
    <row r="10" spans="1:6">
      <c r="A10" s="155" t="s">
        <v>24</v>
      </c>
      <c r="B10" s="155" t="s">
        <v>25</v>
      </c>
      <c r="C10" s="155" t="s">
        <v>26</v>
      </c>
      <c r="D10" s="155" t="s">
        <v>2</v>
      </c>
      <c r="E10" s="155" t="s">
        <v>27</v>
      </c>
      <c r="F10" s="155" t="s">
        <v>28</v>
      </c>
    </row>
    <row r="11" spans="1:6">
      <c r="A11" s="566" t="s">
        <v>169</v>
      </c>
      <c r="B11" s="582" t="s">
        <v>47</v>
      </c>
      <c r="C11" s="566"/>
      <c r="D11" s="568"/>
      <c r="E11" s="569"/>
      <c r="F11" s="569"/>
    </row>
    <row r="12" spans="1:6" ht="24.75">
      <c r="A12" s="566" t="s">
        <v>170</v>
      </c>
      <c r="B12" s="583" t="s">
        <v>595</v>
      </c>
      <c r="C12" s="566" t="s">
        <v>171</v>
      </c>
      <c r="D12" s="568">
        <v>88</v>
      </c>
      <c r="E12" s="569"/>
      <c r="F12" s="569"/>
    </row>
    <row r="13" spans="1:6" ht="24.75">
      <c r="A13" s="566" t="s">
        <v>172</v>
      </c>
      <c r="B13" s="583" t="s">
        <v>474</v>
      </c>
      <c r="C13" s="566" t="s">
        <v>171</v>
      </c>
      <c r="D13" s="568">
        <v>192</v>
      </c>
      <c r="E13" s="569"/>
      <c r="F13" s="569"/>
    </row>
    <row r="14" spans="1:6">
      <c r="A14" s="566" t="s">
        <v>174</v>
      </c>
      <c r="B14" s="584" t="s">
        <v>215</v>
      </c>
      <c r="C14" s="566" t="s">
        <v>171</v>
      </c>
      <c r="D14" s="568">
        <v>88</v>
      </c>
      <c r="E14" s="569"/>
      <c r="F14" s="569"/>
    </row>
    <row r="15" spans="1:6">
      <c r="A15" s="566">
        <v>1.4</v>
      </c>
      <c r="B15" s="584" t="s">
        <v>175</v>
      </c>
      <c r="C15" s="566" t="s">
        <v>52</v>
      </c>
      <c r="D15" s="568">
        <v>1</v>
      </c>
      <c r="E15" s="569"/>
      <c r="F15" s="569"/>
    </row>
    <row r="16" spans="1:6">
      <c r="A16" s="566"/>
      <c r="B16" s="582"/>
      <c r="C16" s="566"/>
      <c r="D16" s="568"/>
      <c r="E16" s="569"/>
      <c r="F16" s="569"/>
    </row>
    <row r="17" spans="1:6">
      <c r="A17" s="566">
        <v>2</v>
      </c>
      <c r="B17" s="582" t="s">
        <v>176</v>
      </c>
      <c r="C17" s="566"/>
      <c r="D17" s="568"/>
      <c r="E17" s="569"/>
      <c r="F17" s="569"/>
    </row>
    <row r="18" spans="1:6">
      <c r="A18" s="566" t="s">
        <v>177</v>
      </c>
      <c r="B18" s="584" t="s">
        <v>596</v>
      </c>
      <c r="C18" s="566" t="s">
        <v>5</v>
      </c>
      <c r="D18" s="568">
        <v>26.3</v>
      </c>
      <c r="E18" s="569"/>
      <c r="F18" s="569"/>
    </row>
    <row r="19" spans="1:6">
      <c r="A19" s="566">
        <v>2.2999999999999998</v>
      </c>
      <c r="B19" s="583" t="s">
        <v>178</v>
      </c>
      <c r="C19" s="566" t="s">
        <v>5</v>
      </c>
      <c r="D19" s="568">
        <v>2.54</v>
      </c>
      <c r="E19" s="569"/>
      <c r="F19" s="569"/>
    </row>
    <row r="20" spans="1:6">
      <c r="A20" s="566"/>
      <c r="B20" s="584"/>
      <c r="C20" s="566"/>
      <c r="D20" s="568"/>
      <c r="E20" s="569"/>
      <c r="F20" s="569"/>
    </row>
    <row r="21" spans="1:6">
      <c r="A21" s="566">
        <v>3</v>
      </c>
      <c r="B21" s="582" t="s">
        <v>179</v>
      </c>
      <c r="C21" s="566"/>
      <c r="D21" s="568"/>
      <c r="E21" s="573"/>
      <c r="F21" s="569"/>
    </row>
    <row r="22" spans="1:6">
      <c r="A22" s="566" t="s">
        <v>180</v>
      </c>
      <c r="B22" s="584" t="s">
        <v>181</v>
      </c>
      <c r="C22" s="566" t="s">
        <v>5</v>
      </c>
      <c r="D22" s="568">
        <v>200.3</v>
      </c>
      <c r="E22" s="569"/>
      <c r="F22" s="569"/>
    </row>
    <row r="23" spans="1:6">
      <c r="A23" s="566"/>
      <c r="B23" s="584"/>
      <c r="C23" s="566"/>
      <c r="D23" s="568"/>
      <c r="E23" s="569"/>
      <c r="F23" s="569"/>
    </row>
    <row r="24" spans="1:6">
      <c r="A24" s="566">
        <v>4</v>
      </c>
      <c r="B24" s="582" t="s">
        <v>182</v>
      </c>
      <c r="C24" s="566"/>
      <c r="D24" s="568"/>
      <c r="E24" s="569"/>
      <c r="F24" s="569"/>
    </row>
    <row r="25" spans="1:6">
      <c r="A25" s="566" t="s">
        <v>183</v>
      </c>
      <c r="B25" s="584" t="s">
        <v>184</v>
      </c>
      <c r="C25" s="566" t="s">
        <v>5</v>
      </c>
      <c r="D25" s="568">
        <v>272.39999999999998</v>
      </c>
      <c r="E25" s="569"/>
      <c r="F25" s="569"/>
    </row>
    <row r="26" spans="1:6">
      <c r="A26" s="566">
        <v>4.2</v>
      </c>
      <c r="B26" s="584" t="s">
        <v>185</v>
      </c>
      <c r="C26" s="566" t="s">
        <v>12</v>
      </c>
      <c r="D26" s="568">
        <v>90</v>
      </c>
      <c r="E26" s="569"/>
      <c r="F26" s="569"/>
    </row>
    <row r="27" spans="1:6">
      <c r="A27" s="566"/>
      <c r="B27" s="584"/>
      <c r="C27" s="566"/>
      <c r="D27" s="568"/>
      <c r="E27" s="569"/>
      <c r="F27" s="569"/>
    </row>
    <row r="28" spans="1:6">
      <c r="A28" s="566">
        <v>5</v>
      </c>
      <c r="B28" s="582" t="s">
        <v>186</v>
      </c>
      <c r="C28" s="566"/>
      <c r="D28" s="568"/>
      <c r="E28" s="569"/>
      <c r="F28" s="569"/>
    </row>
    <row r="29" spans="1:6" ht="24.75">
      <c r="A29" s="566" t="s">
        <v>187</v>
      </c>
      <c r="B29" s="583" t="s">
        <v>188</v>
      </c>
      <c r="C29" s="566" t="s">
        <v>5</v>
      </c>
      <c r="D29" s="568">
        <v>50.3</v>
      </c>
      <c r="E29" s="569"/>
      <c r="F29" s="569"/>
    </row>
    <row r="30" spans="1:6" ht="24.75">
      <c r="A30" s="566" t="s">
        <v>189</v>
      </c>
      <c r="B30" s="583" t="s">
        <v>598</v>
      </c>
      <c r="C30" s="566" t="s">
        <v>5</v>
      </c>
      <c r="D30" s="568">
        <v>117.3</v>
      </c>
      <c r="E30" s="569"/>
      <c r="F30" s="569"/>
    </row>
    <row r="31" spans="1:6">
      <c r="A31" s="566"/>
      <c r="B31" s="584"/>
      <c r="C31" s="566"/>
      <c r="D31" s="568"/>
      <c r="E31" s="569"/>
      <c r="F31" s="569"/>
    </row>
    <row r="32" spans="1:6">
      <c r="A32" s="566">
        <v>6</v>
      </c>
      <c r="B32" s="582" t="s">
        <v>190</v>
      </c>
      <c r="C32" s="566"/>
      <c r="D32" s="568"/>
      <c r="E32" s="569"/>
      <c r="F32" s="569"/>
    </row>
    <row r="33" spans="1:6">
      <c r="A33" s="566" t="s">
        <v>191</v>
      </c>
      <c r="B33" s="584" t="s">
        <v>217</v>
      </c>
      <c r="C33" s="566" t="s">
        <v>5</v>
      </c>
      <c r="D33" s="568">
        <v>26.3</v>
      </c>
      <c r="E33" s="569"/>
      <c r="F33" s="569"/>
    </row>
    <row r="34" spans="1:6">
      <c r="A34" s="566">
        <v>6.2</v>
      </c>
      <c r="B34" s="584" t="s">
        <v>599</v>
      </c>
      <c r="C34" s="566" t="s">
        <v>5</v>
      </c>
      <c r="D34" s="568">
        <v>55.22</v>
      </c>
      <c r="E34" s="569"/>
      <c r="F34" s="569"/>
    </row>
    <row r="35" spans="1:6">
      <c r="A35" s="566">
        <v>6.3</v>
      </c>
      <c r="B35" s="584" t="s">
        <v>192</v>
      </c>
      <c r="C35" s="566" t="s">
        <v>5</v>
      </c>
      <c r="D35" s="568">
        <v>2.54</v>
      </c>
      <c r="E35" s="569"/>
      <c r="F35" s="569"/>
    </row>
    <row r="36" spans="1:6">
      <c r="A36" s="566"/>
      <c r="B36" s="584"/>
      <c r="C36" s="566"/>
      <c r="D36" s="568"/>
      <c r="E36" s="569"/>
      <c r="F36" s="569"/>
    </row>
    <row r="37" spans="1:6">
      <c r="A37" s="566">
        <v>7</v>
      </c>
      <c r="B37" s="582" t="s">
        <v>193</v>
      </c>
      <c r="C37" s="566"/>
      <c r="D37" s="568"/>
      <c r="E37" s="569"/>
      <c r="F37" s="569"/>
    </row>
    <row r="38" spans="1:6">
      <c r="A38" s="566" t="s">
        <v>194</v>
      </c>
      <c r="B38" s="583" t="s">
        <v>653</v>
      </c>
      <c r="C38" s="566" t="s">
        <v>12</v>
      </c>
      <c r="D38" s="568">
        <v>90</v>
      </c>
      <c r="E38" s="569"/>
      <c r="F38" s="569"/>
    </row>
    <row r="39" spans="1:6">
      <c r="A39" s="566">
        <v>7.2</v>
      </c>
      <c r="B39" s="583" t="s">
        <v>657</v>
      </c>
      <c r="C39" s="566" t="s">
        <v>12</v>
      </c>
      <c r="D39" s="568">
        <v>88</v>
      </c>
      <c r="E39" s="569"/>
      <c r="F39" s="569"/>
    </row>
    <row r="40" spans="1:6">
      <c r="A40" s="566">
        <v>7.3</v>
      </c>
      <c r="B40" s="583" t="s">
        <v>658</v>
      </c>
      <c r="C40" s="566" t="s">
        <v>12</v>
      </c>
      <c r="D40" s="568">
        <v>14</v>
      </c>
      <c r="E40" s="569"/>
      <c r="F40" s="569"/>
    </row>
    <row r="41" spans="1:6">
      <c r="A41" s="566" t="s">
        <v>195</v>
      </c>
      <c r="B41" s="584" t="s">
        <v>196</v>
      </c>
      <c r="C41" s="566" t="s">
        <v>70</v>
      </c>
      <c r="D41" s="568">
        <v>2</v>
      </c>
      <c r="E41" s="569"/>
      <c r="F41" s="569"/>
    </row>
    <row r="42" spans="1:6">
      <c r="A42" s="566" t="s">
        <v>199</v>
      </c>
      <c r="B42" s="584" t="s">
        <v>600</v>
      </c>
      <c r="C42" s="566" t="s">
        <v>70</v>
      </c>
      <c r="D42" s="568">
        <v>2</v>
      </c>
      <c r="E42" s="569"/>
      <c r="F42" s="569"/>
    </row>
    <row r="43" spans="1:6">
      <c r="A43" s="566" t="s">
        <v>200</v>
      </c>
      <c r="B43" s="584" t="s">
        <v>601</v>
      </c>
      <c r="C43" s="566" t="s">
        <v>70</v>
      </c>
      <c r="D43" s="568">
        <v>2</v>
      </c>
      <c r="E43" s="569"/>
      <c r="F43" s="569"/>
    </row>
    <row r="44" spans="1:6" ht="24.75">
      <c r="A44" s="566" t="s">
        <v>201</v>
      </c>
      <c r="B44" s="583" t="s">
        <v>673</v>
      </c>
      <c r="C44" s="566" t="s">
        <v>52</v>
      </c>
      <c r="D44" s="568">
        <v>15</v>
      </c>
      <c r="E44" s="569"/>
      <c r="F44" s="569"/>
    </row>
    <row r="45" spans="1:6">
      <c r="A45" s="585" t="s">
        <v>202</v>
      </c>
      <c r="B45" s="584" t="s">
        <v>674</v>
      </c>
      <c r="C45" s="566" t="s">
        <v>70</v>
      </c>
      <c r="D45" s="568">
        <v>15</v>
      </c>
      <c r="E45" s="569"/>
      <c r="F45" s="569"/>
    </row>
    <row r="46" spans="1:6" ht="36.75">
      <c r="A46" s="586" t="s">
        <v>203</v>
      </c>
      <c r="B46" s="583" t="s">
        <v>607</v>
      </c>
      <c r="C46" s="566" t="s">
        <v>70</v>
      </c>
      <c r="D46" s="568">
        <v>2</v>
      </c>
      <c r="E46" s="569"/>
      <c r="F46" s="569"/>
    </row>
    <row r="47" spans="1:6">
      <c r="A47" s="586"/>
      <c r="B47" s="583"/>
      <c r="C47" s="566"/>
      <c r="D47" s="568"/>
      <c r="E47" s="569"/>
      <c r="F47" s="569"/>
    </row>
    <row r="48" spans="1:6">
      <c r="A48" s="566">
        <v>8</v>
      </c>
      <c r="B48" s="582" t="s">
        <v>204</v>
      </c>
      <c r="C48" s="566"/>
      <c r="D48" s="568"/>
      <c r="E48" s="569"/>
      <c r="F48" s="569"/>
    </row>
    <row r="49" spans="1:6">
      <c r="A49" s="566" t="s">
        <v>205</v>
      </c>
      <c r="B49" s="584" t="s">
        <v>604</v>
      </c>
      <c r="C49" s="566" t="s">
        <v>12</v>
      </c>
      <c r="D49" s="568">
        <v>398</v>
      </c>
      <c r="E49" s="569"/>
      <c r="F49" s="569"/>
    </row>
    <row r="50" spans="1:6" ht="24">
      <c r="A50" s="566" t="s">
        <v>206</v>
      </c>
      <c r="B50" s="575" t="s">
        <v>475</v>
      </c>
      <c r="C50" s="566" t="s">
        <v>5</v>
      </c>
      <c r="D50" s="568">
        <v>26.3</v>
      </c>
      <c r="E50" s="569"/>
      <c r="F50" s="569"/>
    </row>
    <row r="51" spans="1:6">
      <c r="A51" s="566">
        <v>8.3000000000000007</v>
      </c>
      <c r="B51" s="584" t="s">
        <v>605</v>
      </c>
      <c r="C51" s="566" t="s">
        <v>30</v>
      </c>
      <c r="D51" s="568">
        <v>262.8</v>
      </c>
      <c r="E51" s="569"/>
      <c r="F51" s="569"/>
    </row>
    <row r="52" spans="1:6">
      <c r="A52" s="566">
        <v>8.5</v>
      </c>
      <c r="B52" s="587" t="s">
        <v>207</v>
      </c>
      <c r="C52" s="566" t="s">
        <v>5</v>
      </c>
      <c r="D52" s="568">
        <v>2.54</v>
      </c>
      <c r="E52" s="569"/>
      <c r="F52" s="569"/>
    </row>
    <row r="53" spans="1:6">
      <c r="A53" s="566"/>
      <c r="B53" s="587"/>
      <c r="C53" s="566"/>
      <c r="D53" s="568"/>
      <c r="E53" s="569"/>
      <c r="F53" s="569"/>
    </row>
    <row r="54" spans="1:6">
      <c r="A54" s="566">
        <v>9</v>
      </c>
      <c r="B54" s="587" t="s">
        <v>208</v>
      </c>
      <c r="C54" s="566"/>
      <c r="D54" s="568"/>
      <c r="E54" s="569"/>
      <c r="F54" s="569"/>
    </row>
    <row r="55" spans="1:6">
      <c r="A55" s="566" t="s">
        <v>209</v>
      </c>
      <c r="B55" s="587" t="s">
        <v>210</v>
      </c>
      <c r="C55" s="566" t="s">
        <v>211</v>
      </c>
      <c r="D55" s="568">
        <v>1.25</v>
      </c>
      <c r="E55" s="569"/>
      <c r="F55" s="569"/>
    </row>
    <row r="56" spans="1:6">
      <c r="A56" s="588"/>
      <c r="B56" s="584"/>
      <c r="C56" s="566"/>
      <c r="D56" s="566"/>
      <c r="E56" s="569"/>
      <c r="F56" s="569"/>
    </row>
    <row r="57" spans="1:6">
      <c r="A57" s="588"/>
      <c r="B57" s="280" t="s">
        <v>212</v>
      </c>
      <c r="C57" s="159"/>
      <c r="D57" s="159"/>
      <c r="E57" s="569"/>
      <c r="F57" s="560"/>
    </row>
    <row r="58" spans="1:6">
      <c r="A58" s="57"/>
      <c r="B58" s="57"/>
      <c r="C58" s="57"/>
      <c r="D58" s="57"/>
      <c r="E58" s="57"/>
      <c r="F58" s="57"/>
    </row>
    <row r="59" spans="1:6">
      <c r="A59" s="57"/>
      <c r="B59" s="57"/>
      <c r="C59" s="57"/>
      <c r="D59" s="57"/>
      <c r="E59" s="57"/>
      <c r="F59" s="57"/>
    </row>
    <row r="60" spans="1:6">
      <c r="A60" s="57"/>
      <c r="B60" s="57"/>
      <c r="C60" s="57"/>
      <c r="D60" s="57"/>
      <c r="E60" s="57"/>
      <c r="F60" s="57"/>
    </row>
    <row r="61" spans="1:6" ht="26.25" customHeight="1">
      <c r="A61" s="57"/>
      <c r="B61" s="785" t="s">
        <v>476</v>
      </c>
      <c r="C61" s="785"/>
      <c r="D61" s="785"/>
      <c r="E61" s="785"/>
      <c r="F61" s="785"/>
    </row>
    <row r="62" spans="1:6">
      <c r="A62" s="57"/>
      <c r="B62" s="57"/>
      <c r="C62" s="57"/>
      <c r="D62" s="57"/>
      <c r="E62" s="57"/>
      <c r="F62" s="57"/>
    </row>
    <row r="63" spans="1:6">
      <c r="A63" s="155" t="s">
        <v>24</v>
      </c>
      <c r="B63" s="155" t="s">
        <v>25</v>
      </c>
      <c r="C63" s="155" t="s">
        <v>26</v>
      </c>
      <c r="D63" s="155" t="s">
        <v>2</v>
      </c>
      <c r="E63" s="155" t="s">
        <v>27</v>
      </c>
      <c r="F63" s="155" t="s">
        <v>28</v>
      </c>
    </row>
    <row r="64" spans="1:6">
      <c r="A64" s="566" t="s">
        <v>169</v>
      </c>
      <c r="B64" s="582" t="s">
        <v>47</v>
      </c>
      <c r="C64" s="566"/>
      <c r="D64" s="568"/>
      <c r="E64" s="569"/>
      <c r="F64" s="569"/>
    </row>
    <row r="65" spans="1:6" ht="24.75">
      <c r="A65" s="566" t="s">
        <v>170</v>
      </c>
      <c r="B65" s="583" t="s">
        <v>595</v>
      </c>
      <c r="C65" s="566" t="s">
        <v>171</v>
      </c>
      <c r="D65" s="568">
        <v>94</v>
      </c>
      <c r="E65" s="569"/>
      <c r="F65" s="569"/>
    </row>
    <row r="66" spans="1:6" ht="24.75">
      <c r="A66" s="566" t="s">
        <v>172</v>
      </c>
      <c r="B66" s="583" t="s">
        <v>477</v>
      </c>
      <c r="C66" s="566" t="s">
        <v>171</v>
      </c>
      <c r="D66" s="568">
        <v>204</v>
      </c>
      <c r="E66" s="569"/>
      <c r="F66" s="569"/>
    </row>
    <row r="67" spans="1:6">
      <c r="A67" s="566" t="s">
        <v>174</v>
      </c>
      <c r="B67" s="584" t="s">
        <v>215</v>
      </c>
      <c r="C67" s="566" t="s">
        <v>171</v>
      </c>
      <c r="D67" s="568">
        <v>94</v>
      </c>
      <c r="E67" s="569"/>
      <c r="F67" s="569"/>
    </row>
    <row r="68" spans="1:6">
      <c r="A68" s="566">
        <v>1.4</v>
      </c>
      <c r="B68" s="584" t="s">
        <v>175</v>
      </c>
      <c r="C68" s="566" t="s">
        <v>52</v>
      </c>
      <c r="D68" s="568">
        <v>1</v>
      </c>
      <c r="E68" s="569"/>
      <c r="F68" s="569"/>
    </row>
    <row r="69" spans="1:6">
      <c r="A69" s="566"/>
      <c r="B69" s="582"/>
      <c r="C69" s="566"/>
      <c r="D69" s="568"/>
      <c r="E69" s="569"/>
      <c r="F69" s="569"/>
    </row>
    <row r="70" spans="1:6">
      <c r="A70" s="566">
        <v>2</v>
      </c>
      <c r="B70" s="582" t="s">
        <v>176</v>
      </c>
      <c r="C70" s="566"/>
      <c r="D70" s="568"/>
      <c r="E70" s="569"/>
      <c r="F70" s="569"/>
    </row>
    <row r="71" spans="1:6">
      <c r="A71" s="566" t="s">
        <v>177</v>
      </c>
      <c r="B71" s="584" t="s">
        <v>596</v>
      </c>
      <c r="C71" s="566" t="s">
        <v>5</v>
      </c>
      <c r="D71" s="568">
        <v>27.6</v>
      </c>
      <c r="E71" s="569"/>
      <c r="F71" s="569"/>
    </row>
    <row r="72" spans="1:6">
      <c r="A72" s="566">
        <v>2.2000000000000002</v>
      </c>
      <c r="B72" s="583" t="s">
        <v>597</v>
      </c>
      <c r="C72" s="566" t="s">
        <v>5</v>
      </c>
      <c r="D72" s="568">
        <v>2</v>
      </c>
      <c r="E72" s="569"/>
      <c r="F72" s="569"/>
    </row>
    <row r="73" spans="1:6">
      <c r="A73" s="566">
        <v>2.2999999999999998</v>
      </c>
      <c r="B73" s="583" t="s">
        <v>178</v>
      </c>
      <c r="C73" s="566" t="s">
        <v>5</v>
      </c>
      <c r="D73" s="568">
        <v>2.7</v>
      </c>
      <c r="E73" s="569"/>
      <c r="F73" s="569"/>
    </row>
    <row r="74" spans="1:6">
      <c r="A74" s="566"/>
      <c r="B74" s="584"/>
      <c r="C74" s="566"/>
      <c r="D74" s="568"/>
      <c r="E74" s="569"/>
      <c r="F74" s="569"/>
    </row>
    <row r="75" spans="1:6">
      <c r="A75" s="566">
        <v>3</v>
      </c>
      <c r="B75" s="582" t="s">
        <v>179</v>
      </c>
      <c r="C75" s="566"/>
      <c r="D75" s="568"/>
      <c r="E75" s="573"/>
      <c r="F75" s="569"/>
    </row>
    <row r="76" spans="1:6">
      <c r="A76" s="566" t="s">
        <v>180</v>
      </c>
      <c r="B76" s="584" t="s">
        <v>181</v>
      </c>
      <c r="C76" s="566" t="s">
        <v>5</v>
      </c>
      <c r="D76" s="568">
        <v>188.35</v>
      </c>
      <c r="E76" s="569"/>
      <c r="F76" s="569"/>
    </row>
    <row r="77" spans="1:6">
      <c r="A77" s="566"/>
      <c r="B77" s="584"/>
      <c r="C77" s="566"/>
      <c r="D77" s="568"/>
      <c r="E77" s="569"/>
      <c r="F77" s="569"/>
    </row>
    <row r="78" spans="1:6">
      <c r="A78" s="566">
        <v>4</v>
      </c>
      <c r="B78" s="582" t="s">
        <v>182</v>
      </c>
      <c r="C78" s="566"/>
      <c r="D78" s="568"/>
      <c r="E78" s="569"/>
      <c r="F78" s="569"/>
    </row>
    <row r="79" spans="1:6">
      <c r="A79" s="566" t="s">
        <v>183</v>
      </c>
      <c r="B79" s="584" t="s">
        <v>184</v>
      </c>
      <c r="C79" s="566" t="s">
        <v>5</v>
      </c>
      <c r="D79" s="568">
        <v>229.65</v>
      </c>
      <c r="E79" s="569"/>
      <c r="F79" s="569"/>
    </row>
    <row r="80" spans="1:6">
      <c r="A80" s="566">
        <v>4.2</v>
      </c>
      <c r="B80" s="584" t="s">
        <v>185</v>
      </c>
      <c r="C80" s="566" t="s">
        <v>12</v>
      </c>
      <c r="D80" s="568">
        <v>90</v>
      </c>
      <c r="E80" s="569"/>
      <c r="F80" s="569"/>
    </row>
    <row r="81" spans="1:6">
      <c r="A81" s="566"/>
      <c r="B81" s="584"/>
      <c r="C81" s="566"/>
      <c r="D81" s="568"/>
      <c r="E81" s="569"/>
      <c r="F81" s="569"/>
    </row>
    <row r="82" spans="1:6">
      <c r="A82" s="566">
        <v>5</v>
      </c>
      <c r="B82" s="582" t="s">
        <v>186</v>
      </c>
      <c r="C82" s="566"/>
      <c r="D82" s="568"/>
      <c r="E82" s="569"/>
      <c r="F82" s="569"/>
    </row>
    <row r="83" spans="1:6" ht="24.75">
      <c r="A83" s="566" t="s">
        <v>187</v>
      </c>
      <c r="B83" s="583" t="s">
        <v>188</v>
      </c>
      <c r="C83" s="566" t="s">
        <v>5</v>
      </c>
      <c r="D83" s="568">
        <v>34.6</v>
      </c>
      <c r="E83" s="569"/>
      <c r="F83" s="569"/>
    </row>
    <row r="84" spans="1:6" ht="24.75">
      <c r="A84" s="566" t="s">
        <v>189</v>
      </c>
      <c r="B84" s="583" t="s">
        <v>598</v>
      </c>
      <c r="C84" s="566" t="s">
        <v>5</v>
      </c>
      <c r="D84" s="568">
        <v>80.599999999999994</v>
      </c>
      <c r="E84" s="569"/>
      <c r="F84" s="569"/>
    </row>
    <row r="85" spans="1:6">
      <c r="A85" s="566"/>
      <c r="B85" s="584"/>
      <c r="C85" s="566"/>
      <c r="D85" s="568"/>
      <c r="E85" s="569"/>
      <c r="F85" s="569"/>
    </row>
    <row r="86" spans="1:6">
      <c r="A86" s="566">
        <v>6</v>
      </c>
      <c r="B86" s="582" t="s">
        <v>190</v>
      </c>
      <c r="C86" s="566"/>
      <c r="D86" s="568"/>
      <c r="E86" s="569"/>
      <c r="F86" s="569"/>
    </row>
    <row r="87" spans="1:6">
      <c r="A87" s="566" t="s">
        <v>191</v>
      </c>
      <c r="B87" s="584" t="s">
        <v>217</v>
      </c>
      <c r="C87" s="566" t="s">
        <v>5</v>
      </c>
      <c r="D87" s="568">
        <v>27.6</v>
      </c>
      <c r="E87" s="569"/>
      <c r="F87" s="569"/>
    </row>
    <row r="88" spans="1:6">
      <c r="A88" s="566">
        <v>6.2</v>
      </c>
      <c r="B88" s="584" t="s">
        <v>599</v>
      </c>
      <c r="C88" s="566" t="s">
        <v>5</v>
      </c>
      <c r="D88" s="568">
        <v>58.98</v>
      </c>
      <c r="E88" s="569"/>
      <c r="F88" s="569"/>
    </row>
    <row r="89" spans="1:6">
      <c r="A89" s="566">
        <v>6.3</v>
      </c>
      <c r="B89" s="584" t="s">
        <v>192</v>
      </c>
      <c r="C89" s="566" t="s">
        <v>5</v>
      </c>
      <c r="D89" s="568">
        <v>2.7</v>
      </c>
      <c r="E89" s="569"/>
      <c r="F89" s="569"/>
    </row>
    <row r="90" spans="1:6">
      <c r="A90" s="566"/>
      <c r="B90" s="584"/>
      <c r="C90" s="566"/>
      <c r="D90" s="568"/>
      <c r="E90" s="569"/>
      <c r="F90" s="569"/>
    </row>
    <row r="91" spans="1:6">
      <c r="A91" s="566">
        <v>7</v>
      </c>
      <c r="B91" s="582" t="s">
        <v>193</v>
      </c>
      <c r="C91" s="566"/>
      <c r="D91" s="568"/>
      <c r="E91" s="569"/>
      <c r="F91" s="569"/>
    </row>
    <row r="92" spans="1:6">
      <c r="A92" s="566" t="s">
        <v>194</v>
      </c>
      <c r="B92" s="583" t="s">
        <v>653</v>
      </c>
      <c r="C92" s="566" t="s">
        <v>12</v>
      </c>
      <c r="D92" s="568">
        <v>96</v>
      </c>
      <c r="E92" s="569"/>
      <c r="F92" s="569"/>
    </row>
    <row r="93" spans="1:6">
      <c r="A93" s="566">
        <v>7.2</v>
      </c>
      <c r="B93" s="583" t="s">
        <v>657</v>
      </c>
      <c r="C93" s="566" t="s">
        <v>12</v>
      </c>
      <c r="D93" s="568">
        <v>94</v>
      </c>
      <c r="E93" s="569"/>
      <c r="F93" s="569"/>
    </row>
    <row r="94" spans="1:6">
      <c r="A94" s="566">
        <v>7.3</v>
      </c>
      <c r="B94" s="583" t="s">
        <v>658</v>
      </c>
      <c r="C94" s="566" t="s">
        <v>12</v>
      </c>
      <c r="D94" s="568">
        <v>14</v>
      </c>
      <c r="E94" s="569"/>
      <c r="F94" s="569"/>
    </row>
    <row r="95" spans="1:6">
      <c r="A95" s="566" t="s">
        <v>195</v>
      </c>
      <c r="B95" s="584" t="s">
        <v>196</v>
      </c>
      <c r="C95" s="566" t="s">
        <v>70</v>
      </c>
      <c r="D95" s="568">
        <v>2</v>
      </c>
      <c r="E95" s="569"/>
      <c r="F95" s="569"/>
    </row>
    <row r="96" spans="1:6">
      <c r="A96" s="566" t="s">
        <v>199</v>
      </c>
      <c r="B96" s="584" t="s">
        <v>600</v>
      </c>
      <c r="C96" s="566" t="s">
        <v>70</v>
      </c>
      <c r="D96" s="568">
        <v>2</v>
      </c>
      <c r="E96" s="569"/>
      <c r="F96" s="569"/>
    </row>
    <row r="97" spans="1:6">
      <c r="A97" s="566" t="s">
        <v>200</v>
      </c>
      <c r="B97" s="584" t="s">
        <v>601</v>
      </c>
      <c r="C97" s="566" t="s">
        <v>70</v>
      </c>
      <c r="D97" s="568">
        <v>2</v>
      </c>
      <c r="E97" s="569"/>
      <c r="F97" s="569"/>
    </row>
    <row r="98" spans="1:6" ht="24.75">
      <c r="A98" s="566" t="s">
        <v>201</v>
      </c>
      <c r="B98" s="570" t="s">
        <v>478</v>
      </c>
      <c r="C98" s="566" t="s">
        <v>52</v>
      </c>
      <c r="D98" s="568">
        <v>15</v>
      </c>
      <c r="E98" s="569"/>
      <c r="F98" s="569"/>
    </row>
    <row r="99" spans="1:6">
      <c r="A99" s="585" t="s">
        <v>202</v>
      </c>
      <c r="B99" s="566" t="s">
        <v>674</v>
      </c>
      <c r="C99" s="566" t="s">
        <v>70</v>
      </c>
      <c r="D99" s="568">
        <v>15</v>
      </c>
      <c r="E99" s="569"/>
      <c r="F99" s="569"/>
    </row>
    <row r="100" spans="1:6" ht="36.75">
      <c r="A100" s="586" t="s">
        <v>203</v>
      </c>
      <c r="B100" s="583" t="s">
        <v>607</v>
      </c>
      <c r="C100" s="566" t="s">
        <v>70</v>
      </c>
      <c r="D100" s="568">
        <v>2</v>
      </c>
      <c r="E100" s="569"/>
      <c r="F100" s="569"/>
    </row>
    <row r="101" spans="1:6">
      <c r="A101" s="586"/>
      <c r="B101" s="583"/>
      <c r="C101" s="566"/>
      <c r="D101" s="568"/>
      <c r="E101" s="569"/>
      <c r="F101" s="569"/>
    </row>
    <row r="102" spans="1:6">
      <c r="A102" s="566">
        <v>8</v>
      </c>
      <c r="B102" s="582" t="s">
        <v>204</v>
      </c>
      <c r="C102" s="566"/>
      <c r="D102" s="568"/>
      <c r="E102" s="569"/>
      <c r="F102" s="569"/>
    </row>
    <row r="103" spans="1:6">
      <c r="A103" s="566" t="s">
        <v>205</v>
      </c>
      <c r="B103" s="584" t="s">
        <v>604</v>
      </c>
      <c r="C103" s="566" t="s">
        <v>12</v>
      </c>
      <c r="D103" s="568">
        <v>424.8</v>
      </c>
      <c r="E103" s="569"/>
      <c r="F103" s="569"/>
    </row>
    <row r="104" spans="1:6" ht="24">
      <c r="A104" s="566" t="s">
        <v>206</v>
      </c>
      <c r="B104" s="575" t="s">
        <v>475</v>
      </c>
      <c r="C104" s="566" t="s">
        <v>5</v>
      </c>
      <c r="D104" s="568">
        <v>27.6</v>
      </c>
      <c r="E104" s="569"/>
      <c r="F104" s="569"/>
    </row>
    <row r="105" spans="1:6">
      <c r="A105" s="566">
        <v>8.3000000000000007</v>
      </c>
      <c r="B105" s="584" t="s">
        <v>605</v>
      </c>
      <c r="C105" s="566" t="s">
        <v>30</v>
      </c>
      <c r="D105" s="568">
        <v>275.39999999999998</v>
      </c>
      <c r="E105" s="569"/>
      <c r="F105" s="569"/>
    </row>
    <row r="106" spans="1:6">
      <c r="A106" s="566">
        <v>8.5</v>
      </c>
      <c r="B106" s="587" t="s">
        <v>207</v>
      </c>
      <c r="C106" s="566" t="s">
        <v>5</v>
      </c>
      <c r="D106" s="568">
        <v>2.54</v>
      </c>
      <c r="E106" s="569"/>
      <c r="F106" s="569"/>
    </row>
    <row r="107" spans="1:6">
      <c r="A107" s="566"/>
      <c r="B107" s="587"/>
      <c r="C107" s="566"/>
      <c r="D107" s="568"/>
      <c r="E107" s="569"/>
      <c r="F107" s="569"/>
    </row>
    <row r="108" spans="1:6">
      <c r="A108" s="566">
        <v>9</v>
      </c>
      <c r="B108" s="587" t="s">
        <v>208</v>
      </c>
      <c r="C108" s="566"/>
      <c r="D108" s="568"/>
      <c r="E108" s="569"/>
      <c r="F108" s="569"/>
    </row>
    <row r="109" spans="1:6">
      <c r="A109" s="566" t="s">
        <v>209</v>
      </c>
      <c r="B109" s="587" t="s">
        <v>210</v>
      </c>
      <c r="C109" s="566" t="s">
        <v>211</v>
      </c>
      <c r="D109" s="568">
        <v>1.25</v>
      </c>
      <c r="E109" s="569"/>
      <c r="F109" s="569"/>
    </row>
    <row r="110" spans="1:6">
      <c r="A110" s="588"/>
      <c r="B110" s="584"/>
      <c r="C110" s="566"/>
      <c r="D110" s="566"/>
      <c r="E110" s="569"/>
      <c r="F110" s="569"/>
    </row>
    <row r="111" spans="1:6">
      <c r="A111" s="588"/>
      <c r="B111" s="280" t="s">
        <v>4</v>
      </c>
      <c r="C111" s="159"/>
      <c r="D111" s="159"/>
      <c r="E111" s="569"/>
      <c r="F111" s="560"/>
    </row>
    <row r="112" spans="1:6">
      <c r="A112" s="57"/>
      <c r="B112" s="57"/>
      <c r="C112" s="57"/>
      <c r="D112" s="57"/>
      <c r="E112" s="57"/>
      <c r="F112" s="57"/>
    </row>
    <row r="113" spans="1:6">
      <c r="A113" s="57"/>
      <c r="B113" s="57"/>
      <c r="C113" s="57"/>
      <c r="D113" s="57"/>
      <c r="E113" s="57"/>
      <c r="F113" s="57"/>
    </row>
    <row r="114" spans="1:6">
      <c r="A114" s="57"/>
      <c r="B114" s="57"/>
      <c r="C114" s="57"/>
      <c r="D114" s="57"/>
      <c r="E114" s="57"/>
      <c r="F114" s="57"/>
    </row>
    <row r="115" spans="1:6">
      <c r="A115" s="57"/>
      <c r="B115" s="57"/>
      <c r="C115" s="57"/>
      <c r="D115" s="57"/>
      <c r="E115" s="57"/>
      <c r="F115" s="57"/>
    </row>
    <row r="116" spans="1:6" ht="39" customHeight="1">
      <c r="A116" s="57"/>
      <c r="B116" s="786" t="s">
        <v>569</v>
      </c>
      <c r="C116" s="786"/>
      <c r="D116" s="786"/>
      <c r="E116" s="786"/>
      <c r="F116" s="786"/>
    </row>
    <row r="117" spans="1:6">
      <c r="A117" s="57"/>
      <c r="B117" s="57"/>
      <c r="C117" s="57"/>
      <c r="D117" s="57"/>
      <c r="E117" s="57"/>
      <c r="F117" s="57"/>
    </row>
    <row r="118" spans="1:6">
      <c r="A118" s="155" t="s">
        <v>24</v>
      </c>
      <c r="B118" s="155" t="s">
        <v>25</v>
      </c>
      <c r="C118" s="155" t="s">
        <v>26</v>
      </c>
      <c r="D118" s="155" t="s">
        <v>2</v>
      </c>
      <c r="E118" s="155" t="s">
        <v>27</v>
      </c>
      <c r="F118" s="155" t="s">
        <v>28</v>
      </c>
    </row>
    <row r="119" spans="1:6">
      <c r="A119" s="566"/>
      <c r="B119" s="567"/>
      <c r="C119" s="566"/>
      <c r="D119" s="568"/>
      <c r="E119" s="569"/>
      <c r="F119" s="569"/>
    </row>
    <row r="120" spans="1:6">
      <c r="A120" s="566">
        <v>1</v>
      </c>
      <c r="B120" s="572" t="s">
        <v>570</v>
      </c>
      <c r="C120" s="566"/>
      <c r="D120" s="568"/>
      <c r="E120" s="569"/>
      <c r="F120" s="569"/>
    </row>
    <row r="121" spans="1:6" ht="60.75">
      <c r="A121" s="566" t="s">
        <v>170</v>
      </c>
      <c r="B121" s="570" t="s">
        <v>675</v>
      </c>
      <c r="C121" s="566" t="s">
        <v>70</v>
      </c>
      <c r="D121" s="568">
        <v>29</v>
      </c>
      <c r="E121" s="569"/>
      <c r="F121" s="569"/>
    </row>
    <row r="122" spans="1:6" ht="60.75">
      <c r="A122" s="566" t="s">
        <v>172</v>
      </c>
      <c r="B122" s="570" t="s">
        <v>676</v>
      </c>
      <c r="C122" s="566" t="s">
        <v>70</v>
      </c>
      <c r="D122" s="568">
        <v>29</v>
      </c>
      <c r="E122" s="569"/>
      <c r="F122" s="569"/>
    </row>
    <row r="123" spans="1:6" ht="72.75">
      <c r="A123" s="566" t="s">
        <v>174</v>
      </c>
      <c r="B123" s="570" t="s">
        <v>677</v>
      </c>
      <c r="C123" s="566" t="s">
        <v>70</v>
      </c>
      <c r="D123" s="568">
        <v>29</v>
      </c>
      <c r="E123" s="569"/>
      <c r="F123" s="569"/>
    </row>
    <row r="124" spans="1:6" ht="72.75">
      <c r="A124" s="619" t="s">
        <v>507</v>
      </c>
      <c r="B124" s="622" t="s">
        <v>678</v>
      </c>
      <c r="C124" s="619" t="s">
        <v>52</v>
      </c>
      <c r="D124" s="623">
        <v>27</v>
      </c>
      <c r="E124" s="620"/>
      <c r="F124" s="620"/>
    </row>
    <row r="125" spans="1:6" ht="60.75">
      <c r="A125" s="566" t="s">
        <v>509</v>
      </c>
      <c r="B125" s="570" t="s">
        <v>679</v>
      </c>
      <c r="C125" s="566" t="s">
        <v>70</v>
      </c>
      <c r="D125" s="568">
        <v>18</v>
      </c>
      <c r="E125" s="569"/>
      <c r="F125" s="569"/>
    </row>
    <row r="126" spans="1:6">
      <c r="A126" s="648">
        <v>2</v>
      </c>
      <c r="B126" s="135" t="s">
        <v>210</v>
      </c>
      <c r="C126" s="107" t="s">
        <v>211</v>
      </c>
      <c r="D126" s="536">
        <v>1.25</v>
      </c>
      <c r="E126" s="537"/>
      <c r="F126" s="537"/>
    </row>
    <row r="127" spans="1:6">
      <c r="A127" s="625"/>
      <c r="B127" s="625"/>
      <c r="C127" s="626"/>
      <c r="D127" s="626"/>
      <c r="E127" s="624"/>
      <c r="F127" s="624"/>
    </row>
    <row r="128" spans="1:6">
      <c r="A128" s="625"/>
      <c r="B128" s="531" t="s">
        <v>4</v>
      </c>
      <c r="C128" s="548"/>
      <c r="D128" s="550" t="s">
        <v>39</v>
      </c>
      <c r="E128" s="624"/>
      <c r="F128" s="621"/>
    </row>
    <row r="129" spans="1:6">
      <c r="A129" s="544"/>
      <c r="B129" s="544"/>
      <c r="C129" s="544"/>
      <c r="D129" s="544"/>
      <c r="E129" s="544"/>
      <c r="F129" s="544"/>
    </row>
    <row r="130" spans="1:6" ht="51.75" customHeight="1">
      <c r="A130" s="57"/>
      <c r="B130" s="785" t="s">
        <v>505</v>
      </c>
      <c r="C130" s="785"/>
      <c r="D130" s="785"/>
      <c r="E130" s="785"/>
      <c r="F130" s="785"/>
    </row>
    <row r="131" spans="1:6">
      <c r="A131" s="155" t="s">
        <v>24</v>
      </c>
      <c r="B131" s="155" t="s">
        <v>25</v>
      </c>
      <c r="C131" s="155" t="s">
        <v>26</v>
      </c>
      <c r="D131" s="155" t="s">
        <v>2</v>
      </c>
      <c r="E131" s="155" t="s">
        <v>27</v>
      </c>
      <c r="F131" s="155" t="s">
        <v>28</v>
      </c>
    </row>
    <row r="132" spans="1:6">
      <c r="A132" s="566" t="s">
        <v>169</v>
      </c>
      <c r="B132" s="582" t="s">
        <v>47</v>
      </c>
      <c r="C132" s="566"/>
      <c r="D132" s="568"/>
      <c r="E132" s="569"/>
      <c r="F132" s="569"/>
    </row>
    <row r="133" spans="1:6" ht="24.75">
      <c r="A133" s="566" t="s">
        <v>170</v>
      </c>
      <c r="B133" s="583" t="s">
        <v>595</v>
      </c>
      <c r="C133" s="566" t="s">
        <v>171</v>
      </c>
      <c r="D133" s="568">
        <v>110</v>
      </c>
      <c r="E133" s="569"/>
      <c r="F133" s="569"/>
    </row>
    <row r="134" spans="1:6" ht="24.75">
      <c r="A134" s="566" t="s">
        <v>172</v>
      </c>
      <c r="B134" s="583" t="s">
        <v>506</v>
      </c>
      <c r="C134" s="566" t="s">
        <v>171</v>
      </c>
      <c r="D134" s="568">
        <v>162</v>
      </c>
      <c r="E134" s="569"/>
      <c r="F134" s="569"/>
    </row>
    <row r="135" spans="1:6">
      <c r="A135" s="566" t="s">
        <v>174</v>
      </c>
      <c r="B135" s="584" t="s">
        <v>215</v>
      </c>
      <c r="C135" s="566" t="s">
        <v>171</v>
      </c>
      <c r="D135" s="568">
        <v>110</v>
      </c>
      <c r="E135" s="569"/>
      <c r="F135" s="569"/>
    </row>
    <row r="136" spans="1:6">
      <c r="A136" s="566" t="s">
        <v>507</v>
      </c>
      <c r="B136" s="584" t="s">
        <v>508</v>
      </c>
      <c r="C136" s="566" t="s">
        <v>70</v>
      </c>
      <c r="D136" s="568">
        <v>4</v>
      </c>
      <c r="E136" s="569"/>
      <c r="F136" s="569"/>
    </row>
    <row r="137" spans="1:6">
      <c r="A137" s="566" t="s">
        <v>509</v>
      </c>
      <c r="B137" s="584" t="s">
        <v>175</v>
      </c>
      <c r="C137" s="566" t="s">
        <v>52</v>
      </c>
      <c r="D137" s="568">
        <v>1</v>
      </c>
      <c r="E137" s="569"/>
      <c r="F137" s="569"/>
    </row>
    <row r="138" spans="1:6">
      <c r="A138" s="566"/>
      <c r="B138" s="582"/>
      <c r="C138" s="566"/>
      <c r="D138" s="568"/>
      <c r="E138" s="569"/>
      <c r="F138" s="569"/>
    </row>
    <row r="139" spans="1:6">
      <c r="A139" s="566">
        <v>2</v>
      </c>
      <c r="B139" s="582" t="s">
        <v>176</v>
      </c>
      <c r="C139" s="566"/>
      <c r="D139" s="568"/>
      <c r="E139" s="569"/>
      <c r="F139" s="569"/>
    </row>
    <row r="140" spans="1:6">
      <c r="A140" s="566" t="s">
        <v>177</v>
      </c>
      <c r="B140" s="584" t="s">
        <v>596</v>
      </c>
      <c r="C140" s="566" t="s">
        <v>5</v>
      </c>
      <c r="D140" s="568">
        <v>16.55</v>
      </c>
      <c r="E140" s="569"/>
      <c r="F140" s="569"/>
    </row>
    <row r="141" spans="1:6">
      <c r="A141" s="566">
        <v>2.2000000000000002</v>
      </c>
      <c r="B141" s="583" t="s">
        <v>597</v>
      </c>
      <c r="C141" s="566" t="s">
        <v>5</v>
      </c>
      <c r="D141" s="568">
        <v>1.4</v>
      </c>
      <c r="E141" s="569"/>
      <c r="F141" s="569"/>
    </row>
    <row r="142" spans="1:6">
      <c r="A142" s="566">
        <v>2.2999999999999998</v>
      </c>
      <c r="B142" s="583" t="s">
        <v>178</v>
      </c>
      <c r="C142" s="566" t="s">
        <v>5</v>
      </c>
      <c r="D142" s="568">
        <v>1</v>
      </c>
      <c r="E142" s="569"/>
      <c r="F142" s="569"/>
    </row>
    <row r="143" spans="1:6">
      <c r="A143" s="566"/>
      <c r="B143" s="584"/>
      <c r="C143" s="566"/>
      <c r="D143" s="568"/>
      <c r="E143" s="569"/>
      <c r="F143" s="569"/>
    </row>
    <row r="144" spans="1:6">
      <c r="A144" s="566">
        <v>3</v>
      </c>
      <c r="B144" s="582" t="s">
        <v>179</v>
      </c>
      <c r="C144" s="566"/>
      <c r="D144" s="568"/>
      <c r="E144" s="573"/>
      <c r="F144" s="569"/>
    </row>
    <row r="145" spans="1:6">
      <c r="A145" s="566" t="s">
        <v>180</v>
      </c>
      <c r="B145" s="584" t="s">
        <v>181</v>
      </c>
      <c r="C145" s="566" t="s">
        <v>5</v>
      </c>
      <c r="D145" s="568">
        <v>132.75</v>
      </c>
      <c r="E145" s="569"/>
      <c r="F145" s="569"/>
    </row>
    <row r="146" spans="1:6">
      <c r="A146" s="566"/>
      <c r="B146" s="584"/>
      <c r="C146" s="566"/>
      <c r="D146" s="568"/>
      <c r="E146" s="569"/>
      <c r="F146" s="569"/>
    </row>
    <row r="147" spans="1:6">
      <c r="A147" s="566">
        <v>4</v>
      </c>
      <c r="B147" s="582" t="s">
        <v>182</v>
      </c>
      <c r="C147" s="566"/>
      <c r="D147" s="568"/>
      <c r="E147" s="569"/>
      <c r="F147" s="569"/>
    </row>
    <row r="148" spans="1:6" ht="24.75">
      <c r="A148" s="566" t="s">
        <v>183</v>
      </c>
      <c r="B148" s="583" t="s">
        <v>510</v>
      </c>
      <c r="C148" s="566" t="s">
        <v>5</v>
      </c>
      <c r="D148" s="568">
        <v>181.46</v>
      </c>
      <c r="E148" s="569"/>
      <c r="F148" s="569"/>
    </row>
    <row r="149" spans="1:6">
      <c r="A149" s="566">
        <v>4.2</v>
      </c>
      <c r="B149" s="584" t="s">
        <v>185</v>
      </c>
      <c r="C149" s="566" t="s">
        <v>12</v>
      </c>
      <c r="D149" s="568">
        <v>65</v>
      </c>
      <c r="E149" s="569"/>
      <c r="F149" s="569"/>
    </row>
    <row r="150" spans="1:6">
      <c r="A150" s="566"/>
      <c r="B150" s="584"/>
      <c r="C150" s="566"/>
      <c r="D150" s="568"/>
      <c r="E150" s="569"/>
      <c r="F150" s="569"/>
    </row>
    <row r="151" spans="1:6">
      <c r="A151" s="566">
        <v>5</v>
      </c>
      <c r="B151" s="582" t="s">
        <v>186</v>
      </c>
      <c r="C151" s="566"/>
      <c r="D151" s="568"/>
      <c r="E151" s="569"/>
      <c r="F151" s="569"/>
    </row>
    <row r="152" spans="1:6" ht="24.75">
      <c r="A152" s="566" t="s">
        <v>187</v>
      </c>
      <c r="B152" s="583" t="s">
        <v>188</v>
      </c>
      <c r="C152" s="566" t="s">
        <v>5</v>
      </c>
      <c r="D152" s="568">
        <v>46.72</v>
      </c>
      <c r="E152" s="569"/>
      <c r="F152" s="569"/>
    </row>
    <row r="153" spans="1:6" ht="24.75">
      <c r="A153" s="566" t="s">
        <v>189</v>
      </c>
      <c r="B153" s="583" t="s">
        <v>598</v>
      </c>
      <c r="C153" s="566" t="s">
        <v>5</v>
      </c>
      <c r="D153" s="568">
        <v>70.08</v>
      </c>
      <c r="E153" s="569"/>
      <c r="F153" s="569"/>
    </row>
    <row r="154" spans="1:6">
      <c r="A154" s="566"/>
      <c r="B154" s="584"/>
      <c r="C154" s="566"/>
      <c r="D154" s="568"/>
      <c r="E154" s="569"/>
      <c r="F154" s="569"/>
    </row>
    <row r="155" spans="1:6">
      <c r="A155" s="566">
        <v>6</v>
      </c>
      <c r="B155" s="582" t="s">
        <v>190</v>
      </c>
      <c r="C155" s="566"/>
      <c r="D155" s="568"/>
      <c r="E155" s="569"/>
      <c r="F155" s="569"/>
    </row>
    <row r="156" spans="1:6">
      <c r="A156" s="566" t="s">
        <v>191</v>
      </c>
      <c r="B156" s="584" t="s">
        <v>511</v>
      </c>
      <c r="C156" s="566" t="s">
        <v>5</v>
      </c>
      <c r="D156" s="568">
        <v>16.2</v>
      </c>
      <c r="E156" s="569"/>
      <c r="F156" s="569"/>
    </row>
    <row r="157" spans="1:6">
      <c r="A157" s="566">
        <v>6.2</v>
      </c>
      <c r="B157" s="584" t="s">
        <v>599</v>
      </c>
      <c r="C157" s="566" t="s">
        <v>5</v>
      </c>
      <c r="D157" s="568">
        <v>27.51</v>
      </c>
      <c r="E157" s="569"/>
      <c r="F157" s="569"/>
    </row>
    <row r="158" spans="1:6">
      <c r="A158" s="566">
        <v>6.3</v>
      </c>
      <c r="B158" s="584" t="s">
        <v>192</v>
      </c>
      <c r="C158" s="566" t="s">
        <v>5</v>
      </c>
      <c r="D158" s="568">
        <v>0.4</v>
      </c>
      <c r="E158" s="569"/>
      <c r="F158" s="569"/>
    </row>
    <row r="159" spans="1:6">
      <c r="A159" s="566"/>
      <c r="B159" s="584"/>
      <c r="C159" s="566"/>
      <c r="D159" s="568"/>
      <c r="E159" s="569"/>
      <c r="F159" s="569"/>
    </row>
    <row r="160" spans="1:6">
      <c r="A160" s="566">
        <v>7</v>
      </c>
      <c r="B160" s="582" t="s">
        <v>193</v>
      </c>
      <c r="C160" s="566"/>
      <c r="D160" s="568"/>
      <c r="E160" s="569"/>
      <c r="F160" s="569"/>
    </row>
    <row r="161" spans="1:7">
      <c r="A161" s="566" t="s">
        <v>194</v>
      </c>
      <c r="B161" s="583" t="s">
        <v>653</v>
      </c>
      <c r="C161" s="566" t="s">
        <v>12</v>
      </c>
      <c r="D161" s="568">
        <v>36</v>
      </c>
      <c r="E161" s="569"/>
      <c r="F161" s="569"/>
    </row>
    <row r="162" spans="1:7">
      <c r="A162" s="566">
        <v>7.2</v>
      </c>
      <c r="B162" s="583" t="s">
        <v>680</v>
      </c>
      <c r="C162" s="566" t="s">
        <v>12</v>
      </c>
      <c r="D162" s="568">
        <v>74</v>
      </c>
      <c r="E162" s="569"/>
      <c r="F162" s="569"/>
    </row>
    <row r="163" spans="1:7">
      <c r="A163" s="566">
        <v>7.3</v>
      </c>
      <c r="B163" s="583" t="s">
        <v>658</v>
      </c>
      <c r="C163" s="566" t="s">
        <v>12</v>
      </c>
      <c r="D163" s="568">
        <v>12</v>
      </c>
      <c r="E163" s="569"/>
      <c r="F163" s="569"/>
    </row>
    <row r="164" spans="1:7">
      <c r="A164" s="566" t="s">
        <v>195</v>
      </c>
      <c r="B164" s="584" t="s">
        <v>196</v>
      </c>
      <c r="C164" s="566" t="s">
        <v>70</v>
      </c>
      <c r="D164" s="568">
        <v>2</v>
      </c>
      <c r="E164" s="569"/>
      <c r="F164" s="569"/>
    </row>
    <row r="165" spans="1:7">
      <c r="A165" s="566" t="s">
        <v>199</v>
      </c>
      <c r="B165" s="584" t="s">
        <v>600</v>
      </c>
      <c r="C165" s="566" t="s">
        <v>70</v>
      </c>
      <c r="D165" s="568">
        <v>2</v>
      </c>
      <c r="E165" s="569"/>
      <c r="F165" s="569"/>
    </row>
    <row r="166" spans="1:7">
      <c r="A166" s="566" t="s">
        <v>201</v>
      </c>
      <c r="B166" s="584" t="s">
        <v>681</v>
      </c>
      <c r="C166" s="566" t="s">
        <v>52</v>
      </c>
      <c r="D166" s="568">
        <v>8</v>
      </c>
      <c r="E166" s="569"/>
      <c r="F166" s="569"/>
    </row>
    <row r="167" spans="1:7">
      <c r="A167" s="585" t="s">
        <v>202</v>
      </c>
      <c r="B167" s="584" t="s">
        <v>682</v>
      </c>
      <c r="C167" s="566" t="s">
        <v>70</v>
      </c>
      <c r="D167" s="568">
        <v>8</v>
      </c>
      <c r="E167" s="569"/>
      <c r="F167" s="569"/>
    </row>
    <row r="168" spans="1:7" ht="36.75">
      <c r="A168" s="586" t="s">
        <v>203</v>
      </c>
      <c r="B168" s="583" t="s">
        <v>683</v>
      </c>
      <c r="C168" s="566" t="s">
        <v>70</v>
      </c>
      <c r="D168" s="568">
        <v>2</v>
      </c>
      <c r="E168" s="569"/>
      <c r="F168" s="569"/>
    </row>
    <row r="169" spans="1:7">
      <c r="A169" s="566">
        <v>8</v>
      </c>
      <c r="B169" s="582" t="s">
        <v>204</v>
      </c>
      <c r="C169" s="566"/>
      <c r="D169" s="568"/>
      <c r="E169" s="569"/>
      <c r="F169" s="569"/>
    </row>
    <row r="170" spans="1:7">
      <c r="A170" s="566" t="s">
        <v>205</v>
      </c>
      <c r="B170" s="584" t="s">
        <v>604</v>
      </c>
      <c r="C170" s="566" t="s">
        <v>12</v>
      </c>
      <c r="D170" s="568">
        <v>242.4</v>
      </c>
      <c r="E170" s="569"/>
      <c r="F170" s="569"/>
    </row>
    <row r="171" spans="1:7" ht="36">
      <c r="A171" s="566" t="s">
        <v>206</v>
      </c>
      <c r="B171" s="575" t="s">
        <v>512</v>
      </c>
      <c r="C171" s="566" t="s">
        <v>5</v>
      </c>
      <c r="D171" s="568">
        <v>16.16</v>
      </c>
      <c r="E171" s="569"/>
      <c r="F171" s="569"/>
    </row>
    <row r="172" spans="1:7">
      <c r="A172" s="566" t="s">
        <v>112</v>
      </c>
      <c r="B172" s="584" t="s">
        <v>605</v>
      </c>
      <c r="C172" s="566" t="s">
        <v>30</v>
      </c>
      <c r="D172" s="568">
        <v>161.6</v>
      </c>
      <c r="E172" s="569"/>
      <c r="F172" s="569"/>
    </row>
    <row r="173" spans="1:7">
      <c r="A173" s="566" t="s">
        <v>261</v>
      </c>
      <c r="B173" s="587" t="s">
        <v>207</v>
      </c>
      <c r="C173" s="566" t="s">
        <v>5</v>
      </c>
      <c r="D173" s="568">
        <v>0.4</v>
      </c>
      <c r="E173" s="569"/>
      <c r="F173" s="569"/>
    </row>
    <row r="174" spans="1:7">
      <c r="A174" s="566"/>
      <c r="B174" s="587"/>
      <c r="C174" s="566"/>
      <c r="D174" s="568"/>
      <c r="E174" s="569"/>
      <c r="F174" s="569"/>
      <c r="G174" s="532" t="s">
        <v>39</v>
      </c>
    </row>
    <row r="175" spans="1:7">
      <c r="A175" s="566">
        <v>9</v>
      </c>
      <c r="B175" s="587" t="s">
        <v>208</v>
      </c>
      <c r="C175" s="566"/>
      <c r="D175" s="568"/>
      <c r="E175" s="569"/>
      <c r="F175" s="569"/>
    </row>
    <row r="176" spans="1:7">
      <c r="A176" s="566" t="s">
        <v>209</v>
      </c>
      <c r="B176" s="135" t="s">
        <v>210</v>
      </c>
      <c r="C176" s="107" t="s">
        <v>211</v>
      </c>
      <c r="D176" s="536">
        <v>1.25</v>
      </c>
      <c r="E176" s="537"/>
      <c r="F176" s="537"/>
    </row>
    <row r="177" spans="1:6">
      <c r="A177" s="588"/>
      <c r="B177" s="584"/>
      <c r="C177" s="566"/>
      <c r="D177" s="566"/>
      <c r="E177" s="569"/>
      <c r="F177" s="569"/>
    </row>
    <row r="178" spans="1:6">
      <c r="A178" s="588"/>
      <c r="B178" s="280" t="s">
        <v>212</v>
      </c>
      <c r="C178" s="159"/>
      <c r="D178" s="159"/>
      <c r="E178" s="569"/>
      <c r="F178" s="560"/>
    </row>
    <row r="179" spans="1:6">
      <c r="A179" s="57"/>
      <c r="B179" s="57"/>
      <c r="C179" s="57"/>
      <c r="D179" s="57"/>
      <c r="E179" s="57"/>
      <c r="F179" s="57"/>
    </row>
    <row r="180" spans="1:6" ht="15.75" thickBot="1">
      <c r="A180" s="57"/>
      <c r="B180" s="57"/>
      <c r="C180" s="57"/>
      <c r="D180" s="57"/>
      <c r="E180" s="57"/>
      <c r="F180" s="57"/>
    </row>
    <row r="181" spans="1:6">
      <c r="A181" s="697" t="s">
        <v>39</v>
      </c>
      <c r="B181" s="698" t="s">
        <v>710</v>
      </c>
      <c r="C181" s="698"/>
      <c r="D181" s="698"/>
      <c r="E181" s="698"/>
      <c r="F181" s="699"/>
    </row>
    <row r="182" spans="1:6">
      <c r="A182" s="700"/>
      <c r="B182" s="701"/>
      <c r="C182" s="701"/>
      <c r="D182" s="701"/>
      <c r="E182" s="701"/>
      <c r="F182" s="702"/>
    </row>
    <row r="183" spans="1:6">
      <c r="A183" s="673" t="s">
        <v>3</v>
      </c>
      <c r="B183" s="673" t="s">
        <v>22</v>
      </c>
      <c r="C183" s="673" t="s">
        <v>21</v>
      </c>
      <c r="D183" s="673" t="s">
        <v>2</v>
      </c>
      <c r="E183" s="674" t="s">
        <v>45</v>
      </c>
      <c r="F183" s="673" t="s">
        <v>222</v>
      </c>
    </row>
    <row r="184" spans="1:6" ht="15.75" customHeight="1" thickBot="1">
      <c r="A184" s="787" t="s">
        <v>47</v>
      </c>
      <c r="B184" s="788"/>
      <c r="C184" s="788"/>
      <c r="D184" s="788"/>
      <c r="E184" s="788"/>
      <c r="F184" s="789"/>
    </row>
    <row r="185" spans="1:6" ht="25.5">
      <c r="A185" s="675">
        <v>1</v>
      </c>
      <c r="B185" s="676" t="s">
        <v>711</v>
      </c>
      <c r="C185" s="677" t="s">
        <v>211</v>
      </c>
      <c r="D185" s="678">
        <v>1</v>
      </c>
      <c r="E185" s="679"/>
      <c r="F185" s="283"/>
    </row>
    <row r="186" spans="1:6">
      <c r="A186" s="680">
        <v>2</v>
      </c>
      <c r="B186" s="676" t="s">
        <v>712</v>
      </c>
      <c r="C186" s="677" t="s">
        <v>5</v>
      </c>
      <c r="D186" s="677">
        <v>242</v>
      </c>
      <c r="E186" s="679"/>
      <c r="F186" s="283"/>
    </row>
    <row r="187" spans="1:6" ht="25.5" customHeight="1">
      <c r="A187" s="680">
        <v>3</v>
      </c>
      <c r="B187" s="676" t="s">
        <v>713</v>
      </c>
      <c r="C187" s="677" t="s">
        <v>714</v>
      </c>
      <c r="D187" s="681">
        <v>271</v>
      </c>
      <c r="E187" s="679"/>
      <c r="F187" s="283"/>
    </row>
    <row r="188" spans="1:6">
      <c r="A188" s="682">
        <v>4</v>
      </c>
      <c r="B188" s="683" t="s">
        <v>715</v>
      </c>
      <c r="C188" s="684" t="s">
        <v>5</v>
      </c>
      <c r="D188" s="684">
        <v>171</v>
      </c>
      <c r="E188" s="685"/>
      <c r="F188" s="283"/>
    </row>
    <row r="189" spans="1:6">
      <c r="A189" s="675">
        <v>5</v>
      </c>
      <c r="B189" s="676" t="s">
        <v>716</v>
      </c>
      <c r="C189" s="677" t="s">
        <v>5</v>
      </c>
      <c r="D189" s="681">
        <v>13</v>
      </c>
      <c r="E189" s="679"/>
      <c r="F189" s="283"/>
    </row>
    <row r="190" spans="1:6">
      <c r="A190" s="686">
        <v>6</v>
      </c>
      <c r="B190" s="676" t="s">
        <v>717</v>
      </c>
      <c r="C190" s="677" t="s">
        <v>12</v>
      </c>
      <c r="D190" s="681">
        <v>132</v>
      </c>
      <c r="E190" s="679"/>
      <c r="F190" s="283"/>
    </row>
    <row r="191" spans="1:6" ht="31.5" customHeight="1" thickBot="1">
      <c r="A191" s="686">
        <v>7</v>
      </c>
      <c r="B191" s="676" t="s">
        <v>718</v>
      </c>
      <c r="C191" s="684" t="s">
        <v>167</v>
      </c>
      <c r="D191" s="695">
        <v>171</v>
      </c>
      <c r="E191" s="685"/>
      <c r="F191" s="283"/>
    </row>
    <row r="192" spans="1:6" ht="24.75" thickBot="1">
      <c r="A192" s="687">
        <v>8</v>
      </c>
      <c r="B192" s="703" t="s">
        <v>719</v>
      </c>
      <c r="C192" s="704" t="s">
        <v>12</v>
      </c>
      <c r="D192" s="704">
        <v>154</v>
      </c>
      <c r="E192" s="685"/>
      <c r="F192" s="283"/>
    </row>
    <row r="193" spans="1:6" ht="25.5">
      <c r="A193" s="688">
        <v>9</v>
      </c>
      <c r="B193" s="689" t="s">
        <v>735</v>
      </c>
      <c r="C193" s="690" t="s">
        <v>12</v>
      </c>
      <c r="D193" s="691">
        <v>91</v>
      </c>
      <c r="E193" s="679"/>
      <c r="F193" s="283"/>
    </row>
    <row r="194" spans="1:6" ht="15.75" customHeight="1">
      <c r="A194" s="696">
        <v>10</v>
      </c>
      <c r="B194" s="676" t="s">
        <v>736</v>
      </c>
      <c r="C194" s="677" t="s">
        <v>12</v>
      </c>
      <c r="D194" s="681">
        <v>41</v>
      </c>
      <c r="E194" s="679"/>
      <c r="F194" s="283"/>
    </row>
    <row r="195" spans="1:6" ht="25.5">
      <c r="A195" s="694">
        <v>11</v>
      </c>
      <c r="B195" s="676" t="s">
        <v>720</v>
      </c>
      <c r="C195" s="684" t="s">
        <v>12</v>
      </c>
      <c r="D195" s="695">
        <v>5</v>
      </c>
      <c r="E195" s="685"/>
      <c r="F195" s="283"/>
    </row>
    <row r="196" spans="1:6" ht="25.5">
      <c r="A196" s="692">
        <v>12</v>
      </c>
      <c r="B196" s="693" t="s">
        <v>721</v>
      </c>
      <c r="C196" s="677" t="s">
        <v>9</v>
      </c>
      <c r="D196" s="681">
        <v>4</v>
      </c>
      <c r="E196" s="679"/>
      <c r="F196" s="283"/>
    </row>
    <row r="197" spans="1:6" ht="15.75" customHeight="1">
      <c r="A197" s="696">
        <v>13</v>
      </c>
      <c r="B197" s="676" t="s">
        <v>722</v>
      </c>
      <c r="C197" s="677" t="s">
        <v>9</v>
      </c>
      <c r="D197" s="681">
        <v>4</v>
      </c>
      <c r="E197" s="679"/>
      <c r="F197" s="283"/>
    </row>
    <row r="198" spans="1:6" ht="25.5">
      <c r="A198" s="694">
        <v>14</v>
      </c>
      <c r="B198" s="683" t="s">
        <v>723</v>
      </c>
      <c r="C198" s="684" t="s">
        <v>9</v>
      </c>
      <c r="D198" s="695">
        <v>44</v>
      </c>
      <c r="E198" s="685"/>
      <c r="F198" s="283"/>
    </row>
    <row r="199" spans="1:6">
      <c r="A199" s="696">
        <v>15</v>
      </c>
      <c r="B199" s="676" t="s">
        <v>737</v>
      </c>
      <c r="C199" s="677" t="s">
        <v>9</v>
      </c>
      <c r="D199" s="681">
        <v>14</v>
      </c>
      <c r="E199" s="679"/>
      <c r="F199" s="283"/>
    </row>
    <row r="200" spans="1:6">
      <c r="A200" s="677">
        <v>16</v>
      </c>
      <c r="B200" s="676" t="s">
        <v>738</v>
      </c>
      <c r="C200" s="677" t="s">
        <v>9</v>
      </c>
      <c r="D200" s="681">
        <v>30</v>
      </c>
      <c r="E200" s="679"/>
      <c r="F200" s="283"/>
    </row>
    <row r="201" spans="1:6" ht="25.5">
      <c r="A201" s="696">
        <v>17</v>
      </c>
      <c r="B201" s="676" t="s">
        <v>724</v>
      </c>
      <c r="C201" s="677" t="s">
        <v>9</v>
      </c>
      <c r="D201" s="681">
        <v>4</v>
      </c>
      <c r="E201" s="679"/>
      <c r="F201" s="283"/>
    </row>
    <row r="202" spans="1:6" ht="15" customHeight="1">
      <c r="A202" s="696">
        <v>18</v>
      </c>
      <c r="B202" s="676" t="s">
        <v>725</v>
      </c>
      <c r="C202" s="677" t="s">
        <v>5</v>
      </c>
      <c r="D202" s="681">
        <v>40</v>
      </c>
      <c r="E202" s="679"/>
      <c r="F202" s="283"/>
    </row>
    <row r="203" spans="1:6" ht="25.5" customHeight="1">
      <c r="A203" s="696">
        <v>19</v>
      </c>
      <c r="B203" s="676" t="s">
        <v>726</v>
      </c>
      <c r="C203" s="677" t="s">
        <v>5</v>
      </c>
      <c r="D203" s="681">
        <v>9</v>
      </c>
      <c r="E203" s="679"/>
      <c r="F203" s="283"/>
    </row>
    <row r="204" spans="1:6" ht="15" customHeight="1">
      <c r="A204" s="696">
        <v>20</v>
      </c>
      <c r="B204" s="676" t="s">
        <v>727</v>
      </c>
      <c r="C204" s="677" t="s">
        <v>5</v>
      </c>
      <c r="D204" s="681">
        <v>8</v>
      </c>
      <c r="E204" s="679"/>
      <c r="F204" s="283"/>
    </row>
    <row r="205" spans="1:6" ht="25.5">
      <c r="A205" s="696">
        <v>21</v>
      </c>
      <c r="B205" s="676" t="s">
        <v>728</v>
      </c>
      <c r="C205" s="677" t="s">
        <v>5</v>
      </c>
      <c r="D205" s="681">
        <v>56</v>
      </c>
      <c r="E205" s="679"/>
      <c r="F205" s="283"/>
    </row>
    <row r="206" spans="1:6" ht="25.5">
      <c r="A206" s="696">
        <v>22</v>
      </c>
      <c r="B206" s="676" t="s">
        <v>729</v>
      </c>
      <c r="C206" s="677" t="s">
        <v>5</v>
      </c>
      <c r="D206" s="681">
        <v>40</v>
      </c>
      <c r="E206" s="679"/>
      <c r="F206" s="283"/>
    </row>
    <row r="207" spans="1:6" ht="25.5">
      <c r="A207" s="696">
        <v>23</v>
      </c>
      <c r="B207" s="676" t="s">
        <v>730</v>
      </c>
      <c r="C207" s="677" t="s">
        <v>12</v>
      </c>
      <c r="D207" s="681">
        <v>570</v>
      </c>
      <c r="E207" s="679"/>
      <c r="F207" s="283"/>
    </row>
    <row r="208" spans="1:6" ht="25.5" customHeight="1">
      <c r="A208" s="696">
        <v>24</v>
      </c>
      <c r="B208" s="676" t="s">
        <v>731</v>
      </c>
      <c r="C208" s="677" t="s">
        <v>12</v>
      </c>
      <c r="D208" s="681">
        <v>570</v>
      </c>
      <c r="E208" s="679"/>
      <c r="F208" s="283"/>
    </row>
    <row r="209" spans="1:7">
      <c r="A209" s="696">
        <v>25</v>
      </c>
      <c r="B209" s="676" t="s">
        <v>732</v>
      </c>
      <c r="C209" s="677" t="s">
        <v>30</v>
      </c>
      <c r="D209" s="681">
        <v>3</v>
      </c>
      <c r="E209" s="679"/>
      <c r="F209" s="283"/>
    </row>
    <row r="210" spans="1:7" ht="25.5">
      <c r="A210" s="696">
        <v>26</v>
      </c>
      <c r="B210" s="676" t="s">
        <v>733</v>
      </c>
      <c r="C210" s="677" t="s">
        <v>5</v>
      </c>
      <c r="D210" s="681">
        <v>13</v>
      </c>
      <c r="E210" s="679"/>
      <c r="F210" s="283"/>
    </row>
    <row r="211" spans="1:7" ht="25.5" customHeight="1">
      <c r="A211" s="696">
        <v>27</v>
      </c>
      <c r="B211" s="676" t="s">
        <v>734</v>
      </c>
      <c r="C211" s="677" t="s">
        <v>223</v>
      </c>
      <c r="D211" s="681">
        <v>5</v>
      </c>
      <c r="E211" s="679"/>
      <c r="F211" s="283"/>
    </row>
    <row r="212" spans="1:7">
      <c r="A212" s="705">
        <v>28</v>
      </c>
      <c r="B212" s="135" t="s">
        <v>210</v>
      </c>
      <c r="C212" s="107" t="s">
        <v>211</v>
      </c>
      <c r="D212" s="536">
        <v>1.25</v>
      </c>
      <c r="E212" s="537"/>
      <c r="F212" s="186"/>
    </row>
    <row r="213" spans="1:7">
      <c r="A213" s="706"/>
      <c r="B213" s="707" t="s">
        <v>4</v>
      </c>
      <c r="C213" s="706"/>
      <c r="D213" s="706"/>
      <c r="E213" s="706"/>
      <c r="F213" s="708"/>
    </row>
    <row r="214" spans="1:7">
      <c r="A214" s="57"/>
      <c r="B214" s="57"/>
      <c r="C214" s="57"/>
      <c r="D214" s="57"/>
      <c r="E214" s="57"/>
      <c r="F214" s="57"/>
    </row>
    <row r="215" spans="1:7" ht="25.5" customHeight="1">
      <c r="A215" s="57"/>
      <c r="B215" s="57"/>
      <c r="C215" s="57"/>
      <c r="D215" s="57"/>
      <c r="E215" s="57"/>
      <c r="F215" s="57"/>
    </row>
    <row r="216" spans="1:7" ht="90" customHeight="1">
      <c r="A216" s="57"/>
      <c r="B216" s="784" t="s">
        <v>739</v>
      </c>
      <c r="C216" s="784"/>
      <c r="D216" s="784"/>
      <c r="E216" s="784"/>
      <c r="F216" s="784"/>
    </row>
    <row r="217" spans="1:7">
      <c r="A217" s="57"/>
      <c r="B217" s="57"/>
      <c r="C217" s="57"/>
      <c r="D217" s="57"/>
      <c r="E217" s="57"/>
      <c r="F217" s="57"/>
    </row>
    <row r="218" spans="1:7" ht="15.75" customHeight="1">
      <c r="A218" s="112" t="s">
        <v>24</v>
      </c>
      <c r="B218" s="112" t="s">
        <v>25</v>
      </c>
      <c r="C218" s="112" t="s">
        <v>26</v>
      </c>
      <c r="D218" s="112" t="s">
        <v>2</v>
      </c>
      <c r="E218" s="112" t="s">
        <v>27</v>
      </c>
      <c r="F218" s="112" t="s">
        <v>28</v>
      </c>
    </row>
    <row r="219" spans="1:7">
      <c r="A219" s="106">
        <v>1</v>
      </c>
      <c r="B219" s="104" t="s">
        <v>47</v>
      </c>
      <c r="C219" s="104"/>
      <c r="D219" s="104"/>
      <c r="E219" s="104"/>
      <c r="F219" s="104"/>
    </row>
    <row r="220" spans="1:7" ht="26.25">
      <c r="A220" s="106" t="s">
        <v>170</v>
      </c>
      <c r="B220" s="59" t="s">
        <v>740</v>
      </c>
      <c r="C220" s="104" t="s">
        <v>12</v>
      </c>
      <c r="D220" s="104">
        <v>187.6</v>
      </c>
      <c r="E220" s="128"/>
      <c r="F220" s="284"/>
      <c r="G220" s="710" t="s">
        <v>39</v>
      </c>
    </row>
    <row r="221" spans="1:7">
      <c r="A221" s="106" t="s">
        <v>741</v>
      </c>
      <c r="B221" s="104" t="s">
        <v>742</v>
      </c>
      <c r="C221" s="104"/>
      <c r="D221" s="104"/>
      <c r="E221" s="104"/>
      <c r="F221" s="284"/>
    </row>
    <row r="222" spans="1:7">
      <c r="A222" s="106" t="s">
        <v>177</v>
      </c>
      <c r="B222" s="318" t="s">
        <v>743</v>
      </c>
      <c r="C222" s="104" t="s">
        <v>5</v>
      </c>
      <c r="D222" s="104">
        <v>27.8</v>
      </c>
      <c r="E222" s="128"/>
      <c r="F222" s="284"/>
    </row>
    <row r="223" spans="1:7">
      <c r="A223" s="106" t="s">
        <v>453</v>
      </c>
      <c r="B223" s="104" t="s">
        <v>744</v>
      </c>
      <c r="C223" s="104" t="s">
        <v>5</v>
      </c>
      <c r="D223" s="104">
        <v>3.1</v>
      </c>
      <c r="E223" s="128"/>
      <c r="F223" s="284"/>
    </row>
    <row r="224" spans="1:7">
      <c r="A224" s="106" t="s">
        <v>745</v>
      </c>
      <c r="B224" s="59" t="s">
        <v>746</v>
      </c>
      <c r="C224" s="104"/>
      <c r="D224" s="104"/>
      <c r="E224" s="104"/>
      <c r="F224" s="284"/>
    </row>
    <row r="225" spans="1:6" ht="25.5" customHeight="1">
      <c r="A225" s="106" t="s">
        <v>180</v>
      </c>
      <c r="B225" s="59" t="s">
        <v>747</v>
      </c>
      <c r="C225" s="104" t="s">
        <v>5</v>
      </c>
      <c r="D225" s="104">
        <v>139</v>
      </c>
      <c r="E225" s="128"/>
      <c r="F225" s="284"/>
    </row>
    <row r="226" spans="1:6">
      <c r="A226" s="106" t="s">
        <v>748</v>
      </c>
      <c r="B226" s="318" t="s">
        <v>299</v>
      </c>
      <c r="C226" s="104"/>
      <c r="D226" s="104"/>
      <c r="E226" s="104"/>
      <c r="F226" s="284"/>
    </row>
    <row r="227" spans="1:6">
      <c r="A227" s="106" t="s">
        <v>183</v>
      </c>
      <c r="B227" s="318" t="s">
        <v>749</v>
      </c>
      <c r="C227" s="104" t="s">
        <v>5</v>
      </c>
      <c r="D227" s="104">
        <v>123.9</v>
      </c>
      <c r="E227" s="128"/>
      <c r="F227" s="284"/>
    </row>
    <row r="228" spans="1:6" ht="25.5" customHeight="1">
      <c r="A228" s="106" t="s">
        <v>750</v>
      </c>
      <c r="B228" s="318" t="s">
        <v>751</v>
      </c>
      <c r="C228" s="104"/>
      <c r="D228" s="104"/>
      <c r="E228" s="104"/>
      <c r="F228" s="284"/>
    </row>
    <row r="229" spans="1:6">
      <c r="A229" s="106" t="s">
        <v>187</v>
      </c>
      <c r="B229" s="318" t="s">
        <v>752</v>
      </c>
      <c r="C229" s="104" t="s">
        <v>5</v>
      </c>
      <c r="D229" s="104">
        <v>23.5</v>
      </c>
      <c r="E229" s="128"/>
      <c r="F229" s="284"/>
    </row>
    <row r="230" spans="1:6">
      <c r="A230" s="106" t="s">
        <v>189</v>
      </c>
      <c r="B230" s="318" t="s">
        <v>753</v>
      </c>
      <c r="C230" s="104" t="s">
        <v>5</v>
      </c>
      <c r="D230" s="104">
        <v>54.7</v>
      </c>
      <c r="E230" s="128"/>
      <c r="F230" s="284"/>
    </row>
    <row r="231" spans="1:6">
      <c r="A231" s="106" t="s">
        <v>754</v>
      </c>
      <c r="B231" s="104" t="s">
        <v>755</v>
      </c>
      <c r="C231" s="104"/>
      <c r="D231" s="104"/>
      <c r="E231" s="104"/>
      <c r="F231" s="284"/>
    </row>
    <row r="232" spans="1:6" ht="77.25">
      <c r="A232" s="106" t="s">
        <v>191</v>
      </c>
      <c r="B232" s="709" t="s">
        <v>756</v>
      </c>
      <c r="C232" s="318" t="s">
        <v>70</v>
      </c>
      <c r="D232" s="318">
        <v>12</v>
      </c>
      <c r="E232" s="317"/>
      <c r="F232" s="284"/>
    </row>
    <row r="233" spans="1:6" ht="111" customHeight="1">
      <c r="A233" s="106" t="s">
        <v>230</v>
      </c>
      <c r="B233" s="709" t="s">
        <v>757</v>
      </c>
      <c r="C233" s="318" t="s">
        <v>12</v>
      </c>
      <c r="D233" s="318">
        <v>24</v>
      </c>
      <c r="E233" s="317"/>
      <c r="F233" s="284"/>
    </row>
    <row r="234" spans="1:6">
      <c r="A234" s="106">
        <v>7</v>
      </c>
      <c r="B234" s="104" t="s">
        <v>758</v>
      </c>
      <c r="C234" s="104"/>
      <c r="D234" s="104"/>
      <c r="E234" s="104"/>
      <c r="F234" s="284"/>
    </row>
    <row r="235" spans="1:6">
      <c r="A235" s="106" t="s">
        <v>194</v>
      </c>
      <c r="B235" s="104" t="s">
        <v>759</v>
      </c>
      <c r="C235" s="104" t="s">
        <v>5</v>
      </c>
      <c r="D235" s="104">
        <v>17.25</v>
      </c>
      <c r="E235" s="128"/>
      <c r="F235" s="284"/>
    </row>
    <row r="236" spans="1:6" ht="15.75" customHeight="1">
      <c r="A236" s="106" t="s">
        <v>454</v>
      </c>
      <c r="B236" s="104" t="s">
        <v>760</v>
      </c>
      <c r="C236" s="104" t="s">
        <v>5</v>
      </c>
      <c r="D236" s="104">
        <v>36.9</v>
      </c>
      <c r="E236" s="128"/>
      <c r="F236" s="284"/>
    </row>
    <row r="237" spans="1:6">
      <c r="A237" s="106">
        <v>7.3</v>
      </c>
      <c r="B237" s="104" t="s">
        <v>761</v>
      </c>
      <c r="C237" s="104" t="s">
        <v>5</v>
      </c>
      <c r="D237" s="104">
        <v>2.2000000000000002</v>
      </c>
      <c r="E237" s="128"/>
      <c r="F237" s="284"/>
    </row>
    <row r="238" spans="1:6" ht="15" customHeight="1">
      <c r="A238" s="106" t="s">
        <v>762</v>
      </c>
      <c r="B238" s="104" t="s">
        <v>763</v>
      </c>
      <c r="C238" s="104"/>
      <c r="D238" s="104"/>
      <c r="E238" s="104"/>
      <c r="F238" s="284"/>
    </row>
    <row r="239" spans="1:6" ht="26.25">
      <c r="A239" s="106" t="s">
        <v>205</v>
      </c>
      <c r="B239" s="59" t="s">
        <v>764</v>
      </c>
      <c r="C239" s="104" t="s">
        <v>5</v>
      </c>
      <c r="D239" s="104">
        <v>14.5</v>
      </c>
      <c r="E239" s="128"/>
      <c r="F239" s="284"/>
    </row>
    <row r="240" spans="1:6" ht="26.25">
      <c r="A240" s="106" t="s">
        <v>206</v>
      </c>
      <c r="B240" s="59" t="s">
        <v>765</v>
      </c>
      <c r="C240" s="104" t="s">
        <v>5</v>
      </c>
      <c r="D240" s="104">
        <v>1.8</v>
      </c>
      <c r="E240" s="128"/>
      <c r="F240" s="284"/>
    </row>
    <row r="241" spans="1:8">
      <c r="A241" s="106" t="s">
        <v>234</v>
      </c>
      <c r="B241" s="104" t="s">
        <v>766</v>
      </c>
      <c r="C241" s="104" t="s">
        <v>5</v>
      </c>
      <c r="D241" s="104">
        <v>2.2000000000000002</v>
      </c>
      <c r="E241" s="128"/>
      <c r="F241" s="284"/>
    </row>
    <row r="242" spans="1:8" ht="26.25">
      <c r="A242" s="106" t="s">
        <v>261</v>
      </c>
      <c r="B242" s="59" t="s">
        <v>767</v>
      </c>
      <c r="C242" s="104" t="s">
        <v>12</v>
      </c>
      <c r="D242" s="104">
        <v>261.2</v>
      </c>
      <c r="E242" s="128"/>
      <c r="F242" s="284"/>
    </row>
    <row r="243" spans="1:8" ht="25.5" customHeight="1">
      <c r="A243" s="106">
        <v>9</v>
      </c>
      <c r="B243" s="318" t="s">
        <v>768</v>
      </c>
      <c r="C243" s="104"/>
      <c r="D243" s="104"/>
      <c r="E243" s="104"/>
      <c r="F243" s="284"/>
    </row>
    <row r="244" spans="1:8" ht="15.75" customHeight="1">
      <c r="A244" s="106" t="s">
        <v>209</v>
      </c>
      <c r="B244" s="104" t="s">
        <v>769</v>
      </c>
      <c r="C244" s="104" t="s">
        <v>12</v>
      </c>
      <c r="D244" s="104">
        <v>39.799999999999997</v>
      </c>
      <c r="E244" s="128"/>
      <c r="F244" s="284"/>
    </row>
    <row r="245" spans="1:8">
      <c r="A245" s="106" t="s">
        <v>236</v>
      </c>
      <c r="B245" s="104" t="s">
        <v>770</v>
      </c>
      <c r="C245" s="104" t="s">
        <v>12</v>
      </c>
      <c r="D245" s="104">
        <v>72</v>
      </c>
      <c r="E245" s="128"/>
      <c r="F245" s="284"/>
    </row>
    <row r="246" spans="1:8">
      <c r="A246" s="106" t="s">
        <v>311</v>
      </c>
      <c r="B246" s="104" t="s">
        <v>771</v>
      </c>
      <c r="C246" s="104" t="s">
        <v>70</v>
      </c>
      <c r="D246" s="104">
        <v>16</v>
      </c>
      <c r="E246" s="128"/>
      <c r="F246" s="284"/>
    </row>
    <row r="247" spans="1:8">
      <c r="A247" s="106">
        <v>10</v>
      </c>
      <c r="B247" s="104" t="s">
        <v>175</v>
      </c>
      <c r="C247" s="104" t="s">
        <v>70</v>
      </c>
      <c r="D247" s="104">
        <v>1</v>
      </c>
      <c r="E247" s="128"/>
      <c r="F247" s="284"/>
    </row>
    <row r="248" spans="1:8">
      <c r="A248" s="106">
        <v>11</v>
      </c>
      <c r="B248" s="104" t="s">
        <v>210</v>
      </c>
      <c r="C248" s="104" t="s">
        <v>211</v>
      </c>
      <c r="D248" s="104">
        <v>1.25</v>
      </c>
      <c r="E248" s="128"/>
      <c r="F248" s="284"/>
      <c r="G248" s="710" t="s">
        <v>39</v>
      </c>
    </row>
    <row r="249" spans="1:8">
      <c r="A249" s="106"/>
      <c r="B249" s="104"/>
      <c r="C249" s="104"/>
      <c r="D249" s="104"/>
      <c r="E249" s="104"/>
      <c r="F249" s="104"/>
    </row>
    <row r="250" spans="1:8">
      <c r="A250" s="106"/>
      <c r="B250" s="104" t="s">
        <v>4</v>
      </c>
      <c r="C250" s="104"/>
      <c r="D250" s="104"/>
      <c r="E250" s="104"/>
      <c r="F250" s="708"/>
    </row>
    <row r="251" spans="1:8">
      <c r="A251" s="57"/>
      <c r="B251" s="57"/>
      <c r="C251" s="57"/>
      <c r="D251" s="57"/>
      <c r="E251" s="57"/>
      <c r="F251" s="57"/>
    </row>
    <row r="254" spans="1:8">
      <c r="B254" s="101" t="s">
        <v>146</v>
      </c>
      <c r="C254" s="15"/>
      <c r="D254" s="15"/>
      <c r="E254" s="15"/>
      <c r="F254" s="175"/>
      <c r="H254" s="565" t="s">
        <v>39</v>
      </c>
    </row>
    <row r="255" spans="1:8">
      <c r="B255" s="101" t="s">
        <v>145</v>
      </c>
      <c r="C255" s="176"/>
      <c r="D255" s="176"/>
      <c r="E255" s="176"/>
      <c r="F255" s="177"/>
    </row>
    <row r="256" spans="1:8">
      <c r="B256" s="649" t="s">
        <v>580</v>
      </c>
      <c r="C256" s="179" t="s">
        <v>803</v>
      </c>
      <c r="D256" s="176"/>
      <c r="E256" s="176"/>
      <c r="F256" s="177"/>
    </row>
    <row r="257" spans="2:6">
      <c r="B257" s="101" t="s">
        <v>40</v>
      </c>
      <c r="C257" s="179" t="s">
        <v>803</v>
      </c>
      <c r="D257" s="176"/>
      <c r="E257" s="176"/>
      <c r="F257" s="177"/>
    </row>
    <row r="258" spans="2:6">
      <c r="B258" s="101" t="s">
        <v>41</v>
      </c>
      <c r="C258" s="179" t="s">
        <v>803</v>
      </c>
      <c r="D258" s="176"/>
      <c r="E258" s="176"/>
      <c r="F258" s="177"/>
    </row>
    <row r="259" spans="2:6" ht="15.75" thickBot="1">
      <c r="B259" s="101" t="s">
        <v>42</v>
      </c>
      <c r="C259" s="179">
        <v>0.16</v>
      </c>
      <c r="D259" s="176"/>
      <c r="E259" s="176"/>
      <c r="F259" s="177"/>
    </row>
    <row r="260" spans="2:6" ht="15.75" thickBot="1">
      <c r="B260" s="89" t="s">
        <v>147</v>
      </c>
      <c r="C260" s="176"/>
      <c r="D260" s="176"/>
      <c r="E260" s="176"/>
      <c r="F260" s="178"/>
    </row>
  </sheetData>
  <mergeCells count="5">
    <mergeCell ref="B216:F216"/>
    <mergeCell ref="B61:F61"/>
    <mergeCell ref="B116:F116"/>
    <mergeCell ref="B130:F130"/>
    <mergeCell ref="A184:F184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533"/>
  <sheetViews>
    <sheetView topLeftCell="A514" workbookViewId="0">
      <selection activeCell="A2" sqref="A2:F533"/>
    </sheetView>
  </sheetViews>
  <sheetFormatPr baseColWidth="10" defaultColWidth="50.85546875" defaultRowHeight="15"/>
  <cols>
    <col min="1" max="1" width="6.7109375" bestFit="1" customWidth="1"/>
    <col min="2" max="2" width="50.7109375" customWidth="1"/>
    <col min="3" max="3" width="10.85546875" customWidth="1"/>
    <col min="4" max="4" width="14.140625" customWidth="1"/>
    <col min="5" max="6" width="17.7109375" customWidth="1"/>
  </cols>
  <sheetData>
    <row r="2" spans="1:6" ht="23.25">
      <c r="B2" s="2" t="s">
        <v>795</v>
      </c>
    </row>
    <row r="5" spans="1:6" ht="23.25">
      <c r="B5" s="718" t="s">
        <v>780</v>
      </c>
    </row>
    <row r="7" spans="1:6" ht="45" customHeight="1">
      <c r="B7" s="792" t="s">
        <v>325</v>
      </c>
      <c r="C7" s="792"/>
      <c r="D7" s="792"/>
      <c r="E7" s="792"/>
      <c r="F7" s="792"/>
    </row>
    <row r="9" spans="1:6">
      <c r="A9" s="112" t="s">
        <v>3</v>
      </c>
      <c r="B9" s="112" t="s">
        <v>43</v>
      </c>
      <c r="C9" s="112" t="s">
        <v>44</v>
      </c>
      <c r="D9" s="17" t="s">
        <v>2</v>
      </c>
      <c r="E9" s="17" t="s">
        <v>45</v>
      </c>
      <c r="F9" s="17" t="s">
        <v>46</v>
      </c>
    </row>
    <row r="10" spans="1:6" ht="15.75" thickBot="1">
      <c r="A10" s="18">
        <v>1</v>
      </c>
      <c r="B10" s="19" t="s">
        <v>47</v>
      </c>
      <c r="C10" s="20"/>
      <c r="D10" s="21"/>
      <c r="E10" s="237"/>
      <c r="F10" s="63"/>
    </row>
    <row r="11" spans="1:6" ht="30.75" customHeight="1" thickTop="1" thickBot="1">
      <c r="A11" s="22" t="s">
        <v>48</v>
      </c>
      <c r="B11" s="314" t="s">
        <v>513</v>
      </c>
      <c r="C11" s="24" t="s">
        <v>12</v>
      </c>
      <c r="D11" s="25">
        <v>37</v>
      </c>
      <c r="E11" s="238"/>
      <c r="F11" s="312"/>
    </row>
    <row r="12" spans="1:6" ht="27.75" thickTop="1" thickBot="1">
      <c r="A12" s="26" t="s">
        <v>49</v>
      </c>
      <c r="B12" s="30" t="s">
        <v>50</v>
      </c>
      <c r="C12" s="28" t="s">
        <v>12</v>
      </c>
      <c r="D12" s="29">
        <v>74</v>
      </c>
      <c r="E12" s="129"/>
      <c r="F12" s="312"/>
    </row>
    <row r="13" spans="1:6" ht="27.75" thickTop="1" thickBot="1">
      <c r="A13" s="26" t="s">
        <v>51</v>
      </c>
      <c r="B13" s="30" t="s">
        <v>515</v>
      </c>
      <c r="C13" s="28" t="s">
        <v>52</v>
      </c>
      <c r="D13" s="29">
        <v>2</v>
      </c>
      <c r="E13" s="129"/>
      <c r="F13" s="312"/>
    </row>
    <row r="14" spans="1:6" ht="16.5" thickTop="1" thickBot="1">
      <c r="A14" s="31" t="s">
        <v>53</v>
      </c>
      <c r="B14" s="32" t="s">
        <v>122</v>
      </c>
      <c r="C14" s="33" t="s">
        <v>52</v>
      </c>
      <c r="D14" s="34">
        <v>1</v>
      </c>
      <c r="E14" s="239"/>
      <c r="F14" s="312"/>
    </row>
    <row r="15" spans="1:6" ht="16.5" thickTop="1" thickBot="1">
      <c r="A15" s="35">
        <v>2</v>
      </c>
      <c r="B15" s="36" t="s">
        <v>54</v>
      </c>
      <c r="C15" s="37"/>
      <c r="D15" s="38"/>
      <c r="E15" s="240"/>
      <c r="F15" s="312"/>
    </row>
    <row r="16" spans="1:6" ht="16.5" thickTop="1" thickBot="1">
      <c r="A16" s="22" t="s">
        <v>55</v>
      </c>
      <c r="B16" s="23" t="s">
        <v>516</v>
      </c>
      <c r="C16" s="24" t="s">
        <v>80</v>
      </c>
      <c r="D16" s="25">
        <v>70</v>
      </c>
      <c r="E16" s="313"/>
      <c r="F16" s="312"/>
    </row>
    <row r="17" spans="1:6" ht="16.5" thickTop="1" thickBot="1">
      <c r="A17" s="26" t="s">
        <v>82</v>
      </c>
      <c r="B17" s="23" t="s">
        <v>517</v>
      </c>
      <c r="C17" s="28" t="s">
        <v>80</v>
      </c>
      <c r="D17" s="25">
        <v>14</v>
      </c>
      <c r="E17" s="129"/>
      <c r="F17" s="312"/>
    </row>
    <row r="18" spans="1:6" ht="16.5" thickTop="1" thickBot="1">
      <c r="A18" s="35">
        <v>3</v>
      </c>
      <c r="B18" s="36" t="s">
        <v>56</v>
      </c>
      <c r="C18" s="37"/>
      <c r="D18" s="38"/>
      <c r="E18" s="240"/>
      <c r="F18" s="312"/>
    </row>
    <row r="19" spans="1:6" ht="27" thickTop="1" thickBot="1">
      <c r="A19" s="26" t="s">
        <v>57</v>
      </c>
      <c r="B19" s="39" t="s">
        <v>520</v>
      </c>
      <c r="C19" s="28" t="s">
        <v>80</v>
      </c>
      <c r="D19" s="29">
        <v>22</v>
      </c>
      <c r="E19" s="129"/>
      <c r="F19" s="312"/>
    </row>
    <row r="20" spans="1:6" ht="16.5" thickTop="1" thickBot="1">
      <c r="A20" s="35">
        <v>4</v>
      </c>
      <c r="B20" s="36" t="s">
        <v>58</v>
      </c>
      <c r="C20" s="37"/>
      <c r="D20" s="38"/>
      <c r="E20" s="240"/>
      <c r="F20" s="312"/>
    </row>
    <row r="21" spans="1:6" ht="16.5" thickTop="1" thickBot="1">
      <c r="A21" s="22" t="s">
        <v>59</v>
      </c>
      <c r="B21" s="23" t="s">
        <v>60</v>
      </c>
      <c r="C21" s="24" t="s">
        <v>12</v>
      </c>
      <c r="D21" s="25">
        <v>37</v>
      </c>
      <c r="E21" s="313"/>
      <c r="F21" s="312"/>
    </row>
    <row r="22" spans="1:6" ht="16.5" thickTop="1" thickBot="1">
      <c r="A22" s="35">
        <v>5</v>
      </c>
      <c r="B22" s="36" t="s">
        <v>61</v>
      </c>
      <c r="C22" s="37"/>
      <c r="D22" s="38"/>
      <c r="E22" s="240"/>
      <c r="F22" s="312"/>
    </row>
    <row r="23" spans="1:6" ht="16.5" thickTop="1" thickBot="1">
      <c r="A23" s="22" t="s">
        <v>62</v>
      </c>
      <c r="B23" s="23" t="s">
        <v>63</v>
      </c>
      <c r="C23" s="24" t="s">
        <v>80</v>
      </c>
      <c r="D23" s="25">
        <v>70</v>
      </c>
      <c r="E23" s="242"/>
      <c r="F23" s="312"/>
    </row>
    <row r="24" spans="1:6" ht="16.5" thickTop="1" thickBot="1">
      <c r="A24" s="22" t="s">
        <v>64</v>
      </c>
      <c r="B24" s="23" t="s">
        <v>521</v>
      </c>
      <c r="C24" s="24" t="s">
        <v>80</v>
      </c>
      <c r="D24" s="25">
        <v>8.8800000000000008</v>
      </c>
      <c r="E24" s="241"/>
      <c r="F24" s="312"/>
    </row>
    <row r="25" spans="1:6" ht="16.5" thickTop="1" thickBot="1">
      <c r="A25" s="35">
        <v>6</v>
      </c>
      <c r="B25" s="36" t="s">
        <v>65</v>
      </c>
      <c r="C25" s="37"/>
      <c r="D25" s="38"/>
      <c r="E25" s="240"/>
      <c r="F25" s="312"/>
    </row>
    <row r="26" spans="1:6" ht="27.75" thickTop="1" thickBot="1">
      <c r="A26" s="22" t="s">
        <v>85</v>
      </c>
      <c r="B26" s="196" t="s">
        <v>522</v>
      </c>
      <c r="C26" s="24" t="s">
        <v>12</v>
      </c>
      <c r="D26" s="25">
        <v>20</v>
      </c>
      <c r="E26" s="313"/>
      <c r="F26" s="312"/>
    </row>
    <row r="27" spans="1:6" ht="27.75" thickTop="1" thickBot="1">
      <c r="A27" s="26" t="s">
        <v>102</v>
      </c>
      <c r="B27" s="196" t="s">
        <v>537</v>
      </c>
      <c r="C27" s="28" t="s">
        <v>12</v>
      </c>
      <c r="D27" s="29">
        <v>37</v>
      </c>
      <c r="E27" s="129"/>
      <c r="F27" s="312"/>
    </row>
    <row r="28" spans="1:6" ht="16.5" thickTop="1" thickBot="1">
      <c r="A28" s="35">
        <v>7</v>
      </c>
      <c r="B28" s="36" t="s">
        <v>87</v>
      </c>
      <c r="C28" s="37"/>
      <c r="D28" s="38"/>
      <c r="E28" s="240"/>
      <c r="F28" s="312"/>
    </row>
    <row r="29" spans="1:6" ht="27.75" thickTop="1" thickBot="1">
      <c r="A29" s="22" t="s">
        <v>103</v>
      </c>
      <c r="B29" s="196" t="s">
        <v>538</v>
      </c>
      <c r="C29" s="24" t="s">
        <v>70</v>
      </c>
      <c r="D29" s="25">
        <v>4</v>
      </c>
      <c r="E29" s="313"/>
      <c r="F29" s="312"/>
    </row>
    <row r="30" spans="1:6" ht="16.5" thickTop="1" thickBot="1">
      <c r="A30" s="35">
        <v>9</v>
      </c>
      <c r="B30" s="36" t="s">
        <v>67</v>
      </c>
      <c r="C30" s="37"/>
      <c r="D30" s="38"/>
      <c r="E30" s="240"/>
      <c r="F30" s="312"/>
    </row>
    <row r="31" spans="1:6" ht="27" thickTop="1" thickBot="1">
      <c r="A31" s="44" t="s">
        <v>68</v>
      </c>
      <c r="B31" s="39" t="s">
        <v>524</v>
      </c>
      <c r="C31" s="45" t="s">
        <v>12</v>
      </c>
      <c r="D31" s="46">
        <v>2</v>
      </c>
      <c r="E31" s="238"/>
      <c r="F31" s="312"/>
    </row>
    <row r="32" spans="1:6" ht="39.75" thickTop="1" thickBot="1">
      <c r="A32" s="26" t="s">
        <v>69</v>
      </c>
      <c r="B32" s="47" t="s">
        <v>525</v>
      </c>
      <c r="C32" s="28" t="s">
        <v>70</v>
      </c>
      <c r="D32" s="29">
        <v>2</v>
      </c>
      <c r="E32" s="247"/>
      <c r="F32" s="312"/>
    </row>
    <row r="33" spans="1:6" ht="27" thickTop="1" thickBot="1">
      <c r="A33" s="26" t="s">
        <v>71</v>
      </c>
      <c r="B33" s="48" t="s">
        <v>534</v>
      </c>
      <c r="C33" s="28" t="s">
        <v>70</v>
      </c>
      <c r="D33" s="29">
        <v>1</v>
      </c>
      <c r="E33" s="247"/>
      <c r="F33" s="312"/>
    </row>
    <row r="34" spans="1:6" ht="27" thickTop="1" thickBot="1">
      <c r="A34" s="26" t="s">
        <v>72</v>
      </c>
      <c r="B34" s="48" t="s">
        <v>535</v>
      </c>
      <c r="C34" s="28" t="s">
        <v>70</v>
      </c>
      <c r="D34" s="29">
        <v>1</v>
      </c>
      <c r="E34" s="247"/>
      <c r="F34" s="312"/>
    </row>
    <row r="35" spans="1:6" ht="27" thickTop="1" thickBot="1">
      <c r="A35" s="26" t="s">
        <v>73</v>
      </c>
      <c r="B35" s="48" t="s">
        <v>526</v>
      </c>
      <c r="C35" s="28" t="s">
        <v>70</v>
      </c>
      <c r="D35" s="29">
        <v>1</v>
      </c>
      <c r="E35" s="247"/>
      <c r="F35" s="312"/>
    </row>
    <row r="36" spans="1:6" ht="16.5" thickTop="1" thickBot="1">
      <c r="A36" s="35">
        <v>10</v>
      </c>
      <c r="B36" s="36" t="s">
        <v>90</v>
      </c>
      <c r="C36" s="37"/>
      <c r="D36" s="38"/>
      <c r="E36" s="248"/>
      <c r="F36" s="312"/>
    </row>
    <row r="37" spans="1:6" ht="27" thickTop="1" thickBot="1">
      <c r="A37" s="22" t="s">
        <v>91</v>
      </c>
      <c r="B37" s="39" t="s">
        <v>527</v>
      </c>
      <c r="C37" s="24" t="s">
        <v>70</v>
      </c>
      <c r="D37" s="25">
        <v>4</v>
      </c>
      <c r="E37" s="249"/>
      <c r="F37" s="312"/>
    </row>
    <row r="38" spans="1:6" ht="16.5" thickTop="1" thickBot="1">
      <c r="A38" s="35">
        <v>11</v>
      </c>
      <c r="B38" s="36" t="s">
        <v>92</v>
      </c>
      <c r="C38" s="37"/>
      <c r="D38" s="38"/>
      <c r="E38" s="240"/>
      <c r="F38" s="312"/>
    </row>
    <row r="39" spans="1:6" ht="27" thickTop="1" thickBot="1">
      <c r="A39" s="26" t="s">
        <v>94</v>
      </c>
      <c r="B39" s="47" t="s">
        <v>529</v>
      </c>
      <c r="C39" s="28" t="s">
        <v>80</v>
      </c>
      <c r="D39" s="29">
        <v>8</v>
      </c>
      <c r="E39" s="247"/>
      <c r="F39" s="312"/>
    </row>
    <row r="40" spans="1:6" ht="16.5" thickTop="1" thickBot="1">
      <c r="A40" s="35">
        <v>12</v>
      </c>
      <c r="B40" s="36" t="s">
        <v>95</v>
      </c>
      <c r="C40" s="37"/>
      <c r="D40" s="38"/>
      <c r="E40" s="240"/>
      <c r="F40" s="312"/>
    </row>
    <row r="41" spans="1:6" ht="39.75" thickTop="1" thickBot="1">
      <c r="A41" s="44" t="s">
        <v>96</v>
      </c>
      <c r="B41" s="39" t="s">
        <v>530</v>
      </c>
      <c r="C41" s="28" t="s">
        <v>80</v>
      </c>
      <c r="D41" s="46">
        <v>5.92</v>
      </c>
      <c r="E41" s="238"/>
      <c r="F41" s="312"/>
    </row>
    <row r="42" spans="1:6" ht="16.5" thickTop="1" thickBot="1">
      <c r="A42" s="35">
        <v>13</v>
      </c>
      <c r="B42" s="36" t="s">
        <v>74</v>
      </c>
      <c r="C42" s="37"/>
      <c r="D42" s="38"/>
      <c r="E42" s="248"/>
      <c r="F42" s="312"/>
    </row>
    <row r="43" spans="1:6" ht="27" thickTop="1" thickBot="1">
      <c r="A43" s="26" t="s">
        <v>97</v>
      </c>
      <c r="B43" s="47" t="s">
        <v>98</v>
      </c>
      <c r="C43" s="28" t="s">
        <v>80</v>
      </c>
      <c r="D43" s="29">
        <v>8</v>
      </c>
      <c r="E43" s="247"/>
      <c r="F43" s="312"/>
    </row>
    <row r="44" spans="1:6" ht="16.5" thickTop="1" thickBot="1">
      <c r="A44" s="35">
        <v>14</v>
      </c>
      <c r="B44" s="36" t="s">
        <v>77</v>
      </c>
      <c r="C44" s="37"/>
      <c r="D44" s="38"/>
      <c r="E44" s="248"/>
      <c r="F44" s="312"/>
    </row>
    <row r="45" spans="1:6" ht="27" thickTop="1" thickBot="1">
      <c r="A45" s="49" t="s">
        <v>78</v>
      </c>
      <c r="B45" s="50" t="s">
        <v>533</v>
      </c>
      <c r="C45" s="51" t="s">
        <v>35</v>
      </c>
      <c r="D45" s="52">
        <v>50</v>
      </c>
      <c r="E45" s="249"/>
      <c r="F45" s="312"/>
    </row>
    <row r="46" spans="1:6" ht="15.75" thickBot="1">
      <c r="A46" s="49">
        <v>2</v>
      </c>
      <c r="B46" s="135" t="s">
        <v>210</v>
      </c>
      <c r="C46" s="107" t="s">
        <v>211</v>
      </c>
      <c r="D46" s="536">
        <v>1.25</v>
      </c>
      <c r="E46" s="537"/>
      <c r="F46" s="186"/>
    </row>
    <row r="47" spans="1:6" ht="15.75" thickBot="1">
      <c r="A47" s="53"/>
      <c r="B47" s="54" t="s">
        <v>79</v>
      </c>
      <c r="C47" s="55"/>
      <c r="D47" s="56"/>
      <c r="E47" s="88"/>
      <c r="F47" s="122"/>
    </row>
    <row r="48" spans="1:6">
      <c r="A48" s="57"/>
      <c r="B48" s="57"/>
      <c r="C48" s="57"/>
      <c r="D48" s="57"/>
      <c r="E48" s="57"/>
      <c r="F48" s="57"/>
    </row>
    <row r="49" spans="1:6">
      <c r="A49" s="57"/>
      <c r="B49" s="57"/>
      <c r="C49" s="57"/>
      <c r="D49" s="57"/>
      <c r="E49" s="57"/>
      <c r="F49" s="57"/>
    </row>
    <row r="51" spans="1:6">
      <c r="B51" s="101" t="s">
        <v>326</v>
      </c>
      <c r="C51" s="101"/>
      <c r="D51" s="101"/>
    </row>
    <row r="54" spans="1:6">
      <c r="A54" s="112" t="s">
        <v>3</v>
      </c>
      <c r="B54" s="112" t="s">
        <v>43</v>
      </c>
      <c r="C54" s="112" t="s">
        <v>44</v>
      </c>
      <c r="D54" s="17" t="s">
        <v>2</v>
      </c>
      <c r="E54" s="113" t="s">
        <v>45</v>
      </c>
      <c r="F54" s="17" t="s">
        <v>46</v>
      </c>
    </row>
    <row r="55" spans="1:6">
      <c r="A55" s="285">
        <v>1</v>
      </c>
      <c r="B55" s="184" t="s">
        <v>47</v>
      </c>
      <c r="C55" s="285"/>
      <c r="D55" s="17"/>
      <c r="E55" s="17"/>
      <c r="F55" s="105"/>
    </row>
    <row r="56" spans="1:6">
      <c r="A56" s="22" t="s">
        <v>48</v>
      </c>
      <c r="B56" s="23" t="s">
        <v>513</v>
      </c>
      <c r="C56" s="24" t="s">
        <v>12</v>
      </c>
      <c r="D56" s="25">
        <v>20</v>
      </c>
      <c r="E56" s="315"/>
      <c r="F56" s="135"/>
    </row>
    <row r="57" spans="1:6" ht="15.75" thickBot="1">
      <c r="A57" s="31" t="s">
        <v>53</v>
      </c>
      <c r="B57" s="32" t="s">
        <v>122</v>
      </c>
      <c r="C57" s="33" t="s">
        <v>52</v>
      </c>
      <c r="D57" s="34">
        <v>1</v>
      </c>
      <c r="E57" s="239"/>
      <c r="F57" s="135"/>
    </row>
    <row r="58" spans="1:6" ht="16.5" thickTop="1" thickBot="1">
      <c r="A58" s="35">
        <v>2</v>
      </c>
      <c r="B58" s="36" t="s">
        <v>54</v>
      </c>
      <c r="C58" s="37"/>
      <c r="D58" s="38"/>
      <c r="E58" s="240"/>
      <c r="F58" s="135"/>
    </row>
    <row r="59" spans="1:6" ht="27.75" thickTop="1" thickBot="1">
      <c r="A59" s="26" t="s">
        <v>82</v>
      </c>
      <c r="B59" s="196" t="s">
        <v>517</v>
      </c>
      <c r="C59" s="28" t="s">
        <v>80</v>
      </c>
      <c r="D59" s="25">
        <v>30</v>
      </c>
      <c r="E59" s="129"/>
      <c r="F59" s="135"/>
    </row>
    <row r="60" spans="1:6" ht="16.5" thickTop="1" thickBot="1">
      <c r="A60" s="35">
        <v>5</v>
      </c>
      <c r="B60" s="36" t="s">
        <v>61</v>
      </c>
      <c r="C60" s="37"/>
      <c r="D60" s="38"/>
      <c r="E60" s="240"/>
      <c r="F60" s="135"/>
    </row>
    <row r="61" spans="1:6" ht="15.75" thickTop="1">
      <c r="A61" s="22" t="s">
        <v>62</v>
      </c>
      <c r="B61" s="23" t="s">
        <v>63</v>
      </c>
      <c r="C61" s="24" t="s">
        <v>80</v>
      </c>
      <c r="D61" s="25">
        <v>15</v>
      </c>
      <c r="E61" s="313"/>
      <c r="F61" s="135"/>
    </row>
    <row r="62" spans="1:6" ht="15.75" thickBot="1">
      <c r="A62" s="22" t="s">
        <v>64</v>
      </c>
      <c r="B62" s="23" t="s">
        <v>521</v>
      </c>
      <c r="C62" s="24" t="s">
        <v>80</v>
      </c>
      <c r="D62" s="25">
        <v>9.6</v>
      </c>
      <c r="E62" s="241"/>
      <c r="F62" s="135"/>
    </row>
    <row r="63" spans="1:6" ht="16.5" thickTop="1" thickBot="1">
      <c r="A63" s="35">
        <v>6</v>
      </c>
      <c r="B63" s="36" t="s">
        <v>65</v>
      </c>
      <c r="C63" s="37"/>
      <c r="D63" s="38"/>
      <c r="E63" s="240"/>
      <c r="F63" s="135"/>
    </row>
    <row r="64" spans="1:6" ht="27.75" thickTop="1" thickBot="1">
      <c r="A64" s="26" t="s">
        <v>114</v>
      </c>
      <c r="B64" s="196" t="s">
        <v>542</v>
      </c>
      <c r="C64" s="28" t="s">
        <v>12</v>
      </c>
      <c r="D64" s="29">
        <v>20</v>
      </c>
      <c r="E64" s="129"/>
      <c r="F64" s="135"/>
    </row>
    <row r="65" spans="1:6" ht="16.5" thickTop="1" thickBot="1">
      <c r="A65" s="35">
        <v>9</v>
      </c>
      <c r="B65" s="36" t="s">
        <v>67</v>
      </c>
      <c r="C65" s="37"/>
      <c r="D65" s="38"/>
      <c r="E65" s="240"/>
      <c r="F65" s="135"/>
    </row>
    <row r="66" spans="1:6" ht="26.25" thickTop="1">
      <c r="A66" s="44" t="s">
        <v>68</v>
      </c>
      <c r="B66" s="39" t="s">
        <v>524</v>
      </c>
      <c r="C66" s="45" t="s">
        <v>12</v>
      </c>
      <c r="D66" s="46">
        <v>5</v>
      </c>
      <c r="E66" s="238"/>
      <c r="F66" s="135"/>
    </row>
    <row r="67" spans="1:6" ht="38.25">
      <c r="A67" s="26" t="s">
        <v>69</v>
      </c>
      <c r="B67" s="47" t="s">
        <v>525</v>
      </c>
      <c r="C67" s="28" t="s">
        <v>70</v>
      </c>
      <c r="D67" s="29">
        <v>2</v>
      </c>
      <c r="E67" s="247"/>
      <c r="F67" s="135"/>
    </row>
    <row r="68" spans="1:6" ht="25.5">
      <c r="A68" s="26" t="s">
        <v>71</v>
      </c>
      <c r="B68" s="48" t="s">
        <v>534</v>
      </c>
      <c r="C68" s="28" t="s">
        <v>70</v>
      </c>
      <c r="D68" s="29">
        <v>1</v>
      </c>
      <c r="E68" s="247"/>
      <c r="F68" s="135"/>
    </row>
    <row r="69" spans="1:6" ht="26.25" thickBot="1">
      <c r="A69" s="26" t="s">
        <v>72</v>
      </c>
      <c r="B69" s="48" t="s">
        <v>535</v>
      </c>
      <c r="C69" s="28" t="s">
        <v>70</v>
      </c>
      <c r="D69" s="29">
        <v>1</v>
      </c>
      <c r="E69" s="247"/>
      <c r="F69" s="135"/>
    </row>
    <row r="70" spans="1:6" ht="16.5" thickTop="1" thickBot="1">
      <c r="A70" s="35">
        <v>13</v>
      </c>
      <c r="B70" s="36" t="s">
        <v>74</v>
      </c>
      <c r="C70" s="37"/>
      <c r="D70" s="38"/>
      <c r="E70" s="248"/>
      <c r="F70" s="135"/>
    </row>
    <row r="71" spans="1:6" ht="27" thickTop="1" thickBot="1">
      <c r="A71" s="44" t="s">
        <v>75</v>
      </c>
      <c r="B71" s="39" t="s">
        <v>76</v>
      </c>
      <c r="C71" s="28" t="s">
        <v>80</v>
      </c>
      <c r="D71" s="46">
        <v>5</v>
      </c>
      <c r="E71" s="238"/>
      <c r="F71" s="135"/>
    </row>
    <row r="72" spans="1:6" ht="16.5" thickTop="1" thickBot="1">
      <c r="A72" s="35">
        <v>14</v>
      </c>
      <c r="B72" s="36" t="s">
        <v>77</v>
      </c>
      <c r="C72" s="37"/>
      <c r="D72" s="38"/>
      <c r="E72" s="248"/>
      <c r="F72" s="135"/>
    </row>
    <row r="73" spans="1:6" ht="27" thickTop="1" thickBot="1">
      <c r="A73" s="49" t="s">
        <v>78</v>
      </c>
      <c r="B73" s="50" t="s">
        <v>533</v>
      </c>
      <c r="C73" s="51" t="s">
        <v>35</v>
      </c>
      <c r="D73" s="52">
        <v>20</v>
      </c>
      <c r="E73" s="249"/>
      <c r="F73" s="135"/>
    </row>
    <row r="74" spans="1:6" ht="15.75" thickBot="1">
      <c r="A74" s="49">
        <v>2</v>
      </c>
      <c r="B74" s="135" t="s">
        <v>210</v>
      </c>
      <c r="C74" s="107" t="s">
        <v>211</v>
      </c>
      <c r="D74" s="536">
        <v>1.25</v>
      </c>
      <c r="E74" s="537"/>
      <c r="F74" s="186"/>
    </row>
    <row r="75" spans="1:6" ht="15.75" thickBot="1">
      <c r="A75" s="53"/>
      <c r="B75" s="54" t="s">
        <v>79</v>
      </c>
      <c r="C75" s="55"/>
      <c r="D75" s="56"/>
      <c r="E75" s="88"/>
      <c r="F75" s="122"/>
    </row>
    <row r="76" spans="1:6">
      <c r="A76" s="57"/>
      <c r="B76" s="57"/>
      <c r="C76" s="57"/>
      <c r="D76" s="57"/>
      <c r="E76" s="57"/>
      <c r="F76" s="57"/>
    </row>
    <row r="78" spans="1:6" ht="42.75" customHeight="1">
      <c r="A78" s="388" t="s">
        <v>39</v>
      </c>
      <c r="B78" s="388" t="s">
        <v>327</v>
      </c>
      <c r="C78" s="590"/>
      <c r="D78" s="590"/>
      <c r="E78" s="590"/>
      <c r="F78" s="389"/>
    </row>
    <row r="79" spans="1:6">
      <c r="A79" s="17" t="s">
        <v>3</v>
      </c>
      <c r="B79" s="17" t="s">
        <v>328</v>
      </c>
      <c r="C79" s="17" t="s">
        <v>21</v>
      </c>
      <c r="D79" s="17" t="s">
        <v>2</v>
      </c>
      <c r="E79" s="316" t="s">
        <v>329</v>
      </c>
      <c r="F79" s="316" t="s">
        <v>1</v>
      </c>
    </row>
    <row r="80" spans="1:6" ht="51">
      <c r="A80" s="8">
        <v>1</v>
      </c>
      <c r="B80" s="5" t="s">
        <v>330</v>
      </c>
      <c r="C80" s="8" t="s">
        <v>165</v>
      </c>
      <c r="D80" s="8">
        <f>17.5+19+24+25.5</f>
        <v>86</v>
      </c>
      <c r="E80" s="378"/>
      <c r="F80" s="317"/>
    </row>
    <row r="81" spans="1:6" ht="38.25">
      <c r="A81" s="8">
        <v>2</v>
      </c>
      <c r="B81" s="201" t="s">
        <v>331</v>
      </c>
      <c r="C81" s="8" t="s">
        <v>332</v>
      </c>
      <c r="D81" s="8">
        <v>3</v>
      </c>
      <c r="E81" s="379"/>
      <c r="F81" s="317"/>
    </row>
    <row r="82" spans="1:6" ht="26.25">
      <c r="A82" s="8">
        <v>3</v>
      </c>
      <c r="B82" s="13" t="s">
        <v>333</v>
      </c>
      <c r="C82" s="8" t="s">
        <v>332</v>
      </c>
      <c r="D82" s="159">
        <v>3</v>
      </c>
      <c r="E82" s="378"/>
      <c r="F82" s="317"/>
    </row>
    <row r="83" spans="1:6" ht="26.25">
      <c r="A83" s="8">
        <v>4</v>
      </c>
      <c r="B83" s="13" t="s">
        <v>334</v>
      </c>
      <c r="C83" s="8" t="s">
        <v>332</v>
      </c>
      <c r="D83" s="8">
        <v>1</v>
      </c>
      <c r="E83" s="378"/>
      <c r="F83" s="317"/>
    </row>
    <row r="84" spans="1:6" ht="51">
      <c r="A84" s="8">
        <v>5</v>
      </c>
      <c r="B84" s="5" t="s">
        <v>335</v>
      </c>
      <c r="C84" s="8" t="s">
        <v>332</v>
      </c>
      <c r="D84" s="8">
        <v>6</v>
      </c>
      <c r="E84" s="378"/>
      <c r="F84" s="317"/>
    </row>
    <row r="85" spans="1:6">
      <c r="A85" s="159"/>
      <c r="B85" s="7" t="s">
        <v>329</v>
      </c>
      <c r="C85" s="279" t="s">
        <v>39</v>
      </c>
      <c r="D85" s="279"/>
      <c r="E85" s="279"/>
      <c r="F85" s="380"/>
    </row>
    <row r="88" spans="1:6" ht="35.25" customHeight="1">
      <c r="A88" s="591" t="s">
        <v>39</v>
      </c>
      <c r="B88" s="591" t="s">
        <v>336</v>
      </c>
      <c r="C88" s="592"/>
      <c r="D88" s="592"/>
      <c r="E88" s="592"/>
      <c r="F88" s="593"/>
    </row>
    <row r="89" spans="1:6">
      <c r="A89" s="17" t="s">
        <v>3</v>
      </c>
      <c r="B89" s="17" t="s">
        <v>328</v>
      </c>
      <c r="C89" s="17" t="s">
        <v>21</v>
      </c>
      <c r="D89" s="17" t="s">
        <v>2</v>
      </c>
      <c r="E89" s="316" t="s">
        <v>329</v>
      </c>
      <c r="F89" s="316" t="s">
        <v>1</v>
      </c>
    </row>
    <row r="90" spans="1:6" ht="51">
      <c r="A90" s="8">
        <v>1</v>
      </c>
      <c r="B90" s="5" t="s">
        <v>337</v>
      </c>
      <c r="C90" s="8" t="s">
        <v>165</v>
      </c>
      <c r="D90" s="8">
        <v>86</v>
      </c>
      <c r="E90" s="378"/>
      <c r="F90" s="317"/>
    </row>
    <row r="91" spans="1:6">
      <c r="A91" s="8">
        <v>2</v>
      </c>
      <c r="B91" s="5" t="s">
        <v>338</v>
      </c>
      <c r="C91" s="8" t="s">
        <v>339</v>
      </c>
      <c r="D91" s="8">
        <v>1</v>
      </c>
      <c r="E91" s="378"/>
      <c r="F91" s="317"/>
    </row>
    <row r="92" spans="1:6" ht="76.5">
      <c r="A92" s="8">
        <v>2</v>
      </c>
      <c r="B92" s="201" t="s">
        <v>340</v>
      </c>
      <c r="C92" s="8" t="s">
        <v>165</v>
      </c>
      <c r="D92" s="8">
        <v>13</v>
      </c>
      <c r="E92" s="379"/>
      <c r="F92" s="317"/>
    </row>
    <row r="93" spans="1:6" ht="51.75">
      <c r="A93" s="8">
        <v>3</v>
      </c>
      <c r="B93" s="13" t="s">
        <v>341</v>
      </c>
      <c r="C93" s="8" t="s">
        <v>332</v>
      </c>
      <c r="D93" s="8">
        <v>3</v>
      </c>
      <c r="E93" s="378"/>
      <c r="F93" s="317"/>
    </row>
    <row r="94" spans="1:6">
      <c r="A94" s="7"/>
      <c r="B94" s="7" t="s">
        <v>366</v>
      </c>
      <c r="C94" s="318" t="s">
        <v>39</v>
      </c>
      <c r="D94" s="318"/>
      <c r="E94" s="381"/>
      <c r="F94" s="380"/>
    </row>
    <row r="97" spans="1:6" ht="41.25" customHeight="1">
      <c r="A97" s="591" t="s">
        <v>39</v>
      </c>
      <c r="B97" s="793" t="s">
        <v>342</v>
      </c>
      <c r="C97" s="794"/>
      <c r="D97" s="794"/>
      <c r="E97" s="794"/>
      <c r="F97" s="795"/>
    </row>
    <row r="98" spans="1:6">
      <c r="A98" s="17" t="s">
        <v>3</v>
      </c>
      <c r="B98" s="17" t="s">
        <v>328</v>
      </c>
      <c r="C98" s="17" t="s">
        <v>21</v>
      </c>
      <c r="D98" s="17" t="s">
        <v>2</v>
      </c>
      <c r="E98" s="316" t="s">
        <v>329</v>
      </c>
      <c r="F98" s="316" t="s">
        <v>1</v>
      </c>
    </row>
    <row r="99" spans="1:6">
      <c r="A99" s="159">
        <v>1</v>
      </c>
      <c r="B99" s="7" t="s">
        <v>343</v>
      </c>
      <c r="C99" s="159" t="s">
        <v>166</v>
      </c>
      <c r="D99" s="159">
        <v>49.6</v>
      </c>
      <c r="E99" s="382"/>
      <c r="F99" s="381"/>
    </row>
    <row r="100" spans="1:6" ht="26.25">
      <c r="A100" s="159">
        <v>2</v>
      </c>
      <c r="B100" s="13" t="s">
        <v>344</v>
      </c>
      <c r="C100" s="159" t="s">
        <v>339</v>
      </c>
      <c r="D100" s="159">
        <v>1</v>
      </c>
      <c r="E100" s="382"/>
      <c r="F100" s="381"/>
    </row>
    <row r="101" spans="1:6" ht="38.25">
      <c r="A101" s="159">
        <v>3</v>
      </c>
      <c r="B101" s="5" t="s">
        <v>345</v>
      </c>
      <c r="C101" s="8" t="s">
        <v>166</v>
      </c>
      <c r="D101" s="8">
        <v>16</v>
      </c>
      <c r="E101" s="378"/>
      <c r="F101" s="381"/>
    </row>
    <row r="102" spans="1:6" ht="38.25">
      <c r="A102" s="159">
        <v>4</v>
      </c>
      <c r="B102" s="5" t="s">
        <v>346</v>
      </c>
      <c r="C102" s="8" t="s">
        <v>166</v>
      </c>
      <c r="D102" s="8">
        <v>8</v>
      </c>
      <c r="E102" s="378"/>
      <c r="F102" s="381"/>
    </row>
    <row r="103" spans="1:6">
      <c r="A103" s="159">
        <v>5</v>
      </c>
      <c r="B103" s="5" t="s">
        <v>347</v>
      </c>
      <c r="C103" s="8" t="s">
        <v>167</v>
      </c>
      <c r="D103" s="8">
        <v>4.8</v>
      </c>
      <c r="E103" s="378"/>
      <c r="F103" s="381"/>
    </row>
    <row r="104" spans="1:6" ht="64.5">
      <c r="A104" s="159">
        <v>6</v>
      </c>
      <c r="B104" s="13" t="s">
        <v>348</v>
      </c>
      <c r="C104" s="8" t="s">
        <v>166</v>
      </c>
      <c r="D104" s="8">
        <v>60.2</v>
      </c>
      <c r="E104" s="379"/>
      <c r="F104" s="381"/>
    </row>
    <row r="105" spans="1:6" ht="25.5">
      <c r="A105" s="159">
        <v>7</v>
      </c>
      <c r="B105" s="5" t="s">
        <v>349</v>
      </c>
      <c r="C105" s="8" t="s">
        <v>167</v>
      </c>
      <c r="D105" s="8">
        <v>8.48</v>
      </c>
      <c r="E105" s="378"/>
      <c r="F105" s="381"/>
    </row>
    <row r="106" spans="1:6" ht="63.75">
      <c r="A106" s="159">
        <v>8</v>
      </c>
      <c r="B106" s="5" t="s">
        <v>350</v>
      </c>
      <c r="C106" s="8" t="s">
        <v>339</v>
      </c>
      <c r="D106" s="8">
        <v>1</v>
      </c>
      <c r="E106" s="378"/>
      <c r="F106" s="381"/>
    </row>
    <row r="107" spans="1:6" ht="77.25">
      <c r="A107" s="159">
        <v>9</v>
      </c>
      <c r="B107" s="13" t="s">
        <v>351</v>
      </c>
      <c r="C107" s="8" t="s">
        <v>165</v>
      </c>
      <c r="D107" s="8">
        <v>14</v>
      </c>
      <c r="E107" s="379"/>
      <c r="F107" s="381"/>
    </row>
    <row r="108" spans="1:6" ht="39">
      <c r="A108" s="159">
        <v>10</v>
      </c>
      <c r="B108" s="13" t="s">
        <v>352</v>
      </c>
      <c r="C108" s="159" t="s">
        <v>332</v>
      </c>
      <c r="D108" s="159">
        <v>1</v>
      </c>
      <c r="E108" s="382"/>
      <c r="F108" s="381"/>
    </row>
    <row r="109" spans="1:6" ht="51">
      <c r="A109" s="159">
        <v>11</v>
      </c>
      <c r="B109" s="5" t="s">
        <v>337</v>
      </c>
      <c r="C109" s="8" t="s">
        <v>165</v>
      </c>
      <c r="D109" s="8">
        <v>15</v>
      </c>
      <c r="E109" s="378"/>
      <c r="F109" s="381"/>
    </row>
    <row r="110" spans="1:6">
      <c r="A110" s="159">
        <v>12</v>
      </c>
      <c r="B110" s="110" t="s">
        <v>353</v>
      </c>
      <c r="C110" s="159" t="s">
        <v>332</v>
      </c>
      <c r="D110" s="159">
        <v>1</v>
      </c>
      <c r="E110" s="382"/>
      <c r="F110" s="381"/>
    </row>
    <row r="111" spans="1:6" ht="25.5">
      <c r="A111" s="159">
        <v>13</v>
      </c>
      <c r="B111" s="110" t="s">
        <v>354</v>
      </c>
      <c r="C111" s="159" t="s">
        <v>166</v>
      </c>
      <c r="D111" s="159">
        <f>6</f>
        <v>6</v>
      </c>
      <c r="E111" s="382"/>
      <c r="F111" s="381"/>
    </row>
    <row r="112" spans="1:6" ht="25.5">
      <c r="A112" s="159">
        <v>14</v>
      </c>
      <c r="B112" s="110" t="s">
        <v>355</v>
      </c>
      <c r="C112" s="159" t="s">
        <v>332</v>
      </c>
      <c r="D112" s="159">
        <v>1</v>
      </c>
      <c r="E112" s="382"/>
      <c r="F112" s="381"/>
    </row>
    <row r="113" spans="1:6">
      <c r="A113" s="159">
        <v>15</v>
      </c>
      <c r="B113" s="110" t="s">
        <v>356</v>
      </c>
      <c r="C113" s="159" t="s">
        <v>166</v>
      </c>
      <c r="D113" s="159">
        <v>24</v>
      </c>
      <c r="E113" s="382"/>
      <c r="F113" s="381"/>
    </row>
    <row r="114" spans="1:6">
      <c r="A114" s="159">
        <v>16</v>
      </c>
      <c r="B114" s="110" t="s">
        <v>357</v>
      </c>
      <c r="C114" s="159" t="s">
        <v>332</v>
      </c>
      <c r="D114" s="159">
        <v>1</v>
      </c>
      <c r="E114" s="382"/>
      <c r="F114" s="381"/>
    </row>
    <row r="115" spans="1:6" ht="25.5">
      <c r="A115" s="159">
        <v>17</v>
      </c>
      <c r="B115" s="110" t="s">
        <v>358</v>
      </c>
      <c r="C115" s="159" t="s">
        <v>359</v>
      </c>
      <c r="D115" s="159">
        <v>6</v>
      </c>
      <c r="E115" s="382"/>
      <c r="F115" s="381"/>
    </row>
    <row r="116" spans="1:6" ht="51">
      <c r="A116" s="159">
        <v>18</v>
      </c>
      <c r="B116" s="110" t="s">
        <v>360</v>
      </c>
      <c r="C116" s="8" t="s">
        <v>332</v>
      </c>
      <c r="D116" s="8">
        <v>2</v>
      </c>
      <c r="E116" s="378"/>
      <c r="F116" s="381"/>
    </row>
    <row r="117" spans="1:6" ht="25.5">
      <c r="A117" s="159">
        <v>19</v>
      </c>
      <c r="B117" s="110" t="s">
        <v>361</v>
      </c>
      <c r="C117" s="159" t="s">
        <v>362</v>
      </c>
      <c r="D117" s="159">
        <v>10</v>
      </c>
      <c r="E117" s="382"/>
      <c r="F117" s="381"/>
    </row>
    <row r="118" spans="1:6" ht="25.5">
      <c r="A118" s="159">
        <v>20</v>
      </c>
      <c r="B118" s="110" t="s">
        <v>363</v>
      </c>
      <c r="C118" s="159" t="s">
        <v>166</v>
      </c>
      <c r="D118" s="159">
        <v>180</v>
      </c>
      <c r="E118" s="382"/>
      <c r="F118" s="381"/>
    </row>
    <row r="119" spans="1:6">
      <c r="A119" s="159">
        <v>21</v>
      </c>
      <c r="B119" s="110" t="s">
        <v>168</v>
      </c>
      <c r="C119" s="159" t="s">
        <v>339</v>
      </c>
      <c r="D119" s="159">
        <v>1</v>
      </c>
      <c r="E119" s="382"/>
      <c r="F119" s="381"/>
    </row>
    <row r="120" spans="1:6">
      <c r="A120" s="159">
        <v>22</v>
      </c>
      <c r="B120" s="110" t="s">
        <v>364</v>
      </c>
      <c r="C120" s="159" t="s">
        <v>339</v>
      </c>
      <c r="D120" s="159">
        <v>1</v>
      </c>
      <c r="E120" s="382"/>
      <c r="F120" s="381"/>
    </row>
    <row r="121" spans="1:6">
      <c r="A121" s="319">
        <v>23</v>
      </c>
      <c r="B121" s="320" t="s">
        <v>365</v>
      </c>
      <c r="C121" s="319" t="s">
        <v>339</v>
      </c>
      <c r="D121" s="319">
        <v>1</v>
      </c>
      <c r="E121" s="383"/>
      <c r="F121" s="381"/>
    </row>
    <row r="122" spans="1:6">
      <c r="A122" s="159"/>
      <c r="B122" s="7" t="s">
        <v>329</v>
      </c>
      <c r="C122" s="280"/>
      <c r="D122" s="280"/>
      <c r="E122" s="384"/>
      <c r="F122" s="377"/>
    </row>
    <row r="125" spans="1:6">
      <c r="A125" s="591" t="s">
        <v>39</v>
      </c>
      <c r="B125" s="591" t="s">
        <v>367</v>
      </c>
      <c r="C125" s="592"/>
      <c r="D125" s="592"/>
      <c r="E125" s="592"/>
      <c r="F125" s="593"/>
    </row>
    <row r="126" spans="1:6">
      <c r="A126" s="17" t="s">
        <v>3</v>
      </c>
      <c r="B126" s="17" t="s">
        <v>328</v>
      </c>
      <c r="C126" s="17" t="s">
        <v>21</v>
      </c>
      <c r="D126" s="17" t="s">
        <v>2</v>
      </c>
      <c r="E126" s="316" t="s">
        <v>329</v>
      </c>
      <c r="F126" s="316" t="s">
        <v>1</v>
      </c>
    </row>
    <row r="127" spans="1:6">
      <c r="A127" s="159">
        <v>1</v>
      </c>
      <c r="B127" s="7" t="s">
        <v>343</v>
      </c>
      <c r="C127" s="159" t="s">
        <v>166</v>
      </c>
      <c r="D127" s="159">
        <v>43.56</v>
      </c>
      <c r="E127" s="382"/>
      <c r="F127" s="381"/>
    </row>
    <row r="128" spans="1:6" ht="77.25">
      <c r="A128" s="159">
        <v>2</v>
      </c>
      <c r="B128" s="13" t="s">
        <v>368</v>
      </c>
      <c r="C128" s="8" t="s">
        <v>166</v>
      </c>
      <c r="D128" s="8">
        <v>51.18</v>
      </c>
      <c r="E128" s="379"/>
      <c r="F128" s="381"/>
    </row>
    <row r="129" spans="1:6" ht="76.5">
      <c r="A129" s="159">
        <v>3</v>
      </c>
      <c r="B129" s="5" t="s">
        <v>369</v>
      </c>
      <c r="C129" s="8" t="s">
        <v>339</v>
      </c>
      <c r="D129" s="8">
        <v>1</v>
      </c>
      <c r="E129" s="378"/>
      <c r="F129" s="381"/>
    </row>
    <row r="130" spans="1:6" ht="77.25">
      <c r="A130" s="159">
        <v>4</v>
      </c>
      <c r="B130" s="13" t="s">
        <v>351</v>
      </c>
      <c r="C130" s="8" t="s">
        <v>165</v>
      </c>
      <c r="D130" s="8">
        <v>17.600000000000001</v>
      </c>
      <c r="E130" s="379"/>
      <c r="F130" s="381"/>
    </row>
    <row r="131" spans="1:6" ht="39">
      <c r="A131" s="159">
        <v>5</v>
      </c>
      <c r="B131" s="13" t="s">
        <v>352</v>
      </c>
      <c r="C131" s="159" t="s">
        <v>332</v>
      </c>
      <c r="D131" s="159">
        <v>1</v>
      </c>
      <c r="E131" s="382"/>
      <c r="F131" s="381"/>
    </row>
    <row r="132" spans="1:6" ht="51">
      <c r="A132" s="159">
        <v>6</v>
      </c>
      <c r="B132" s="5" t="s">
        <v>337</v>
      </c>
      <c r="C132" s="8" t="s">
        <v>165</v>
      </c>
      <c r="D132" s="8">
        <v>15</v>
      </c>
      <c r="E132" s="378"/>
      <c r="F132" s="381"/>
    </row>
    <row r="133" spans="1:6" ht="38.25">
      <c r="A133" s="159">
        <v>7</v>
      </c>
      <c r="B133" s="110" t="s">
        <v>370</v>
      </c>
      <c r="C133" s="159" t="s">
        <v>332</v>
      </c>
      <c r="D133" s="159">
        <v>1</v>
      </c>
      <c r="E133" s="382"/>
      <c r="F133" s="381"/>
    </row>
    <row r="134" spans="1:6">
      <c r="A134" s="159">
        <v>8</v>
      </c>
      <c r="B134" s="110" t="s">
        <v>371</v>
      </c>
      <c r="C134" s="159" t="s">
        <v>339</v>
      </c>
      <c r="D134" s="159">
        <v>1</v>
      </c>
      <c r="E134" s="382"/>
      <c r="F134" s="381"/>
    </row>
    <row r="135" spans="1:6" ht="25.5">
      <c r="A135" s="159">
        <v>9</v>
      </c>
      <c r="B135" s="110" t="s">
        <v>372</v>
      </c>
      <c r="C135" s="159" t="s">
        <v>332</v>
      </c>
      <c r="D135" s="159">
        <v>1</v>
      </c>
      <c r="E135" s="382"/>
      <c r="F135" s="381"/>
    </row>
    <row r="136" spans="1:6" ht="51">
      <c r="A136" s="159">
        <v>10</v>
      </c>
      <c r="B136" s="110" t="s">
        <v>373</v>
      </c>
      <c r="C136" s="159" t="s">
        <v>332</v>
      </c>
      <c r="D136" s="8">
        <v>1</v>
      </c>
      <c r="E136" s="378"/>
      <c r="F136" s="381"/>
    </row>
    <row r="137" spans="1:6" ht="25.5">
      <c r="A137" s="159">
        <v>11</v>
      </c>
      <c r="B137" s="110" t="s">
        <v>361</v>
      </c>
      <c r="C137" s="159" t="s">
        <v>362</v>
      </c>
      <c r="D137" s="159">
        <v>7</v>
      </c>
      <c r="E137" s="382"/>
      <c r="F137" s="381"/>
    </row>
    <row r="138" spans="1:6" ht="25.5">
      <c r="A138" s="159">
        <v>12</v>
      </c>
      <c r="B138" s="110" t="s">
        <v>363</v>
      </c>
      <c r="C138" s="159" t="s">
        <v>166</v>
      </c>
      <c r="D138" s="159">
        <v>131.47999999999999</v>
      </c>
      <c r="E138" s="382"/>
      <c r="F138" s="381"/>
    </row>
    <row r="139" spans="1:6" ht="25.5">
      <c r="A139" s="159">
        <v>13</v>
      </c>
      <c r="B139" s="110" t="s">
        <v>374</v>
      </c>
      <c r="C139" s="159" t="s">
        <v>332</v>
      </c>
      <c r="D139" s="159">
        <v>7</v>
      </c>
      <c r="E139" s="382"/>
      <c r="F139" s="381"/>
    </row>
    <row r="140" spans="1:6">
      <c r="A140" s="159">
        <v>14</v>
      </c>
      <c r="B140" s="110" t="s">
        <v>375</v>
      </c>
      <c r="C140" s="159" t="s">
        <v>332</v>
      </c>
      <c r="D140" s="159">
        <v>5</v>
      </c>
      <c r="E140" s="382"/>
      <c r="F140" s="381"/>
    </row>
    <row r="141" spans="1:6">
      <c r="A141" s="159">
        <v>15</v>
      </c>
      <c r="B141" s="110" t="s">
        <v>168</v>
      </c>
      <c r="C141" s="159" t="s">
        <v>339</v>
      </c>
      <c r="D141" s="159">
        <v>1</v>
      </c>
      <c r="E141" s="382"/>
      <c r="F141" s="381"/>
    </row>
    <row r="142" spans="1:6">
      <c r="A142" s="159">
        <v>16</v>
      </c>
      <c r="B142" s="110" t="s">
        <v>364</v>
      </c>
      <c r="C142" s="159" t="s">
        <v>339</v>
      </c>
      <c r="D142" s="159">
        <v>1</v>
      </c>
      <c r="E142" s="382"/>
      <c r="F142" s="381"/>
    </row>
    <row r="143" spans="1:6" ht="38.25">
      <c r="A143" s="159">
        <v>17</v>
      </c>
      <c r="B143" s="110" t="s">
        <v>376</v>
      </c>
      <c r="C143" s="159" t="s">
        <v>332</v>
      </c>
      <c r="D143" s="159">
        <v>1</v>
      </c>
      <c r="E143" s="382"/>
      <c r="F143" s="381"/>
    </row>
    <row r="144" spans="1:6">
      <c r="A144" s="159"/>
      <c r="B144" s="110"/>
      <c r="C144" s="159"/>
      <c r="D144" s="159"/>
      <c r="E144" s="382"/>
      <c r="F144" s="385"/>
    </row>
    <row r="145" spans="1:7">
      <c r="A145" s="159"/>
      <c r="B145" s="10" t="s">
        <v>329</v>
      </c>
      <c r="C145" s="279" t="s">
        <v>39</v>
      </c>
      <c r="D145" s="279"/>
      <c r="E145" s="386"/>
      <c r="F145" s="377"/>
    </row>
    <row r="147" spans="1:7">
      <c r="G147" s="321"/>
    </row>
    <row r="148" spans="1:7">
      <c r="B148" s="101" t="s">
        <v>377</v>
      </c>
    </row>
    <row r="149" spans="1:7" ht="15.75" thickBot="1"/>
    <row r="150" spans="1:7" ht="15.75" thickBot="1">
      <c r="A150" s="60" t="s">
        <v>3</v>
      </c>
      <c r="B150" s="61" t="s">
        <v>43</v>
      </c>
      <c r="C150" s="127" t="s">
        <v>44</v>
      </c>
      <c r="D150" s="102" t="s">
        <v>2</v>
      </c>
      <c r="E150" s="125" t="s">
        <v>45</v>
      </c>
      <c r="F150" s="55" t="s">
        <v>46</v>
      </c>
    </row>
    <row r="151" spans="1:7" ht="15.75" thickBot="1">
      <c r="A151" s="90">
        <v>1</v>
      </c>
      <c r="B151" s="322" t="s">
        <v>47</v>
      </c>
      <c r="C151" s="323"/>
      <c r="D151" s="324"/>
      <c r="E151" s="62"/>
      <c r="F151" s="325"/>
    </row>
    <row r="152" spans="1:7" ht="15.75" thickTop="1">
      <c r="A152" s="326" t="s">
        <v>48</v>
      </c>
      <c r="B152" s="367" t="s">
        <v>513</v>
      </c>
      <c r="C152" s="327" t="s">
        <v>12</v>
      </c>
      <c r="D152" s="328">
        <v>40</v>
      </c>
      <c r="E152" s="329"/>
      <c r="F152" s="317"/>
    </row>
    <row r="153" spans="1:7" ht="24.75">
      <c r="A153" s="330" t="s">
        <v>81</v>
      </c>
      <c r="B153" s="368" t="s">
        <v>514</v>
      </c>
      <c r="C153" s="331" t="s">
        <v>30</v>
      </c>
      <c r="D153" s="332">
        <v>200</v>
      </c>
      <c r="E153" s="333"/>
      <c r="F153" s="317"/>
    </row>
    <row r="154" spans="1:7" ht="24.75">
      <c r="A154" s="330" t="s">
        <v>49</v>
      </c>
      <c r="B154" s="368" t="s">
        <v>50</v>
      </c>
      <c r="C154" s="331" t="s">
        <v>12</v>
      </c>
      <c r="D154" s="332">
        <v>90</v>
      </c>
      <c r="E154" s="333"/>
      <c r="F154" s="317"/>
    </row>
    <row r="155" spans="1:7" ht="24.75">
      <c r="A155" s="330" t="s">
        <v>51</v>
      </c>
      <c r="B155" s="368" t="s">
        <v>515</v>
      </c>
      <c r="C155" s="331" t="s">
        <v>52</v>
      </c>
      <c r="D155" s="332">
        <v>2</v>
      </c>
      <c r="E155" s="333"/>
      <c r="F155" s="317"/>
    </row>
    <row r="156" spans="1:7" ht="15.75" thickBot="1">
      <c r="A156" s="334" t="s">
        <v>53</v>
      </c>
      <c r="B156" s="369" t="s">
        <v>122</v>
      </c>
      <c r="C156" s="335" t="s">
        <v>52</v>
      </c>
      <c r="D156" s="336">
        <v>1</v>
      </c>
      <c r="E156" s="337"/>
      <c r="F156" s="317"/>
    </row>
    <row r="157" spans="1:7" ht="16.5" thickTop="1" thickBot="1">
      <c r="A157" s="338">
        <v>2</v>
      </c>
      <c r="B157" s="370" t="s">
        <v>54</v>
      </c>
      <c r="C157" s="339"/>
      <c r="D157" s="340"/>
      <c r="E157" s="341"/>
      <c r="F157" s="317"/>
    </row>
    <row r="158" spans="1:7" ht="15.75" thickTop="1">
      <c r="A158" s="326" t="s">
        <v>55</v>
      </c>
      <c r="B158" s="367" t="s">
        <v>516</v>
      </c>
      <c r="C158" s="327" t="s">
        <v>80</v>
      </c>
      <c r="D158" s="328">
        <v>80.36</v>
      </c>
      <c r="E158" s="342"/>
      <c r="F158" s="317"/>
    </row>
    <row r="159" spans="1:7" ht="15.75" thickBot="1">
      <c r="A159" s="330" t="s">
        <v>82</v>
      </c>
      <c r="B159" s="369" t="s">
        <v>517</v>
      </c>
      <c r="C159" s="331" t="s">
        <v>80</v>
      </c>
      <c r="D159" s="328">
        <v>18.16</v>
      </c>
      <c r="E159" s="337"/>
      <c r="F159" s="317"/>
    </row>
    <row r="160" spans="1:7" ht="16.5" thickTop="1" thickBot="1">
      <c r="A160" s="338">
        <v>3</v>
      </c>
      <c r="B160" s="370" t="s">
        <v>56</v>
      </c>
      <c r="C160" s="339"/>
      <c r="D160" s="340"/>
      <c r="E160" s="341"/>
      <c r="F160" s="317"/>
    </row>
    <row r="161" spans="1:6" ht="25.5" thickTop="1" thickBot="1">
      <c r="A161" s="330" t="s">
        <v>57</v>
      </c>
      <c r="B161" s="371" t="s">
        <v>520</v>
      </c>
      <c r="C161" s="331" t="s">
        <v>80</v>
      </c>
      <c r="D161" s="332">
        <v>28.56</v>
      </c>
      <c r="E161" s="343"/>
      <c r="F161" s="317"/>
    </row>
    <row r="162" spans="1:6" ht="16.5" thickTop="1" thickBot="1">
      <c r="A162" s="338">
        <v>4</v>
      </c>
      <c r="B162" s="370" t="s">
        <v>58</v>
      </c>
      <c r="C162" s="339"/>
      <c r="D162" s="340"/>
      <c r="E162" s="341"/>
      <c r="F162" s="317"/>
    </row>
    <row r="163" spans="1:6" ht="16.5" thickTop="1" thickBot="1">
      <c r="A163" s="326" t="s">
        <v>59</v>
      </c>
      <c r="B163" s="372" t="s">
        <v>60</v>
      </c>
      <c r="C163" s="327" t="s">
        <v>12</v>
      </c>
      <c r="D163" s="328">
        <v>40</v>
      </c>
      <c r="E163" s="343"/>
      <c r="F163" s="317"/>
    </row>
    <row r="164" spans="1:6" ht="16.5" thickTop="1" thickBot="1">
      <c r="A164" s="338">
        <v>5</v>
      </c>
      <c r="B164" s="370" t="s">
        <v>61</v>
      </c>
      <c r="C164" s="339"/>
      <c r="D164" s="340"/>
      <c r="E164" s="341"/>
      <c r="F164" s="317"/>
    </row>
    <row r="165" spans="1:6" ht="15.75" thickTop="1">
      <c r="A165" s="326" t="s">
        <v>62</v>
      </c>
      <c r="B165" s="367" t="s">
        <v>63</v>
      </c>
      <c r="C165" s="327" t="s">
        <v>80</v>
      </c>
      <c r="D165" s="328">
        <v>55.2</v>
      </c>
      <c r="E165" s="342"/>
      <c r="F165" s="317"/>
    </row>
    <row r="166" spans="1:6" ht="24.75">
      <c r="A166" s="330" t="s">
        <v>101</v>
      </c>
      <c r="B166" s="368" t="s">
        <v>536</v>
      </c>
      <c r="C166" s="331" t="s">
        <v>80</v>
      </c>
      <c r="D166" s="332">
        <v>18.16</v>
      </c>
      <c r="E166" s="333"/>
      <c r="F166" s="317"/>
    </row>
    <row r="167" spans="1:6" ht="15.75" thickBot="1">
      <c r="A167" s="326" t="s">
        <v>64</v>
      </c>
      <c r="B167" s="369" t="s">
        <v>521</v>
      </c>
      <c r="C167" s="327" t="s">
        <v>80</v>
      </c>
      <c r="D167" s="328">
        <v>13</v>
      </c>
      <c r="E167" s="337"/>
      <c r="F167" s="317"/>
    </row>
    <row r="168" spans="1:6" ht="16.5" thickTop="1" thickBot="1">
      <c r="A168" s="338">
        <v>6</v>
      </c>
      <c r="B168" s="370" t="s">
        <v>65</v>
      </c>
      <c r="C168" s="339"/>
      <c r="D168" s="340"/>
      <c r="E168" s="341"/>
      <c r="F168" s="317"/>
    </row>
    <row r="169" spans="1:6" ht="25.5" thickTop="1">
      <c r="A169" s="326" t="s">
        <v>85</v>
      </c>
      <c r="B169" s="367" t="s">
        <v>522</v>
      </c>
      <c r="C169" s="327" t="s">
        <v>12</v>
      </c>
      <c r="D169" s="328">
        <v>14</v>
      </c>
      <c r="E169" s="342"/>
      <c r="F169" s="317"/>
    </row>
    <row r="170" spans="1:6" ht="25.5" thickBot="1">
      <c r="A170" s="330" t="s">
        <v>102</v>
      </c>
      <c r="B170" s="369" t="s">
        <v>537</v>
      </c>
      <c r="C170" s="331" t="s">
        <v>12</v>
      </c>
      <c r="D170" s="332">
        <v>40</v>
      </c>
      <c r="E170" s="337"/>
      <c r="F170" s="317"/>
    </row>
    <row r="171" spans="1:6" ht="16.5" thickTop="1" thickBot="1">
      <c r="A171" s="338">
        <v>7</v>
      </c>
      <c r="B171" s="370" t="s">
        <v>87</v>
      </c>
      <c r="C171" s="339"/>
      <c r="D171" s="340"/>
      <c r="E171" s="341"/>
      <c r="F171" s="317"/>
    </row>
    <row r="172" spans="1:6" ht="26.25" thickTop="1" thickBot="1">
      <c r="A172" s="344" t="s">
        <v>103</v>
      </c>
      <c r="B172" s="372" t="s">
        <v>538</v>
      </c>
      <c r="C172" s="345" t="s">
        <v>70</v>
      </c>
      <c r="D172" s="346">
        <v>4</v>
      </c>
      <c r="E172" s="343"/>
      <c r="F172" s="317"/>
    </row>
    <row r="173" spans="1:6" ht="16.5" thickTop="1" thickBot="1">
      <c r="A173" s="347">
        <v>8</v>
      </c>
      <c r="B173" s="370" t="s">
        <v>104</v>
      </c>
      <c r="C173" s="348"/>
      <c r="D173" s="349"/>
      <c r="E173" s="341"/>
      <c r="F173" s="317"/>
    </row>
    <row r="174" spans="1:6" ht="26.25" thickTop="1" thickBot="1">
      <c r="A174" s="350" t="s">
        <v>105</v>
      </c>
      <c r="B174" s="372" t="s">
        <v>539</v>
      </c>
      <c r="C174" s="351" t="s">
        <v>70</v>
      </c>
      <c r="D174" s="352">
        <v>1</v>
      </c>
      <c r="E174" s="343"/>
      <c r="F174" s="317"/>
    </row>
    <row r="175" spans="1:6" ht="16.5" thickTop="1" thickBot="1">
      <c r="A175" s="338">
        <v>9</v>
      </c>
      <c r="B175" s="370" t="s">
        <v>67</v>
      </c>
      <c r="C175" s="339"/>
      <c r="D175" s="340"/>
      <c r="E175" s="341"/>
      <c r="F175" s="317"/>
    </row>
    <row r="176" spans="1:6" ht="24.75" thickTop="1">
      <c r="A176" s="350" t="s">
        <v>68</v>
      </c>
      <c r="B176" s="373" t="s">
        <v>524</v>
      </c>
      <c r="C176" s="351" t="s">
        <v>12</v>
      </c>
      <c r="D176" s="352">
        <v>2</v>
      </c>
      <c r="E176" s="329"/>
      <c r="F176" s="317"/>
    </row>
    <row r="177" spans="1:6" ht="36">
      <c r="A177" s="330" t="s">
        <v>69</v>
      </c>
      <c r="B177" s="374" t="s">
        <v>525</v>
      </c>
      <c r="C177" s="331" t="s">
        <v>70</v>
      </c>
      <c r="D177" s="332">
        <v>2</v>
      </c>
      <c r="E177" s="353"/>
      <c r="F177" s="317"/>
    </row>
    <row r="178" spans="1:6" ht="24">
      <c r="A178" s="330" t="s">
        <v>71</v>
      </c>
      <c r="B178" s="374" t="s">
        <v>534</v>
      </c>
      <c r="C178" s="331" t="s">
        <v>70</v>
      </c>
      <c r="D178" s="332">
        <v>1</v>
      </c>
      <c r="E178" s="353"/>
      <c r="F178" s="317"/>
    </row>
    <row r="179" spans="1:6" ht="24">
      <c r="A179" s="330" t="s">
        <v>72</v>
      </c>
      <c r="B179" s="374" t="s">
        <v>535</v>
      </c>
      <c r="C179" s="331" t="s">
        <v>70</v>
      </c>
      <c r="D179" s="332">
        <v>1</v>
      </c>
      <c r="E179" s="353"/>
      <c r="F179" s="317"/>
    </row>
    <row r="180" spans="1:6" ht="24.75" thickBot="1">
      <c r="A180" s="330" t="s">
        <v>73</v>
      </c>
      <c r="B180" s="374" t="s">
        <v>526</v>
      </c>
      <c r="C180" s="331" t="s">
        <v>70</v>
      </c>
      <c r="D180" s="332">
        <v>1</v>
      </c>
      <c r="E180" s="353"/>
      <c r="F180" s="317"/>
    </row>
    <row r="181" spans="1:6" ht="16.5" thickTop="1" thickBot="1">
      <c r="A181" s="338">
        <v>10</v>
      </c>
      <c r="B181" s="370" t="s">
        <v>90</v>
      </c>
      <c r="C181" s="339"/>
      <c r="D181" s="340"/>
      <c r="E181" s="355"/>
      <c r="F181" s="317"/>
    </row>
    <row r="182" spans="1:6" ht="25.5" thickTop="1" thickBot="1">
      <c r="A182" s="326" t="s">
        <v>91</v>
      </c>
      <c r="B182" s="371" t="s">
        <v>527</v>
      </c>
      <c r="C182" s="327" t="s">
        <v>70</v>
      </c>
      <c r="D182" s="328">
        <v>4</v>
      </c>
      <c r="E182" s="356"/>
      <c r="F182" s="317"/>
    </row>
    <row r="183" spans="1:6" ht="16.5" thickTop="1" thickBot="1">
      <c r="A183" s="338">
        <v>11</v>
      </c>
      <c r="B183" s="370" t="s">
        <v>92</v>
      </c>
      <c r="C183" s="339"/>
      <c r="D183" s="340"/>
      <c r="E183" s="341"/>
      <c r="F183" s="317"/>
    </row>
    <row r="184" spans="1:6" ht="15.75" thickTop="1">
      <c r="A184" s="350" t="s">
        <v>93</v>
      </c>
      <c r="B184" s="373" t="s">
        <v>528</v>
      </c>
      <c r="C184" s="331" t="s">
        <v>80</v>
      </c>
      <c r="D184" s="328">
        <v>7.84</v>
      </c>
      <c r="E184" s="329"/>
      <c r="F184" s="317"/>
    </row>
    <row r="185" spans="1:6" ht="15.75" thickBot="1">
      <c r="A185" s="330" t="s">
        <v>94</v>
      </c>
      <c r="B185" s="375" t="s">
        <v>529</v>
      </c>
      <c r="C185" s="331" t="s">
        <v>80</v>
      </c>
      <c r="D185" s="328">
        <v>2.56</v>
      </c>
      <c r="E185" s="354"/>
      <c r="F185" s="317"/>
    </row>
    <row r="186" spans="1:6" ht="16.5" thickTop="1" thickBot="1">
      <c r="A186" s="338">
        <v>12</v>
      </c>
      <c r="B186" s="370" t="s">
        <v>95</v>
      </c>
      <c r="C186" s="339"/>
      <c r="D186" s="340"/>
      <c r="E186" s="341"/>
      <c r="F186" s="317"/>
    </row>
    <row r="187" spans="1:6" ht="25.5" thickTop="1" thickBot="1">
      <c r="A187" s="350" t="s">
        <v>96</v>
      </c>
      <c r="B187" s="371" t="s">
        <v>530</v>
      </c>
      <c r="C187" s="331" t="s">
        <v>80</v>
      </c>
      <c r="D187" s="328">
        <v>7.84</v>
      </c>
      <c r="E187" s="356"/>
      <c r="F187" s="317"/>
    </row>
    <row r="188" spans="1:6" ht="16.5" thickTop="1" thickBot="1">
      <c r="A188" s="338">
        <v>13</v>
      </c>
      <c r="B188" s="370" t="s">
        <v>74</v>
      </c>
      <c r="C188" s="339"/>
      <c r="D188" s="340"/>
      <c r="E188" s="355"/>
      <c r="F188" s="317"/>
    </row>
    <row r="189" spans="1:6" ht="24.75" thickTop="1">
      <c r="A189" s="350" t="s">
        <v>75</v>
      </c>
      <c r="B189" s="373" t="s">
        <v>76</v>
      </c>
      <c r="C189" s="331" t="s">
        <v>80</v>
      </c>
      <c r="D189" s="352">
        <v>7.84</v>
      </c>
      <c r="E189" s="329"/>
      <c r="F189" s="317"/>
    </row>
    <row r="190" spans="1:6" ht="24">
      <c r="A190" s="330" t="s">
        <v>97</v>
      </c>
      <c r="B190" s="374" t="s">
        <v>98</v>
      </c>
      <c r="C190" s="331" t="s">
        <v>80</v>
      </c>
      <c r="D190" s="332">
        <v>2.56</v>
      </c>
      <c r="E190" s="353"/>
      <c r="F190" s="317"/>
    </row>
    <row r="191" spans="1:6" ht="24">
      <c r="A191" s="330" t="s">
        <v>99</v>
      </c>
      <c r="B191" s="374" t="s">
        <v>531</v>
      </c>
      <c r="C191" s="331" t="s">
        <v>12</v>
      </c>
      <c r="D191" s="332">
        <v>104</v>
      </c>
      <c r="E191" s="353"/>
      <c r="F191" s="317"/>
    </row>
    <row r="192" spans="1:6" ht="24">
      <c r="A192" s="330" t="s">
        <v>106</v>
      </c>
      <c r="B192" s="374" t="s">
        <v>540</v>
      </c>
      <c r="C192" s="331" t="s">
        <v>12</v>
      </c>
      <c r="D192" s="332">
        <v>12.8</v>
      </c>
      <c r="E192" s="353"/>
      <c r="F192" s="317"/>
    </row>
    <row r="193" spans="1:6" ht="24.75" thickBot="1">
      <c r="A193" s="330" t="s">
        <v>100</v>
      </c>
      <c r="B193" s="375" t="s">
        <v>532</v>
      </c>
      <c r="C193" s="331" t="s">
        <v>12</v>
      </c>
      <c r="D193" s="332">
        <v>104</v>
      </c>
      <c r="E193" s="354"/>
      <c r="F193" s="317"/>
    </row>
    <row r="194" spans="1:6" ht="16.5" thickTop="1" thickBot="1">
      <c r="A194" s="338">
        <v>14</v>
      </c>
      <c r="B194" s="370" t="s">
        <v>77</v>
      </c>
      <c r="C194" s="339"/>
      <c r="D194" s="340"/>
      <c r="E194" s="355"/>
      <c r="F194" s="317"/>
    </row>
    <row r="195" spans="1:6" ht="26.25" thickTop="1" thickBot="1">
      <c r="A195" s="357" t="s">
        <v>78</v>
      </c>
      <c r="B195" s="376" t="s">
        <v>533</v>
      </c>
      <c r="C195" s="358" t="s">
        <v>35</v>
      </c>
      <c r="D195" s="359">
        <v>44</v>
      </c>
      <c r="E195" s="360"/>
      <c r="F195" s="317"/>
    </row>
    <row r="196" spans="1:6" ht="15.75" thickBot="1">
      <c r="A196" s="49">
        <v>2</v>
      </c>
      <c r="B196" s="135" t="s">
        <v>210</v>
      </c>
      <c r="C196" s="107" t="s">
        <v>211</v>
      </c>
      <c r="D196" s="536">
        <v>1.25</v>
      </c>
      <c r="E196" s="537"/>
      <c r="F196" s="186"/>
    </row>
    <row r="197" spans="1:6" ht="15.75" thickBot="1">
      <c r="A197" s="361"/>
      <c r="B197" s="362" t="s">
        <v>79</v>
      </c>
      <c r="C197" s="363"/>
      <c r="D197" s="364"/>
      <c r="E197" s="365"/>
      <c r="F197" s="377"/>
    </row>
    <row r="198" spans="1:6">
      <c r="A198" s="366"/>
      <c r="B198" s="366"/>
      <c r="C198" s="366"/>
      <c r="D198" s="366"/>
      <c r="E198" s="366"/>
      <c r="F198" s="366"/>
    </row>
    <row r="199" spans="1:6">
      <c r="A199" s="366"/>
      <c r="B199" s="366"/>
      <c r="C199" s="366"/>
      <c r="D199" s="366"/>
      <c r="E199" s="366"/>
      <c r="F199" s="366"/>
    </row>
    <row r="200" spans="1:6">
      <c r="A200" s="366"/>
      <c r="B200" s="654" t="s">
        <v>594</v>
      </c>
      <c r="C200" s="366"/>
      <c r="D200" s="366"/>
      <c r="E200" s="366"/>
      <c r="F200" s="366"/>
    </row>
    <row r="201" spans="1:6">
      <c r="A201" s="366"/>
      <c r="B201" s="366"/>
      <c r="C201" s="366"/>
      <c r="D201" s="366"/>
      <c r="E201" s="366"/>
      <c r="F201" s="366"/>
    </row>
    <row r="202" spans="1:6">
      <c r="A202" s="112" t="s">
        <v>3</v>
      </c>
      <c r="B202" s="112" t="s">
        <v>43</v>
      </c>
      <c r="C202" s="112" t="s">
        <v>44</v>
      </c>
      <c r="D202" s="17" t="s">
        <v>2</v>
      </c>
      <c r="E202" s="113" t="s">
        <v>45</v>
      </c>
      <c r="F202" s="17" t="s">
        <v>46</v>
      </c>
    </row>
    <row r="203" spans="1:6">
      <c r="A203" s="655"/>
      <c r="B203" s="655"/>
      <c r="C203" s="655"/>
      <c r="D203" s="655"/>
      <c r="E203" s="655"/>
      <c r="F203" s="655"/>
    </row>
    <row r="204" spans="1:6" ht="57.75">
      <c r="A204" s="656">
        <v>1</v>
      </c>
      <c r="B204" s="657" t="s">
        <v>615</v>
      </c>
      <c r="C204" s="655" t="s">
        <v>9</v>
      </c>
      <c r="D204" s="658">
        <v>1</v>
      </c>
      <c r="E204" s="658"/>
      <c r="F204" s="659"/>
    </row>
    <row r="205" spans="1:6">
      <c r="A205" s="655"/>
      <c r="B205" s="660" t="s">
        <v>4</v>
      </c>
      <c r="C205" s="655"/>
      <c r="D205" s="655"/>
      <c r="E205" s="655"/>
      <c r="F205" s="661"/>
    </row>
    <row r="206" spans="1:6">
      <c r="A206" s="366"/>
      <c r="B206" s="366"/>
      <c r="C206" s="366"/>
      <c r="D206" s="366"/>
      <c r="E206" s="366"/>
      <c r="F206" s="366"/>
    </row>
    <row r="208" spans="1:6">
      <c r="B208" s="101" t="s">
        <v>146</v>
      </c>
      <c r="C208" s="15"/>
      <c r="D208" s="15"/>
      <c r="E208" s="15"/>
      <c r="F208" s="175"/>
    </row>
    <row r="209" spans="1:7">
      <c r="B209" s="101" t="s">
        <v>145</v>
      </c>
      <c r="C209" s="176"/>
      <c r="D209" s="176"/>
      <c r="E209" s="176"/>
      <c r="F209" s="177"/>
    </row>
    <row r="210" spans="1:7">
      <c r="B210" s="649" t="s">
        <v>580</v>
      </c>
      <c r="C210" s="179" t="s">
        <v>803</v>
      </c>
      <c r="D210" s="176"/>
      <c r="E210" s="176"/>
      <c r="F210" s="177"/>
    </row>
    <row r="211" spans="1:7">
      <c r="B211" s="101" t="s">
        <v>40</v>
      </c>
      <c r="C211" s="179" t="s">
        <v>803</v>
      </c>
      <c r="D211" s="176"/>
      <c r="E211" s="176"/>
      <c r="F211" s="177"/>
    </row>
    <row r="212" spans="1:7">
      <c r="B212" s="101" t="s">
        <v>41</v>
      </c>
      <c r="C212" s="179" t="s">
        <v>803</v>
      </c>
      <c r="D212" s="176"/>
      <c r="E212" s="176"/>
      <c r="F212" s="177"/>
    </row>
    <row r="213" spans="1:7" ht="15.75" thickBot="1">
      <c r="B213" s="101" t="s">
        <v>42</v>
      </c>
      <c r="C213" s="179">
        <v>0.16</v>
      </c>
      <c r="D213" s="176"/>
      <c r="E213" s="176"/>
      <c r="F213" s="177"/>
    </row>
    <row r="214" spans="1:7" ht="15.75" thickBot="1">
      <c r="B214" s="89" t="s">
        <v>147</v>
      </c>
      <c r="C214" s="176"/>
      <c r="D214" s="176"/>
      <c r="E214" s="176"/>
      <c r="F214" s="387"/>
      <c r="G214" s="252" t="s">
        <v>39</v>
      </c>
    </row>
    <row r="217" spans="1:7" ht="23.25">
      <c r="B217" s="2" t="s">
        <v>796</v>
      </c>
    </row>
    <row r="220" spans="1:7">
      <c r="A220" s="602" t="s">
        <v>39</v>
      </c>
      <c r="B220" s="602" t="s">
        <v>297</v>
      </c>
      <c r="C220" s="602"/>
      <c r="D220" s="602"/>
      <c r="E220" s="602"/>
      <c r="F220" s="602"/>
    </row>
    <row r="221" spans="1:7">
      <c r="A221" s="712"/>
      <c r="B221" s="712"/>
      <c r="C221" s="712"/>
      <c r="D221" s="712"/>
      <c r="E221" s="712"/>
      <c r="F221" s="712"/>
    </row>
    <row r="222" spans="1:7">
      <c r="A222" s="101"/>
      <c r="B222" s="101"/>
      <c r="C222" s="101"/>
      <c r="D222" s="101"/>
      <c r="E222" s="101"/>
      <c r="F222" s="101"/>
    </row>
    <row r="223" spans="1:7">
      <c r="A223" s="300" t="s">
        <v>3</v>
      </c>
      <c r="B223" s="157" t="s">
        <v>43</v>
      </c>
      <c r="C223" s="301" t="s">
        <v>44</v>
      </c>
      <c r="D223" s="155" t="s">
        <v>2</v>
      </c>
      <c r="E223" s="155" t="s">
        <v>45</v>
      </c>
      <c r="F223" s="155" t="s">
        <v>46</v>
      </c>
    </row>
    <row r="224" spans="1:7">
      <c r="A224" s="714">
        <v>1</v>
      </c>
      <c r="B224" s="292" t="s">
        <v>47</v>
      </c>
      <c r="C224" s="714"/>
      <c r="D224" s="713"/>
      <c r="E224" s="157"/>
      <c r="F224" s="8"/>
    </row>
    <row r="225" spans="1:6" ht="25.5">
      <c r="A225" s="8" t="s">
        <v>48</v>
      </c>
      <c r="B225" s="169" t="s">
        <v>616</v>
      </c>
      <c r="C225" s="8" t="s">
        <v>110</v>
      </c>
      <c r="D225" s="293">
        <v>34</v>
      </c>
      <c r="E225" s="294"/>
      <c r="F225" s="264"/>
    </row>
    <row r="226" spans="1:6">
      <c r="A226" s="8" t="s">
        <v>81</v>
      </c>
      <c r="B226" s="169" t="s">
        <v>298</v>
      </c>
      <c r="C226" s="8" t="s">
        <v>12</v>
      </c>
      <c r="D226" s="293">
        <v>6</v>
      </c>
      <c r="E226" s="295"/>
      <c r="F226" s="264"/>
    </row>
    <row r="227" spans="1:6">
      <c r="A227" s="8" t="s">
        <v>49</v>
      </c>
      <c r="B227" s="169" t="s">
        <v>617</v>
      </c>
      <c r="C227" s="8" t="s">
        <v>80</v>
      </c>
      <c r="D227" s="293">
        <v>3</v>
      </c>
      <c r="E227" s="294"/>
      <c r="F227" s="264"/>
    </row>
    <row r="228" spans="1:6" ht="25.5">
      <c r="A228" s="8" t="s">
        <v>51</v>
      </c>
      <c r="B228" s="169" t="s">
        <v>618</v>
      </c>
      <c r="C228" s="8" t="s">
        <v>110</v>
      </c>
      <c r="D228" s="293">
        <v>170</v>
      </c>
      <c r="E228" s="294"/>
      <c r="F228" s="264"/>
    </row>
    <row r="229" spans="1:6">
      <c r="A229" s="714">
        <v>2</v>
      </c>
      <c r="B229" s="296" t="s">
        <v>92</v>
      </c>
      <c r="C229" s="714"/>
      <c r="D229" s="297"/>
      <c r="E229" s="298"/>
      <c r="F229" s="264"/>
    </row>
    <row r="230" spans="1:6">
      <c r="A230" s="8" t="s">
        <v>55</v>
      </c>
      <c r="B230" s="169" t="s">
        <v>123</v>
      </c>
      <c r="C230" s="8" t="s">
        <v>12</v>
      </c>
      <c r="D230" s="293">
        <v>65</v>
      </c>
      <c r="E230" s="294"/>
      <c r="F230" s="264"/>
    </row>
    <row r="231" spans="1:6">
      <c r="A231" s="8" t="s">
        <v>82</v>
      </c>
      <c r="B231" s="169" t="s">
        <v>619</v>
      </c>
      <c r="C231" s="8" t="s">
        <v>80</v>
      </c>
      <c r="D231" s="293">
        <v>4.67</v>
      </c>
      <c r="E231" s="294"/>
      <c r="F231" s="264"/>
    </row>
    <row r="232" spans="1:6">
      <c r="A232" s="714">
        <v>3</v>
      </c>
      <c r="B232" s="296" t="s">
        <v>299</v>
      </c>
      <c r="C232" s="714"/>
      <c r="D232" s="297"/>
      <c r="E232" s="298"/>
      <c r="F232" s="264"/>
    </row>
    <row r="233" spans="1:6" ht="25.5">
      <c r="A233" s="8" t="s">
        <v>57</v>
      </c>
      <c r="B233" s="169" t="s">
        <v>620</v>
      </c>
      <c r="C233" s="8" t="s">
        <v>80</v>
      </c>
      <c r="D233" s="293">
        <v>192.54</v>
      </c>
      <c r="E233" s="299"/>
      <c r="F233" s="264"/>
    </row>
    <row r="234" spans="1:6">
      <c r="A234" s="714">
        <v>4</v>
      </c>
      <c r="B234" s="296" t="s">
        <v>300</v>
      </c>
      <c r="C234" s="714"/>
      <c r="D234" s="297"/>
      <c r="E234" s="298"/>
      <c r="F234" s="264"/>
    </row>
    <row r="235" spans="1:6" ht="25.5">
      <c r="A235" s="8" t="s">
        <v>59</v>
      </c>
      <c r="B235" s="169" t="s">
        <v>689</v>
      </c>
      <c r="C235" s="8" t="s">
        <v>12</v>
      </c>
      <c r="D235" s="293">
        <v>80</v>
      </c>
      <c r="E235" s="299"/>
      <c r="F235" s="264"/>
    </row>
    <row r="236" spans="1:6">
      <c r="A236" s="714">
        <v>5</v>
      </c>
      <c r="B236" s="296" t="s">
        <v>136</v>
      </c>
      <c r="C236" s="714"/>
      <c r="D236" s="297"/>
      <c r="E236" s="298"/>
      <c r="F236" s="264"/>
    </row>
    <row r="237" spans="1:6">
      <c r="A237" s="8" t="s">
        <v>62</v>
      </c>
      <c r="B237" s="169" t="s">
        <v>301</v>
      </c>
      <c r="C237" s="8" t="s">
        <v>80</v>
      </c>
      <c r="D237" s="293">
        <v>19.2</v>
      </c>
      <c r="E237" s="299"/>
      <c r="F237" s="264"/>
    </row>
    <row r="238" spans="1:6">
      <c r="A238" s="8" t="s">
        <v>101</v>
      </c>
      <c r="B238" s="169" t="s">
        <v>621</v>
      </c>
      <c r="C238" s="8" t="s">
        <v>80</v>
      </c>
      <c r="D238" s="293">
        <v>115.2</v>
      </c>
      <c r="E238" s="299"/>
      <c r="F238" s="264"/>
    </row>
    <row r="239" spans="1:6">
      <c r="A239" s="8" t="s">
        <v>64</v>
      </c>
      <c r="B239" s="169" t="s">
        <v>158</v>
      </c>
      <c r="C239" s="8" t="s">
        <v>80</v>
      </c>
      <c r="D239" s="293">
        <v>12.8</v>
      </c>
      <c r="E239" s="299"/>
      <c r="F239" s="264"/>
    </row>
    <row r="240" spans="1:6">
      <c r="A240" s="714">
        <v>6</v>
      </c>
      <c r="B240" s="296" t="s">
        <v>139</v>
      </c>
      <c r="C240" s="714"/>
      <c r="D240" s="297"/>
      <c r="E240" s="298"/>
      <c r="F240" s="264"/>
    </row>
    <row r="241" spans="1:6" ht="25.5">
      <c r="A241" s="8" t="s">
        <v>85</v>
      </c>
      <c r="B241" s="169" t="s">
        <v>302</v>
      </c>
      <c r="C241" s="8" t="s">
        <v>80</v>
      </c>
      <c r="D241" s="293">
        <v>0.5</v>
      </c>
      <c r="E241" s="294"/>
      <c r="F241" s="264"/>
    </row>
    <row r="242" spans="1:6" ht="25.5">
      <c r="A242" s="8" t="s">
        <v>102</v>
      </c>
      <c r="B242" s="169" t="s">
        <v>318</v>
      </c>
      <c r="C242" s="8" t="s">
        <v>80</v>
      </c>
      <c r="D242" s="293">
        <v>2.34</v>
      </c>
      <c r="E242" s="294"/>
      <c r="F242" s="264"/>
    </row>
    <row r="243" spans="1:6" ht="25.5">
      <c r="A243" s="8" t="s">
        <v>66</v>
      </c>
      <c r="B243" s="169" t="s">
        <v>303</v>
      </c>
      <c r="C243" s="8" t="s">
        <v>12</v>
      </c>
      <c r="D243" s="293">
        <v>3</v>
      </c>
      <c r="E243" s="294"/>
      <c r="F243" s="264"/>
    </row>
    <row r="244" spans="1:6" ht="25.5">
      <c r="A244" s="8" t="s">
        <v>113</v>
      </c>
      <c r="B244" s="169" t="s">
        <v>622</v>
      </c>
      <c r="C244" s="8" t="s">
        <v>52</v>
      </c>
      <c r="D244" s="293">
        <v>2</v>
      </c>
      <c r="E244" s="294"/>
      <c r="F244" s="264"/>
    </row>
    <row r="245" spans="1:6">
      <c r="A245" s="8" t="s">
        <v>86</v>
      </c>
      <c r="B245" s="6" t="s">
        <v>304</v>
      </c>
      <c r="C245" s="8" t="s">
        <v>80</v>
      </c>
      <c r="D245" s="293">
        <v>4.67</v>
      </c>
      <c r="E245" s="299"/>
      <c r="F245" s="264"/>
    </row>
    <row r="246" spans="1:6">
      <c r="A246" s="714">
        <v>7</v>
      </c>
      <c r="B246" s="296" t="s">
        <v>107</v>
      </c>
      <c r="C246" s="714"/>
      <c r="D246" s="297"/>
      <c r="E246" s="298"/>
      <c r="F246" s="264"/>
    </row>
    <row r="247" spans="1:6">
      <c r="A247" s="8" t="s">
        <v>103</v>
      </c>
      <c r="B247" s="169" t="s">
        <v>623</v>
      </c>
      <c r="C247" s="8" t="s">
        <v>110</v>
      </c>
      <c r="D247" s="293">
        <v>6</v>
      </c>
      <c r="E247" s="294"/>
      <c r="F247" s="264"/>
    </row>
    <row r="248" spans="1:6">
      <c r="A248" s="8" t="s">
        <v>88</v>
      </c>
      <c r="B248" s="169" t="s">
        <v>305</v>
      </c>
      <c r="C248" s="8" t="s">
        <v>306</v>
      </c>
      <c r="D248" s="293">
        <v>170</v>
      </c>
      <c r="E248" s="294"/>
      <c r="F248" s="264"/>
    </row>
    <row r="249" spans="1:6">
      <c r="A249" s="714">
        <v>8</v>
      </c>
      <c r="B249" s="296" t="s">
        <v>307</v>
      </c>
      <c r="C249" s="714"/>
      <c r="D249" s="297"/>
      <c r="E249" s="298"/>
      <c r="F249" s="264"/>
    </row>
    <row r="250" spans="1:6">
      <c r="A250" s="8" t="s">
        <v>105</v>
      </c>
      <c r="B250" s="169" t="s">
        <v>308</v>
      </c>
      <c r="C250" s="8" t="s">
        <v>110</v>
      </c>
      <c r="D250" s="293">
        <v>39</v>
      </c>
      <c r="E250" s="299"/>
      <c r="F250" s="264"/>
    </row>
    <row r="251" spans="1:6">
      <c r="A251" s="714">
        <v>9</v>
      </c>
      <c r="B251" s="296" t="s">
        <v>309</v>
      </c>
      <c r="C251" s="714"/>
      <c r="D251" s="297"/>
      <c r="E251" s="298"/>
      <c r="F251" s="264"/>
    </row>
    <row r="252" spans="1:6">
      <c r="A252" s="8" t="s">
        <v>68</v>
      </c>
      <c r="B252" s="169" t="s">
        <v>310</v>
      </c>
      <c r="C252" s="8" t="s">
        <v>110</v>
      </c>
      <c r="D252" s="293">
        <v>24</v>
      </c>
      <c r="E252" s="299"/>
      <c r="F252" s="264"/>
    </row>
    <row r="253" spans="1:6">
      <c r="A253" s="8" t="s">
        <v>69</v>
      </c>
      <c r="B253" s="169" t="s">
        <v>624</v>
      </c>
      <c r="C253" s="8" t="s">
        <v>110</v>
      </c>
      <c r="D253" s="293">
        <v>24</v>
      </c>
      <c r="E253" s="299"/>
      <c r="F253" s="264"/>
    </row>
    <row r="254" spans="1:6">
      <c r="A254" s="8" t="s">
        <v>311</v>
      </c>
      <c r="B254" s="169" t="s">
        <v>312</v>
      </c>
      <c r="C254" s="8" t="s">
        <v>110</v>
      </c>
      <c r="D254" s="293">
        <v>36</v>
      </c>
      <c r="E254" s="299"/>
      <c r="F254" s="264"/>
    </row>
    <row r="255" spans="1:6">
      <c r="A255" s="714">
        <v>10</v>
      </c>
      <c r="B255" s="296" t="s">
        <v>313</v>
      </c>
      <c r="C255" s="714"/>
      <c r="D255" s="297"/>
      <c r="E255" s="298"/>
      <c r="F255" s="264"/>
    </row>
    <row r="256" spans="1:6">
      <c r="A256" s="8" t="s">
        <v>91</v>
      </c>
      <c r="B256" s="169" t="s">
        <v>625</v>
      </c>
      <c r="C256" s="8" t="s">
        <v>110</v>
      </c>
      <c r="D256" s="293">
        <v>170</v>
      </c>
      <c r="E256" s="299"/>
      <c r="F256" s="264"/>
    </row>
    <row r="257" spans="1:6" ht="38.25">
      <c r="A257" s="8" t="s">
        <v>314</v>
      </c>
      <c r="B257" s="169" t="s">
        <v>626</v>
      </c>
      <c r="C257" s="8" t="s">
        <v>12</v>
      </c>
      <c r="D257" s="293">
        <f>80+134</f>
        <v>214</v>
      </c>
      <c r="E257" s="299"/>
      <c r="F257" s="264"/>
    </row>
    <row r="258" spans="1:6">
      <c r="A258" s="714">
        <v>11</v>
      </c>
      <c r="B258" s="296" t="s">
        <v>315</v>
      </c>
      <c r="C258" s="714"/>
      <c r="D258" s="297"/>
      <c r="E258" s="298"/>
      <c r="F258" s="264"/>
    </row>
    <row r="259" spans="1:6" ht="25.5">
      <c r="A259" s="8" t="s">
        <v>93</v>
      </c>
      <c r="B259" s="169" t="s">
        <v>316</v>
      </c>
      <c r="C259" s="8" t="s">
        <v>110</v>
      </c>
      <c r="D259" s="293">
        <v>90</v>
      </c>
      <c r="E259" s="295"/>
      <c r="F259" s="264"/>
    </row>
    <row r="260" spans="1:6">
      <c r="A260" s="8">
        <v>12</v>
      </c>
      <c r="B260" s="135" t="s">
        <v>210</v>
      </c>
      <c r="C260" s="185" t="s">
        <v>211</v>
      </c>
      <c r="D260" s="650">
        <v>1.25</v>
      </c>
      <c r="E260" s="186"/>
      <c r="F260" s="186"/>
    </row>
    <row r="261" spans="1:6">
      <c r="A261" s="714"/>
      <c r="B261" s="156" t="s">
        <v>317</v>
      </c>
      <c r="C261" s="155"/>
      <c r="D261" s="109"/>
      <c r="E261" s="200"/>
      <c r="F261" s="173"/>
    </row>
    <row r="264" spans="1:6">
      <c r="B264" s="101" t="s">
        <v>319</v>
      </c>
    </row>
    <row r="266" spans="1:6">
      <c r="A266" s="112" t="s">
        <v>321</v>
      </c>
      <c r="B266" s="112" t="s">
        <v>322</v>
      </c>
      <c r="C266" s="112" t="s">
        <v>323</v>
      </c>
      <c r="D266" s="17" t="s">
        <v>2</v>
      </c>
      <c r="E266" s="113" t="s">
        <v>45</v>
      </c>
      <c r="F266" s="17" t="s">
        <v>46</v>
      </c>
    </row>
    <row r="267" spans="1:6">
      <c r="A267" s="713">
        <v>1</v>
      </c>
      <c r="B267" s="113" t="s">
        <v>47</v>
      </c>
      <c r="C267" s="713"/>
      <c r="D267" s="17"/>
      <c r="E267" s="113"/>
      <c r="F267" s="105"/>
    </row>
    <row r="268" spans="1:6">
      <c r="A268" s="22" t="s">
        <v>48</v>
      </c>
      <c r="B268" s="251" t="s">
        <v>513</v>
      </c>
      <c r="C268" s="24" t="s">
        <v>12</v>
      </c>
      <c r="D268" s="115">
        <v>20</v>
      </c>
      <c r="E268" s="250"/>
      <c r="F268" s="304"/>
    </row>
    <row r="269" spans="1:6" ht="15.75" thickBot="1">
      <c r="A269" s="31" t="s">
        <v>81</v>
      </c>
      <c r="B269" s="143" t="s">
        <v>122</v>
      </c>
      <c r="C269" s="33" t="s">
        <v>52</v>
      </c>
      <c r="D269" s="117">
        <v>1</v>
      </c>
      <c r="E269" s="68"/>
      <c r="F269" s="304"/>
    </row>
    <row r="270" spans="1:6" ht="16.5" thickTop="1" thickBot="1">
      <c r="A270" s="35">
        <v>2</v>
      </c>
      <c r="B270" s="76" t="s">
        <v>54</v>
      </c>
      <c r="C270" s="37"/>
      <c r="D270" s="118"/>
      <c r="E270" s="70"/>
      <c r="F270" s="304"/>
    </row>
    <row r="271" spans="1:6" ht="16.5" thickTop="1" thickBot="1">
      <c r="A271" s="26" t="s">
        <v>55</v>
      </c>
      <c r="B271" s="307" t="s">
        <v>517</v>
      </c>
      <c r="C271" s="92" t="s">
        <v>80</v>
      </c>
      <c r="D271" s="91">
        <v>4.62</v>
      </c>
      <c r="E271" s="94"/>
      <c r="F271" s="310"/>
    </row>
    <row r="272" spans="1:6" ht="16.5" thickTop="1" thickBot="1">
      <c r="A272" s="35">
        <v>3</v>
      </c>
      <c r="B272" s="76" t="s">
        <v>56</v>
      </c>
      <c r="C272" s="37"/>
      <c r="D272" s="118"/>
      <c r="E272" s="70"/>
      <c r="F272" s="304"/>
    </row>
    <row r="273" spans="1:6" ht="27" thickTop="1" thickBot="1">
      <c r="A273" s="26" t="s">
        <v>57</v>
      </c>
      <c r="B273" s="73" t="s">
        <v>520</v>
      </c>
      <c r="C273" s="92" t="s">
        <v>80</v>
      </c>
      <c r="D273" s="93">
        <v>9.24</v>
      </c>
      <c r="E273" s="311"/>
      <c r="F273" s="310"/>
    </row>
    <row r="274" spans="1:6" ht="16.5" thickTop="1" thickBot="1">
      <c r="A274" s="35">
        <v>9</v>
      </c>
      <c r="B274" s="76" t="s">
        <v>67</v>
      </c>
      <c r="C274" s="37"/>
      <c r="D274" s="118"/>
      <c r="E274" s="70"/>
      <c r="F274" s="304"/>
    </row>
    <row r="275" spans="1:6" ht="27" thickTop="1" thickBot="1">
      <c r="A275" s="26" t="s">
        <v>68</v>
      </c>
      <c r="B275" s="80" t="s">
        <v>627</v>
      </c>
      <c r="C275" s="92" t="s">
        <v>70</v>
      </c>
      <c r="D275" s="93">
        <v>20</v>
      </c>
      <c r="E275" s="98"/>
      <c r="F275" s="310"/>
    </row>
    <row r="276" spans="1:6" ht="16.5" thickTop="1" thickBot="1">
      <c r="A276" s="35">
        <v>10</v>
      </c>
      <c r="B276" s="76" t="s">
        <v>92</v>
      </c>
      <c r="C276" s="37"/>
      <c r="D276" s="118"/>
      <c r="E276" s="70"/>
      <c r="F276" s="304"/>
    </row>
    <row r="277" spans="1:6" ht="16.5" thickTop="1" thickBot="1">
      <c r="A277" s="44" t="s">
        <v>324</v>
      </c>
      <c r="B277" s="95" t="s">
        <v>528</v>
      </c>
      <c r="C277" s="28" t="s">
        <v>80</v>
      </c>
      <c r="D277" s="119">
        <v>4.62</v>
      </c>
      <c r="E277" s="64"/>
      <c r="F277" s="304"/>
    </row>
    <row r="278" spans="1:6" ht="16.5" thickTop="1" thickBot="1">
      <c r="A278" s="35">
        <v>12</v>
      </c>
      <c r="B278" s="76" t="s">
        <v>95</v>
      </c>
      <c r="C278" s="37"/>
      <c r="D278" s="118"/>
      <c r="E278" s="70"/>
      <c r="F278" s="304"/>
    </row>
    <row r="279" spans="1:6" ht="39.75" thickTop="1" thickBot="1">
      <c r="A279" s="44" t="s">
        <v>96</v>
      </c>
      <c r="B279" s="73" t="s">
        <v>530</v>
      </c>
      <c r="C279" s="92" t="s">
        <v>80</v>
      </c>
      <c r="D279" s="96">
        <v>4.62</v>
      </c>
      <c r="E279" s="99"/>
      <c r="F279" s="310"/>
    </row>
    <row r="280" spans="1:6" ht="16.5" thickTop="1" thickBot="1">
      <c r="A280" s="35">
        <v>13</v>
      </c>
      <c r="B280" s="76" t="s">
        <v>74</v>
      </c>
      <c r="C280" s="37"/>
      <c r="D280" s="118"/>
      <c r="E280" s="84"/>
      <c r="F280" s="304"/>
    </row>
    <row r="281" spans="1:6" ht="26.25" thickTop="1">
      <c r="A281" s="44" t="s">
        <v>75</v>
      </c>
      <c r="B281" s="79" t="s">
        <v>76</v>
      </c>
      <c r="C281" s="28" t="s">
        <v>80</v>
      </c>
      <c r="D281" s="119">
        <v>4.62</v>
      </c>
      <c r="E281" s="64"/>
      <c r="F281" s="304"/>
    </row>
    <row r="282" spans="1:6" ht="25.5">
      <c r="A282" s="26" t="s">
        <v>97</v>
      </c>
      <c r="B282" s="80" t="s">
        <v>531</v>
      </c>
      <c r="C282" s="28" t="s">
        <v>12</v>
      </c>
      <c r="D282" s="116">
        <v>96</v>
      </c>
      <c r="E282" s="81"/>
      <c r="F282" s="304"/>
    </row>
    <row r="283" spans="1:6" ht="26.25" thickBot="1">
      <c r="A283" s="26" t="s">
        <v>320</v>
      </c>
      <c r="B283" s="305" t="s">
        <v>532</v>
      </c>
      <c r="C283" s="28" t="s">
        <v>12</v>
      </c>
      <c r="D283" s="116">
        <v>96</v>
      </c>
      <c r="E283" s="81"/>
      <c r="F283" s="304"/>
    </row>
    <row r="284" spans="1:6" ht="16.5" thickTop="1" thickBot="1">
      <c r="A284" s="35">
        <v>14</v>
      </c>
      <c r="B284" s="76" t="s">
        <v>77</v>
      </c>
      <c r="C284" s="37"/>
      <c r="D284" s="118"/>
      <c r="E284" s="84"/>
      <c r="F284" s="304"/>
    </row>
    <row r="285" spans="1:6" ht="27" thickTop="1" thickBot="1">
      <c r="A285" s="49" t="s">
        <v>244</v>
      </c>
      <c r="B285" s="306" t="s">
        <v>533</v>
      </c>
      <c r="C285" s="51" t="s">
        <v>35</v>
      </c>
      <c r="D285" s="120">
        <v>900</v>
      </c>
      <c r="E285" s="87"/>
      <c r="F285" s="304"/>
    </row>
    <row r="286" spans="1:6" ht="15.75" thickBot="1">
      <c r="A286" s="8">
        <v>15</v>
      </c>
      <c r="B286" s="135" t="s">
        <v>210</v>
      </c>
      <c r="C286" s="185" t="s">
        <v>211</v>
      </c>
      <c r="D286" s="650">
        <v>1.25</v>
      </c>
      <c r="E286" s="186"/>
      <c r="F286" s="186"/>
    </row>
    <row r="287" spans="1:6" ht="15.75" thickBot="1">
      <c r="A287" s="53"/>
      <c r="B287" s="89" t="s">
        <v>79</v>
      </c>
      <c r="C287" s="55"/>
      <c r="D287" s="121"/>
      <c r="E287" s="88"/>
      <c r="F287" s="122"/>
    </row>
    <row r="288" spans="1:6">
      <c r="A288" s="302"/>
      <c r="B288" s="302"/>
      <c r="C288" s="302"/>
      <c r="D288" s="302"/>
      <c r="E288" s="302"/>
      <c r="F288" s="302"/>
    </row>
    <row r="289" spans="1:6">
      <c r="B289" s="101" t="s">
        <v>146</v>
      </c>
      <c r="C289" s="15"/>
      <c r="D289" s="15"/>
      <c r="E289" s="15"/>
      <c r="F289" s="308"/>
    </row>
    <row r="290" spans="1:6">
      <c r="B290" s="101" t="s">
        <v>145</v>
      </c>
      <c r="C290" s="176"/>
      <c r="D290" s="176"/>
      <c r="E290" s="176"/>
      <c r="F290" s="177"/>
    </row>
    <row r="291" spans="1:6">
      <c r="B291" s="649" t="s">
        <v>588</v>
      </c>
      <c r="C291" s="179" t="s">
        <v>803</v>
      </c>
      <c r="D291" s="176"/>
      <c r="E291" s="176"/>
      <c r="F291" s="177"/>
    </row>
    <row r="292" spans="1:6">
      <c r="B292" s="101" t="s">
        <v>40</v>
      </c>
      <c r="C292" s="179" t="s">
        <v>803</v>
      </c>
      <c r="D292" s="176"/>
      <c r="E292" s="176"/>
      <c r="F292" s="177"/>
    </row>
    <row r="293" spans="1:6">
      <c r="B293" s="101" t="s">
        <v>41</v>
      </c>
      <c r="C293" s="179" t="s">
        <v>803</v>
      </c>
      <c r="D293" s="176"/>
      <c r="E293" s="176"/>
      <c r="F293" s="177"/>
    </row>
    <row r="294" spans="1:6">
      <c r="B294" s="101" t="s">
        <v>42</v>
      </c>
      <c r="C294" s="179">
        <v>0.16</v>
      </c>
      <c r="D294" s="176"/>
      <c r="E294" s="176"/>
      <c r="F294" s="177"/>
    </row>
    <row r="295" spans="1:6" ht="26.25">
      <c r="B295" s="671" t="s">
        <v>147</v>
      </c>
      <c r="C295" s="176"/>
      <c r="D295" s="176"/>
      <c r="E295" s="176"/>
      <c r="F295" s="309"/>
    </row>
    <row r="298" spans="1:6" ht="23.25">
      <c r="B298" s="2" t="s">
        <v>779</v>
      </c>
    </row>
    <row r="301" spans="1:6">
      <c r="A301" s="589" t="s">
        <v>39</v>
      </c>
      <c r="B301" s="785" t="s">
        <v>560</v>
      </c>
      <c r="C301" s="785"/>
      <c r="D301" s="785"/>
      <c r="E301" s="785"/>
      <c r="F301" s="785"/>
    </row>
    <row r="302" spans="1:6" ht="15.75" thickBot="1">
      <c r="A302" s="535"/>
      <c r="B302" s="535"/>
      <c r="C302" s="535"/>
      <c r="D302" s="535"/>
      <c r="E302" s="535"/>
      <c r="F302" s="535"/>
    </row>
    <row r="303" spans="1:6" ht="15.75" thickBot="1">
      <c r="A303" s="60" t="s">
        <v>3</v>
      </c>
      <c r="B303" s="61" t="s">
        <v>43</v>
      </c>
      <c r="C303" s="127" t="s">
        <v>44</v>
      </c>
      <c r="D303" s="130" t="s">
        <v>2</v>
      </c>
      <c r="E303" s="125" t="s">
        <v>45</v>
      </c>
      <c r="F303" s="131" t="s">
        <v>46</v>
      </c>
    </row>
    <row r="304" spans="1:6" ht="15.75" thickBot="1">
      <c r="A304" s="90">
        <v>1</v>
      </c>
      <c r="B304" s="611" t="s">
        <v>47</v>
      </c>
      <c r="C304" s="474"/>
      <c r="D304" s="475"/>
      <c r="E304" s="475"/>
      <c r="F304" s="325"/>
    </row>
    <row r="305" spans="1:6" ht="15.75" thickTop="1">
      <c r="A305" s="22" t="s">
        <v>48</v>
      </c>
      <c r="B305" s="523" t="s">
        <v>543</v>
      </c>
      <c r="C305" s="140" t="s">
        <v>30</v>
      </c>
      <c r="D305" s="141">
        <f>150*4</f>
        <v>600</v>
      </c>
      <c r="E305" s="466"/>
      <c r="F305" s="186"/>
    </row>
    <row r="306" spans="1:6" ht="26.25">
      <c r="A306" s="26" t="s">
        <v>81</v>
      </c>
      <c r="B306" s="187" t="s">
        <v>515</v>
      </c>
      <c r="C306" s="107" t="s">
        <v>52</v>
      </c>
      <c r="D306" s="108">
        <v>2</v>
      </c>
      <c r="E306" s="186"/>
      <c r="F306" s="186"/>
    </row>
    <row r="307" spans="1:6" ht="26.25">
      <c r="A307" s="26" t="s">
        <v>49</v>
      </c>
      <c r="B307" s="187" t="s">
        <v>50</v>
      </c>
      <c r="C307" s="107" t="s">
        <v>12</v>
      </c>
      <c r="D307" s="108">
        <f>150*2</f>
        <v>300</v>
      </c>
      <c r="E307" s="186"/>
      <c r="F307" s="186"/>
    </row>
    <row r="308" spans="1:6">
      <c r="A308" s="26" t="s">
        <v>51</v>
      </c>
      <c r="B308" s="187" t="s">
        <v>513</v>
      </c>
      <c r="C308" s="107" t="s">
        <v>12</v>
      </c>
      <c r="D308" s="108">
        <v>150</v>
      </c>
      <c r="E308" s="186"/>
      <c r="F308" s="186"/>
    </row>
    <row r="309" spans="1:6" ht="15.75" thickBot="1">
      <c r="A309" s="40" t="s">
        <v>161</v>
      </c>
      <c r="B309" s="521" t="s">
        <v>122</v>
      </c>
      <c r="C309" s="145" t="s">
        <v>52</v>
      </c>
      <c r="D309" s="146">
        <v>1</v>
      </c>
      <c r="E309" s="462"/>
      <c r="F309" s="186"/>
    </row>
    <row r="310" spans="1:6" ht="16.5" thickTop="1" thickBot="1">
      <c r="A310" s="35">
        <v>3</v>
      </c>
      <c r="B310" s="522" t="s">
        <v>54</v>
      </c>
      <c r="C310" s="126"/>
      <c r="D310" s="142"/>
      <c r="E310" s="464"/>
      <c r="F310" s="186"/>
    </row>
    <row r="311" spans="1:6" ht="15.75" thickTop="1">
      <c r="A311" s="22" t="s">
        <v>57</v>
      </c>
      <c r="B311" s="523" t="s">
        <v>516</v>
      </c>
      <c r="C311" s="140" t="s">
        <v>5</v>
      </c>
      <c r="D311" s="141">
        <v>100</v>
      </c>
      <c r="E311" s="466"/>
      <c r="F311" s="186"/>
    </row>
    <row r="312" spans="1:6" ht="27" thickBot="1">
      <c r="A312" s="26" t="s">
        <v>116</v>
      </c>
      <c r="B312" s="187" t="s">
        <v>517</v>
      </c>
      <c r="C312" s="107" t="s">
        <v>5</v>
      </c>
      <c r="D312" s="108">
        <v>92</v>
      </c>
      <c r="E312" s="186"/>
      <c r="F312" s="186"/>
    </row>
    <row r="313" spans="1:6" ht="16.5" thickTop="1" thickBot="1">
      <c r="A313" s="35">
        <v>6</v>
      </c>
      <c r="B313" s="522" t="s">
        <v>61</v>
      </c>
      <c r="C313" s="126"/>
      <c r="D313" s="142"/>
      <c r="E313" s="464"/>
      <c r="F313" s="186"/>
    </row>
    <row r="314" spans="1:6" ht="15.75" thickTop="1">
      <c r="A314" s="22" t="s">
        <v>85</v>
      </c>
      <c r="B314" s="523" t="s">
        <v>63</v>
      </c>
      <c r="C314" s="140" t="s">
        <v>5</v>
      </c>
      <c r="D314" s="141">
        <v>100</v>
      </c>
      <c r="E314" s="466"/>
      <c r="F314" s="186"/>
    </row>
    <row r="315" spans="1:6" ht="26.25">
      <c r="A315" s="26" t="s">
        <v>102</v>
      </c>
      <c r="B315" s="187" t="s">
        <v>536</v>
      </c>
      <c r="C315" s="107" t="s">
        <v>5</v>
      </c>
      <c r="D315" s="108">
        <v>30</v>
      </c>
      <c r="E315" s="186"/>
      <c r="F315" s="186"/>
    </row>
    <row r="316" spans="1:6" ht="15.75" thickBot="1">
      <c r="A316" s="40" t="s">
        <v>66</v>
      </c>
      <c r="B316" s="521" t="s">
        <v>521</v>
      </c>
      <c r="C316" s="145" t="s">
        <v>5</v>
      </c>
      <c r="D316" s="146">
        <v>30</v>
      </c>
      <c r="E316" s="462"/>
      <c r="F316" s="186"/>
    </row>
    <row r="317" spans="1:6" ht="16.5" thickTop="1" thickBot="1">
      <c r="A317" s="35">
        <v>14</v>
      </c>
      <c r="B317" s="522" t="s">
        <v>77</v>
      </c>
      <c r="C317" s="126"/>
      <c r="D317" s="142"/>
      <c r="E317" s="464"/>
      <c r="F317" s="186"/>
    </row>
    <row r="318" spans="1:6" ht="27" thickTop="1" thickBot="1">
      <c r="A318" s="97" t="s">
        <v>78</v>
      </c>
      <c r="B318" s="467" t="s">
        <v>533</v>
      </c>
      <c r="C318" s="147" t="s">
        <v>35</v>
      </c>
      <c r="D318" s="148">
        <v>10</v>
      </c>
      <c r="E318" s="464"/>
      <c r="F318" s="186"/>
    </row>
    <row r="319" spans="1:6" ht="16.5" thickTop="1" thickBot="1">
      <c r="A319" s="35">
        <v>15</v>
      </c>
      <c r="B319" s="522" t="s">
        <v>115</v>
      </c>
      <c r="C319" s="126"/>
      <c r="D319" s="142"/>
      <c r="E319" s="464"/>
      <c r="F319" s="186"/>
    </row>
    <row r="320" spans="1:6" ht="27" thickTop="1" thickBot="1">
      <c r="A320" s="97" t="s">
        <v>423</v>
      </c>
      <c r="B320" s="467" t="s">
        <v>544</v>
      </c>
      <c r="C320" s="147" t="s">
        <v>5</v>
      </c>
      <c r="D320" s="148">
        <f>+(0.3*0.3*1.5)*10</f>
        <v>1.35</v>
      </c>
      <c r="E320" s="464"/>
      <c r="F320" s="186"/>
    </row>
    <row r="321" spans="1:6" ht="27.75" thickTop="1" thickBot="1">
      <c r="A321" s="35">
        <v>16</v>
      </c>
      <c r="B321" s="522" t="s">
        <v>117</v>
      </c>
      <c r="C321" s="126"/>
      <c r="D321" s="142"/>
      <c r="E321" s="464"/>
      <c r="F321" s="186"/>
    </row>
    <row r="322" spans="1:6" ht="26.25" thickTop="1">
      <c r="A322" s="22" t="s">
        <v>251</v>
      </c>
      <c r="B322" s="465" t="s">
        <v>633</v>
      </c>
      <c r="C322" s="140" t="s">
        <v>12</v>
      </c>
      <c r="D322" s="141">
        <v>150</v>
      </c>
      <c r="E322" s="466"/>
      <c r="F322" s="186"/>
    </row>
    <row r="323" spans="1:6" ht="26.25">
      <c r="A323" s="149" t="s">
        <v>252</v>
      </c>
      <c r="B323" s="524" t="s">
        <v>634</v>
      </c>
      <c r="C323" s="150" t="s">
        <v>70</v>
      </c>
      <c r="D323" s="151">
        <v>2</v>
      </c>
      <c r="E323" s="469"/>
      <c r="F323" s="186"/>
    </row>
    <row r="324" spans="1:6" ht="15.75" thickBot="1">
      <c r="A324" s="49">
        <v>17</v>
      </c>
      <c r="B324" s="135" t="s">
        <v>210</v>
      </c>
      <c r="C324" s="185" t="s">
        <v>211</v>
      </c>
      <c r="D324" s="650">
        <v>1.25</v>
      </c>
      <c r="E324" s="186"/>
      <c r="F324" s="186"/>
    </row>
    <row r="325" spans="1:6" ht="15.75" thickBot="1">
      <c r="A325" s="53"/>
      <c r="B325" s="407" t="s">
        <v>79</v>
      </c>
      <c r="C325" s="55"/>
      <c r="D325" s="56"/>
      <c r="E325" s="88"/>
      <c r="F325" s="136"/>
    </row>
    <row r="330" spans="1:6" ht="27" customHeight="1">
      <c r="A330" s="589" t="s">
        <v>39</v>
      </c>
      <c r="B330" s="785" t="s">
        <v>561</v>
      </c>
      <c r="C330" s="785"/>
      <c r="D330" s="785"/>
      <c r="E330" s="785"/>
      <c r="F330" s="785"/>
    </row>
    <row r="331" spans="1:6" ht="15.75" thickBot="1">
      <c r="A331" s="539"/>
      <c r="B331" s="612"/>
      <c r="C331" s="539"/>
      <c r="D331" s="539"/>
      <c r="E331" s="539"/>
      <c r="F331" s="539"/>
    </row>
    <row r="332" spans="1:6" ht="15.75" thickBot="1">
      <c r="A332" s="760" t="s">
        <v>3</v>
      </c>
      <c r="B332" s="762" t="s">
        <v>43</v>
      </c>
      <c r="C332" s="790" t="s">
        <v>44</v>
      </c>
      <c r="D332" s="774" t="s">
        <v>119</v>
      </c>
      <c r="E332" s="774"/>
      <c r="F332" s="775"/>
    </row>
    <row r="333" spans="1:6" ht="15.75" thickBot="1">
      <c r="A333" s="761"/>
      <c r="B333" s="763"/>
      <c r="C333" s="791"/>
      <c r="D333" s="102" t="s">
        <v>2</v>
      </c>
      <c r="E333" s="102" t="s">
        <v>45</v>
      </c>
      <c r="F333" s="55" t="s">
        <v>46</v>
      </c>
    </row>
    <row r="334" spans="1:6" ht="15.75" thickBot="1">
      <c r="A334" s="18">
        <v>1</v>
      </c>
      <c r="B334" s="19" t="s">
        <v>47</v>
      </c>
      <c r="C334" s="20"/>
      <c r="D334" s="21"/>
      <c r="E334" s="237"/>
      <c r="F334" s="63"/>
    </row>
    <row r="335" spans="1:6" ht="15.75" thickTop="1">
      <c r="A335" s="22" t="s">
        <v>48</v>
      </c>
      <c r="B335" s="196" t="s">
        <v>513</v>
      </c>
      <c r="C335" s="24" t="s">
        <v>12</v>
      </c>
      <c r="D335" s="25">
        <v>170</v>
      </c>
      <c r="E335" s="238"/>
      <c r="F335" s="186"/>
    </row>
    <row r="336" spans="1:6" ht="26.25">
      <c r="A336" s="26" t="s">
        <v>49</v>
      </c>
      <c r="B336" s="30" t="s">
        <v>50</v>
      </c>
      <c r="C336" s="28" t="s">
        <v>12</v>
      </c>
      <c r="D336" s="29">
        <v>100</v>
      </c>
      <c r="E336" s="129"/>
      <c r="F336" s="186"/>
    </row>
    <row r="337" spans="1:6" ht="26.25">
      <c r="A337" s="26" t="s">
        <v>51</v>
      </c>
      <c r="B337" s="30" t="s">
        <v>515</v>
      </c>
      <c r="C337" s="28" t="s">
        <v>52</v>
      </c>
      <c r="D337" s="29">
        <v>2</v>
      </c>
      <c r="E337" s="129"/>
      <c r="F337" s="186"/>
    </row>
    <row r="338" spans="1:6" ht="15.75" thickBot="1">
      <c r="A338" s="31" t="s">
        <v>53</v>
      </c>
      <c r="B338" s="613" t="s">
        <v>122</v>
      </c>
      <c r="C338" s="33" t="s">
        <v>52</v>
      </c>
      <c r="D338" s="34">
        <v>1</v>
      </c>
      <c r="E338" s="239"/>
      <c r="F338" s="186"/>
    </row>
    <row r="339" spans="1:6" ht="16.5" thickTop="1" thickBot="1">
      <c r="A339" s="35">
        <v>2</v>
      </c>
      <c r="B339" s="404" t="s">
        <v>54</v>
      </c>
      <c r="C339" s="37"/>
      <c r="D339" s="38"/>
      <c r="E339" s="240"/>
      <c r="F339" s="186"/>
    </row>
    <row r="340" spans="1:6" ht="15.75" thickTop="1">
      <c r="A340" s="22" t="s">
        <v>55</v>
      </c>
      <c r="B340" s="196" t="s">
        <v>516</v>
      </c>
      <c r="C340" s="24" t="s">
        <v>80</v>
      </c>
      <c r="D340" s="25">
        <v>200</v>
      </c>
      <c r="E340" s="313"/>
      <c r="F340" s="186"/>
    </row>
    <row r="341" spans="1:6" ht="27" thickBot="1">
      <c r="A341" s="26" t="s">
        <v>82</v>
      </c>
      <c r="B341" s="196" t="s">
        <v>517</v>
      </c>
      <c r="C341" s="28" t="s">
        <v>80</v>
      </c>
      <c r="D341" s="29">
        <v>65.92</v>
      </c>
      <c r="E341" s="129"/>
      <c r="F341" s="186"/>
    </row>
    <row r="342" spans="1:6" ht="16.5" thickTop="1" thickBot="1">
      <c r="A342" s="35">
        <v>3</v>
      </c>
      <c r="B342" s="404" t="s">
        <v>56</v>
      </c>
      <c r="C342" s="37"/>
      <c r="D342" s="38"/>
      <c r="E342" s="240"/>
      <c r="F342" s="186"/>
    </row>
    <row r="343" spans="1:6" ht="27" thickTop="1" thickBot="1">
      <c r="A343" s="26" t="s">
        <v>57</v>
      </c>
      <c r="B343" s="39" t="s">
        <v>520</v>
      </c>
      <c r="C343" s="28" t="s">
        <v>80</v>
      </c>
      <c r="D343" s="29">
        <v>88.03</v>
      </c>
      <c r="E343" s="129"/>
      <c r="F343" s="186"/>
    </row>
    <row r="344" spans="1:6" ht="16.5" thickTop="1" thickBot="1">
      <c r="A344" s="35">
        <v>5</v>
      </c>
      <c r="B344" s="404" t="s">
        <v>61</v>
      </c>
      <c r="C344" s="37"/>
      <c r="D344" s="38"/>
      <c r="E344" s="240"/>
      <c r="F344" s="186"/>
    </row>
    <row r="345" spans="1:6" ht="15.75" thickTop="1">
      <c r="A345" s="22" t="s">
        <v>62</v>
      </c>
      <c r="B345" s="196" t="s">
        <v>63</v>
      </c>
      <c r="C345" s="24" t="s">
        <v>80</v>
      </c>
      <c r="D345" s="25">
        <v>100</v>
      </c>
      <c r="E345" s="313"/>
      <c r="F345" s="186"/>
    </row>
    <row r="346" spans="1:6" ht="26.25">
      <c r="A346" s="26" t="s">
        <v>101</v>
      </c>
      <c r="B346" s="196" t="s">
        <v>536</v>
      </c>
      <c r="C346" s="28" t="s">
        <v>80</v>
      </c>
      <c r="D346" s="29">
        <v>90.56</v>
      </c>
      <c r="E346" s="129"/>
      <c r="F346" s="186"/>
    </row>
    <row r="347" spans="1:6" ht="15.75" thickBot="1">
      <c r="A347" s="22" t="s">
        <v>64</v>
      </c>
      <c r="B347" s="196" t="s">
        <v>521</v>
      </c>
      <c r="C347" s="24" t="s">
        <v>80</v>
      </c>
      <c r="D347" s="25">
        <v>18.36</v>
      </c>
      <c r="E347" s="241"/>
      <c r="F347" s="186"/>
    </row>
    <row r="348" spans="1:6" ht="16.5" thickTop="1" thickBot="1">
      <c r="A348" s="35">
        <v>6</v>
      </c>
      <c r="B348" s="404" t="s">
        <v>65</v>
      </c>
      <c r="C348" s="37"/>
      <c r="D348" s="38"/>
      <c r="E348" s="240"/>
      <c r="F348" s="186"/>
    </row>
    <row r="349" spans="1:6" ht="15.75" thickTop="1">
      <c r="A349" s="22" t="s">
        <v>85</v>
      </c>
      <c r="B349" s="196" t="s">
        <v>641</v>
      </c>
      <c r="C349" s="24" t="s">
        <v>12</v>
      </c>
      <c r="D349" s="25">
        <v>24</v>
      </c>
      <c r="E349" s="313"/>
      <c r="F349" s="186"/>
    </row>
    <row r="350" spans="1:6" ht="27" thickBot="1">
      <c r="A350" s="26" t="s">
        <v>102</v>
      </c>
      <c r="B350" s="196" t="s">
        <v>644</v>
      </c>
      <c r="C350" s="28" t="s">
        <v>12</v>
      </c>
      <c r="D350" s="29">
        <v>150</v>
      </c>
      <c r="E350" s="129"/>
      <c r="F350" s="186"/>
    </row>
    <row r="351" spans="1:6" ht="16.5" thickTop="1" thickBot="1">
      <c r="A351" s="35">
        <v>7</v>
      </c>
      <c r="B351" s="404" t="s">
        <v>87</v>
      </c>
      <c r="C351" s="37"/>
      <c r="D351" s="38"/>
      <c r="E351" s="240"/>
      <c r="F351" s="186"/>
    </row>
    <row r="352" spans="1:6" ht="16.5" thickTop="1" thickBot="1">
      <c r="A352" s="22" t="s">
        <v>103</v>
      </c>
      <c r="B352" s="196" t="s">
        <v>629</v>
      </c>
      <c r="C352" s="24" t="s">
        <v>70</v>
      </c>
      <c r="D352" s="25">
        <v>8</v>
      </c>
      <c r="E352" s="313"/>
      <c r="F352" s="186"/>
    </row>
    <row r="353" spans="1:6" ht="27.75" thickTop="1" thickBot="1">
      <c r="A353" s="35">
        <v>9</v>
      </c>
      <c r="B353" s="404" t="s">
        <v>67</v>
      </c>
      <c r="C353" s="37"/>
      <c r="D353" s="38"/>
      <c r="E353" s="240"/>
      <c r="F353" s="186"/>
    </row>
    <row r="354" spans="1:6" ht="26.25" thickTop="1">
      <c r="A354" s="44" t="s">
        <v>68</v>
      </c>
      <c r="B354" s="39" t="s">
        <v>524</v>
      </c>
      <c r="C354" s="45" t="s">
        <v>12</v>
      </c>
      <c r="D354" s="46">
        <v>8</v>
      </c>
      <c r="E354" s="238"/>
      <c r="F354" s="186"/>
    </row>
    <row r="355" spans="1:6" ht="38.25">
      <c r="A355" s="26" t="s">
        <v>69</v>
      </c>
      <c r="B355" s="47" t="s">
        <v>525</v>
      </c>
      <c r="C355" s="28" t="s">
        <v>70</v>
      </c>
      <c r="D355" s="29">
        <v>2</v>
      </c>
      <c r="E355" s="247"/>
      <c r="F355" s="186"/>
    </row>
    <row r="356" spans="1:6" ht="25.5">
      <c r="A356" s="26" t="s">
        <v>71</v>
      </c>
      <c r="B356" s="48" t="s">
        <v>534</v>
      </c>
      <c r="C356" s="28" t="s">
        <v>70</v>
      </c>
      <c r="D356" s="29">
        <v>2</v>
      </c>
      <c r="E356" s="247"/>
      <c r="F356" s="186"/>
    </row>
    <row r="357" spans="1:6" ht="25.5">
      <c r="A357" s="26" t="s">
        <v>72</v>
      </c>
      <c r="B357" s="48" t="s">
        <v>535</v>
      </c>
      <c r="C357" s="28" t="s">
        <v>70</v>
      </c>
      <c r="D357" s="29">
        <v>2</v>
      </c>
      <c r="E357" s="247"/>
      <c r="F357" s="186"/>
    </row>
    <row r="358" spans="1:6" ht="26.25" thickBot="1">
      <c r="A358" s="26" t="s">
        <v>73</v>
      </c>
      <c r="B358" s="48" t="s">
        <v>526</v>
      </c>
      <c r="C358" s="28" t="s">
        <v>70</v>
      </c>
      <c r="D358" s="29">
        <v>1</v>
      </c>
      <c r="E358" s="247"/>
      <c r="F358" s="186"/>
    </row>
    <row r="359" spans="1:6" ht="27.75" thickTop="1" thickBot="1">
      <c r="A359" s="35">
        <v>10</v>
      </c>
      <c r="B359" s="404" t="s">
        <v>90</v>
      </c>
      <c r="C359" s="37"/>
      <c r="D359" s="38"/>
      <c r="E359" s="248"/>
      <c r="F359" s="186"/>
    </row>
    <row r="360" spans="1:6" ht="27" thickTop="1" thickBot="1">
      <c r="A360" s="22" t="s">
        <v>91</v>
      </c>
      <c r="B360" s="39" t="s">
        <v>527</v>
      </c>
      <c r="C360" s="24" t="s">
        <v>70</v>
      </c>
      <c r="D360" s="25">
        <v>8</v>
      </c>
      <c r="E360" s="249"/>
      <c r="F360" s="186"/>
    </row>
    <row r="361" spans="1:6" ht="16.5" thickTop="1" thickBot="1">
      <c r="A361" s="35">
        <v>11</v>
      </c>
      <c r="B361" s="404" t="s">
        <v>92</v>
      </c>
      <c r="C361" s="37"/>
      <c r="D361" s="38"/>
      <c r="E361" s="240"/>
      <c r="F361" s="186"/>
    </row>
    <row r="362" spans="1:6" ht="15.75" thickTop="1">
      <c r="A362" s="44" t="s">
        <v>93</v>
      </c>
      <c r="B362" s="39" t="s">
        <v>528</v>
      </c>
      <c r="C362" s="28" t="s">
        <v>80</v>
      </c>
      <c r="D362" s="46">
        <v>10</v>
      </c>
      <c r="E362" s="238"/>
      <c r="F362" s="186"/>
    </row>
    <row r="363" spans="1:6" ht="26.25" thickBot="1">
      <c r="A363" s="26" t="s">
        <v>94</v>
      </c>
      <c r="B363" s="47" t="s">
        <v>529</v>
      </c>
      <c r="C363" s="28" t="s">
        <v>80</v>
      </c>
      <c r="D363" s="29">
        <v>2.67</v>
      </c>
      <c r="E363" s="247"/>
      <c r="F363" s="186"/>
    </row>
    <row r="364" spans="1:6" ht="16.5" thickTop="1" thickBot="1">
      <c r="A364" s="35">
        <v>12</v>
      </c>
      <c r="B364" s="404" t="s">
        <v>95</v>
      </c>
      <c r="C364" s="37"/>
      <c r="D364" s="38"/>
      <c r="E364" s="240"/>
      <c r="F364" s="186"/>
    </row>
    <row r="365" spans="1:6" ht="39.75" thickTop="1" thickBot="1">
      <c r="A365" s="44" t="s">
        <v>96</v>
      </c>
      <c r="B365" s="39" t="s">
        <v>530</v>
      </c>
      <c r="C365" s="28" t="s">
        <v>80</v>
      </c>
      <c r="D365" s="46">
        <v>14.8</v>
      </c>
      <c r="E365" s="238"/>
      <c r="F365" s="186"/>
    </row>
    <row r="366" spans="1:6" ht="16.5" thickTop="1" thickBot="1">
      <c r="A366" s="35">
        <v>13</v>
      </c>
      <c r="B366" s="404" t="s">
        <v>74</v>
      </c>
      <c r="C366" s="37"/>
      <c r="D366" s="38"/>
      <c r="E366" s="248"/>
      <c r="F366" s="186"/>
    </row>
    <row r="367" spans="1:6" ht="26.25" thickTop="1">
      <c r="A367" s="44" t="s">
        <v>75</v>
      </c>
      <c r="B367" s="39" t="s">
        <v>76</v>
      </c>
      <c r="C367" s="28" t="s">
        <v>80</v>
      </c>
      <c r="D367" s="46">
        <v>12.67</v>
      </c>
      <c r="E367" s="238"/>
      <c r="F367" s="186"/>
    </row>
    <row r="368" spans="1:6" ht="26.25" thickBot="1">
      <c r="A368" s="26" t="s">
        <v>97</v>
      </c>
      <c r="B368" s="47" t="s">
        <v>98</v>
      </c>
      <c r="C368" s="28" t="s">
        <v>80</v>
      </c>
      <c r="D368" s="29">
        <v>3</v>
      </c>
      <c r="E368" s="247"/>
      <c r="F368" s="186"/>
    </row>
    <row r="369" spans="1:6" ht="16.5" thickTop="1" thickBot="1">
      <c r="A369" s="35">
        <v>14</v>
      </c>
      <c r="B369" s="404" t="s">
        <v>77</v>
      </c>
      <c r="C369" s="37"/>
      <c r="D369" s="38"/>
      <c r="E369" s="248"/>
      <c r="F369" s="186"/>
    </row>
    <row r="370" spans="1:6" ht="27" thickTop="1" thickBot="1">
      <c r="A370" s="49" t="s">
        <v>78</v>
      </c>
      <c r="B370" s="50" t="s">
        <v>533</v>
      </c>
      <c r="C370" s="51" t="s">
        <v>35</v>
      </c>
      <c r="D370" s="52">
        <v>100</v>
      </c>
      <c r="E370" s="249"/>
      <c r="F370" s="186"/>
    </row>
    <row r="371" spans="1:6" ht="15.75" thickBot="1">
      <c r="A371" s="49">
        <v>15</v>
      </c>
      <c r="B371" s="135" t="s">
        <v>210</v>
      </c>
      <c r="C371" s="185" t="s">
        <v>211</v>
      </c>
      <c r="D371" s="650">
        <v>1.25</v>
      </c>
      <c r="E371" s="186"/>
      <c r="F371" s="186"/>
    </row>
    <row r="372" spans="1:6" ht="15.75" thickBot="1">
      <c r="A372" s="53"/>
      <c r="B372" s="407" t="s">
        <v>79</v>
      </c>
      <c r="C372" s="55"/>
      <c r="D372" s="56"/>
      <c r="E372" s="88"/>
      <c r="F372" s="136"/>
    </row>
    <row r="375" spans="1:6" ht="27.75" customHeight="1">
      <c r="A375" s="589" t="s">
        <v>39</v>
      </c>
      <c r="B375" s="785" t="s">
        <v>562</v>
      </c>
      <c r="C375" s="785"/>
      <c r="D375" s="785"/>
      <c r="E375" s="785"/>
      <c r="F375" s="785"/>
    </row>
    <row r="376" spans="1:6" ht="15.75" thickBot="1">
      <c r="A376" s="539"/>
      <c r="B376" s="539"/>
      <c r="C376" s="539"/>
      <c r="D376" s="539"/>
      <c r="E376" s="539"/>
      <c r="F376" s="539"/>
    </row>
    <row r="377" spans="1:6" ht="15.75" thickBot="1">
      <c r="A377" s="760" t="s">
        <v>3</v>
      </c>
      <c r="B377" s="762" t="s">
        <v>43</v>
      </c>
      <c r="C377" s="790" t="s">
        <v>44</v>
      </c>
      <c r="D377" s="774" t="s">
        <v>119</v>
      </c>
      <c r="E377" s="774"/>
      <c r="F377" s="775"/>
    </row>
    <row r="378" spans="1:6" ht="15.75" thickBot="1">
      <c r="A378" s="761"/>
      <c r="B378" s="763"/>
      <c r="C378" s="791"/>
      <c r="D378" s="102" t="s">
        <v>2</v>
      </c>
      <c r="E378" s="102" t="s">
        <v>45</v>
      </c>
      <c r="F378" s="55" t="s">
        <v>46</v>
      </c>
    </row>
    <row r="379" spans="1:6" ht="15.75" thickBot="1">
      <c r="A379" s="18">
        <v>1</v>
      </c>
      <c r="B379" s="19" t="s">
        <v>47</v>
      </c>
      <c r="C379" s="20"/>
      <c r="D379" s="21"/>
      <c r="E379" s="237"/>
      <c r="F379" s="63"/>
    </row>
    <row r="380" spans="1:6" ht="15.75" thickTop="1">
      <c r="A380" s="22" t="s">
        <v>48</v>
      </c>
      <c r="B380" s="196" t="s">
        <v>513</v>
      </c>
      <c r="C380" s="24" t="s">
        <v>12</v>
      </c>
      <c r="D380" s="25">
        <v>30</v>
      </c>
      <c r="E380" s="238"/>
      <c r="F380" s="186"/>
    </row>
    <row r="381" spans="1:6" ht="26.25">
      <c r="A381" s="26" t="s">
        <v>51</v>
      </c>
      <c r="B381" s="30" t="s">
        <v>515</v>
      </c>
      <c r="C381" s="28" t="s">
        <v>52</v>
      </c>
      <c r="D381" s="29">
        <v>1</v>
      </c>
      <c r="E381" s="129"/>
      <c r="F381" s="186"/>
    </row>
    <row r="382" spans="1:6" ht="15.75" thickBot="1">
      <c r="A382" s="31" t="s">
        <v>53</v>
      </c>
      <c r="B382" s="194" t="s">
        <v>122</v>
      </c>
      <c r="C382" s="33" t="s">
        <v>52</v>
      </c>
      <c r="D382" s="34">
        <v>1</v>
      </c>
      <c r="E382" s="239"/>
      <c r="F382" s="186"/>
    </row>
    <row r="383" spans="1:6" ht="16.5" thickTop="1" thickBot="1">
      <c r="A383" s="35">
        <v>2</v>
      </c>
      <c r="B383" s="404" t="s">
        <v>54</v>
      </c>
      <c r="C383" s="37"/>
      <c r="D383" s="38"/>
      <c r="E383" s="240"/>
      <c r="F383" s="186"/>
    </row>
    <row r="384" spans="1:6" ht="15.75" thickTop="1">
      <c r="A384" s="22" t="s">
        <v>55</v>
      </c>
      <c r="B384" s="196" t="s">
        <v>516</v>
      </c>
      <c r="C384" s="24" t="s">
        <v>80</v>
      </c>
      <c r="D384" s="25">
        <f>30*1.5*2</f>
        <v>90</v>
      </c>
      <c r="E384" s="313"/>
      <c r="F384" s="186"/>
    </row>
    <row r="385" spans="1:6" ht="26.25">
      <c r="A385" s="26" t="s">
        <v>82</v>
      </c>
      <c r="B385" s="196" t="s">
        <v>517</v>
      </c>
      <c r="C385" s="28" t="s">
        <v>80</v>
      </c>
      <c r="D385" s="25">
        <f>(30*1.5*1)+(8*5*0.3)</f>
        <v>57</v>
      </c>
      <c r="E385" s="129"/>
      <c r="F385" s="186"/>
    </row>
    <row r="386" spans="1:6">
      <c r="A386" s="22" t="s">
        <v>83</v>
      </c>
      <c r="B386" s="196" t="s">
        <v>518</v>
      </c>
      <c r="C386" s="24" t="s">
        <v>80</v>
      </c>
      <c r="D386" s="25">
        <f>30*1.5*1</f>
        <v>45</v>
      </c>
      <c r="E386" s="241"/>
      <c r="F386" s="186"/>
    </row>
    <row r="387" spans="1:6" ht="27" thickBot="1">
      <c r="A387" s="26" t="s">
        <v>84</v>
      </c>
      <c r="B387" s="196" t="s">
        <v>519</v>
      </c>
      <c r="C387" s="28" t="s">
        <v>80</v>
      </c>
      <c r="D387" s="25">
        <f>30*1.5*1</f>
        <v>45</v>
      </c>
      <c r="E387" s="129"/>
      <c r="F387" s="186"/>
    </row>
    <row r="388" spans="1:6" ht="16.5" thickTop="1" thickBot="1">
      <c r="A388" s="35">
        <v>3</v>
      </c>
      <c r="B388" s="404" t="s">
        <v>56</v>
      </c>
      <c r="C388" s="37"/>
      <c r="D388" s="38"/>
      <c r="E388" s="240"/>
      <c r="F388" s="186"/>
    </row>
    <row r="389" spans="1:6" ht="27" thickTop="1" thickBot="1">
      <c r="A389" s="26" t="s">
        <v>57</v>
      </c>
      <c r="B389" s="39" t="s">
        <v>520</v>
      </c>
      <c r="C389" s="28" t="s">
        <v>80</v>
      </c>
      <c r="D389" s="29">
        <f>+D385+D387+D395+D404+D405</f>
        <v>135.5</v>
      </c>
      <c r="E389" s="129"/>
      <c r="F389" s="186"/>
    </row>
    <row r="390" spans="1:6" ht="16.5" thickTop="1" thickBot="1">
      <c r="A390" s="35">
        <v>4</v>
      </c>
      <c r="B390" s="404" t="s">
        <v>58</v>
      </c>
      <c r="C390" s="37"/>
      <c r="D390" s="38"/>
      <c r="E390" s="240"/>
      <c r="F390" s="186"/>
    </row>
    <row r="391" spans="1:6" ht="16.5" thickTop="1" thickBot="1">
      <c r="A391" s="26" t="s">
        <v>563</v>
      </c>
      <c r="B391" s="196" t="s">
        <v>564</v>
      </c>
      <c r="C391" s="28" t="s">
        <v>110</v>
      </c>
      <c r="D391" s="29">
        <v>30</v>
      </c>
      <c r="E391" s="129"/>
      <c r="F391" s="186"/>
    </row>
    <row r="392" spans="1:6" ht="16.5" thickTop="1" thickBot="1">
      <c r="A392" s="35">
        <v>5</v>
      </c>
      <c r="B392" s="404" t="s">
        <v>61</v>
      </c>
      <c r="C392" s="37"/>
      <c r="D392" s="38"/>
      <c r="E392" s="240"/>
      <c r="F392" s="186"/>
    </row>
    <row r="393" spans="1:6" ht="15.75" thickTop="1">
      <c r="A393" s="22" t="s">
        <v>62</v>
      </c>
      <c r="B393" s="196" t="s">
        <v>63</v>
      </c>
      <c r="C393" s="24" t="s">
        <v>80</v>
      </c>
      <c r="D393" s="25">
        <f>+D384+D386</f>
        <v>135</v>
      </c>
      <c r="E393" s="313"/>
      <c r="F393" s="186"/>
    </row>
    <row r="394" spans="1:6" ht="26.25">
      <c r="A394" s="26" t="s">
        <v>101</v>
      </c>
      <c r="B394" s="196" t="s">
        <v>536</v>
      </c>
      <c r="C394" s="28" t="s">
        <v>80</v>
      </c>
      <c r="D394" s="29">
        <v>60</v>
      </c>
      <c r="E394" s="129"/>
      <c r="F394" s="186"/>
    </row>
    <row r="395" spans="1:6" ht="15.75" thickBot="1">
      <c r="A395" s="22" t="s">
        <v>64</v>
      </c>
      <c r="B395" s="196" t="s">
        <v>521</v>
      </c>
      <c r="C395" s="24" t="s">
        <v>80</v>
      </c>
      <c r="D395" s="25">
        <f>30*1.5*0.5</f>
        <v>22.5</v>
      </c>
      <c r="E395" s="241"/>
      <c r="F395" s="186"/>
    </row>
    <row r="396" spans="1:6" ht="16.5" thickTop="1" thickBot="1">
      <c r="A396" s="35">
        <v>6</v>
      </c>
      <c r="B396" s="404" t="s">
        <v>65</v>
      </c>
      <c r="C396" s="37"/>
      <c r="D396" s="38"/>
      <c r="E396" s="240"/>
      <c r="F396" s="186"/>
    </row>
    <row r="397" spans="1:6" ht="27" thickTop="1">
      <c r="A397" s="26" t="s">
        <v>113</v>
      </c>
      <c r="B397" s="196" t="s">
        <v>631</v>
      </c>
      <c r="C397" s="28" t="s">
        <v>12</v>
      </c>
      <c r="D397" s="29">
        <v>10</v>
      </c>
      <c r="E397" s="129"/>
      <c r="F397" s="186"/>
    </row>
    <row r="398" spans="1:6" ht="27" thickBot="1">
      <c r="A398" s="26" t="s">
        <v>114</v>
      </c>
      <c r="B398" s="196" t="s">
        <v>542</v>
      </c>
      <c r="C398" s="28" t="s">
        <v>12</v>
      </c>
      <c r="D398" s="29">
        <v>30</v>
      </c>
      <c r="E398" s="129"/>
      <c r="F398" s="186"/>
    </row>
    <row r="399" spans="1:6" ht="27.75" thickTop="1" thickBot="1">
      <c r="A399" s="35">
        <v>9</v>
      </c>
      <c r="B399" s="404" t="s">
        <v>67</v>
      </c>
      <c r="C399" s="37"/>
      <c r="D399" s="38"/>
      <c r="E399" s="240"/>
      <c r="F399" s="186"/>
    </row>
    <row r="400" spans="1:6" ht="26.25" thickTop="1">
      <c r="A400" s="44" t="s">
        <v>68</v>
      </c>
      <c r="B400" s="39" t="s">
        <v>524</v>
      </c>
      <c r="C400" s="45" t="s">
        <v>12</v>
      </c>
      <c r="D400" s="46">
        <v>3</v>
      </c>
      <c r="E400" s="238"/>
      <c r="F400" s="186"/>
    </row>
    <row r="401" spans="1:6" ht="38.25">
      <c r="A401" s="26" t="s">
        <v>69</v>
      </c>
      <c r="B401" s="47" t="s">
        <v>525</v>
      </c>
      <c r="C401" s="28" t="s">
        <v>70</v>
      </c>
      <c r="D401" s="29">
        <v>3</v>
      </c>
      <c r="E401" s="247"/>
      <c r="F401" s="186"/>
    </row>
    <row r="402" spans="1:6" ht="26.25" thickBot="1">
      <c r="A402" s="26" t="s">
        <v>73</v>
      </c>
      <c r="B402" s="48" t="s">
        <v>526</v>
      </c>
      <c r="C402" s="28" t="s">
        <v>70</v>
      </c>
      <c r="D402" s="29">
        <v>3</v>
      </c>
      <c r="E402" s="247"/>
      <c r="F402" s="186"/>
    </row>
    <row r="403" spans="1:6" ht="16.5" thickTop="1" thickBot="1">
      <c r="A403" s="35">
        <v>11</v>
      </c>
      <c r="B403" s="404" t="s">
        <v>92</v>
      </c>
      <c r="C403" s="37"/>
      <c r="D403" s="38"/>
      <c r="E403" s="240"/>
      <c r="F403" s="186"/>
    </row>
    <row r="404" spans="1:6" ht="15.75" thickTop="1">
      <c r="A404" s="44" t="s">
        <v>93</v>
      </c>
      <c r="B404" s="39" t="s">
        <v>528</v>
      </c>
      <c r="C404" s="28" t="s">
        <v>80</v>
      </c>
      <c r="D404" s="46">
        <f>8*5*0.15</f>
        <v>6</v>
      </c>
      <c r="E404" s="238"/>
      <c r="F404" s="186"/>
    </row>
    <row r="405" spans="1:6" ht="26.25" thickBot="1">
      <c r="A405" s="26" t="s">
        <v>448</v>
      </c>
      <c r="B405" s="48" t="s">
        <v>635</v>
      </c>
      <c r="C405" s="28" t="s">
        <v>80</v>
      </c>
      <c r="D405" s="29">
        <v>5</v>
      </c>
      <c r="E405" s="247"/>
      <c r="F405" s="186"/>
    </row>
    <row r="406" spans="1:6" ht="16.5" thickTop="1" thickBot="1">
      <c r="A406" s="35">
        <v>12</v>
      </c>
      <c r="B406" s="404" t="s">
        <v>95</v>
      </c>
      <c r="C406" s="37"/>
      <c r="D406" s="38"/>
      <c r="E406" s="240"/>
      <c r="F406" s="186"/>
    </row>
    <row r="407" spans="1:6" ht="39.75" thickTop="1" thickBot="1">
      <c r="A407" s="44" t="s">
        <v>96</v>
      </c>
      <c r="B407" s="39" t="s">
        <v>530</v>
      </c>
      <c r="C407" s="28" t="s">
        <v>80</v>
      </c>
      <c r="D407" s="46">
        <f>8*5*0.3</f>
        <v>12</v>
      </c>
      <c r="E407" s="238"/>
      <c r="F407" s="186"/>
    </row>
    <row r="408" spans="1:6" ht="16.5" thickTop="1" thickBot="1">
      <c r="A408" s="35">
        <v>13</v>
      </c>
      <c r="B408" s="404" t="s">
        <v>74</v>
      </c>
      <c r="C408" s="37"/>
      <c r="D408" s="38"/>
      <c r="E408" s="248"/>
      <c r="F408" s="186"/>
    </row>
    <row r="409" spans="1:6" ht="27" thickTop="1" thickBot="1">
      <c r="A409" s="44" t="s">
        <v>75</v>
      </c>
      <c r="B409" s="39" t="s">
        <v>76</v>
      </c>
      <c r="C409" s="28" t="s">
        <v>80</v>
      </c>
      <c r="D409" s="46">
        <f>+D404+D405</f>
        <v>11</v>
      </c>
      <c r="E409" s="238"/>
      <c r="F409" s="186"/>
    </row>
    <row r="410" spans="1:6" ht="16.5" thickTop="1" thickBot="1">
      <c r="A410" s="35">
        <v>14</v>
      </c>
      <c r="B410" s="404" t="s">
        <v>77</v>
      </c>
      <c r="C410" s="37"/>
      <c r="D410" s="38"/>
      <c r="E410" s="248"/>
      <c r="F410" s="186"/>
    </row>
    <row r="411" spans="1:6" ht="27" thickTop="1" thickBot="1">
      <c r="A411" s="49" t="s">
        <v>78</v>
      </c>
      <c r="B411" s="50" t="s">
        <v>533</v>
      </c>
      <c r="C411" s="51" t="s">
        <v>35</v>
      </c>
      <c r="D411" s="52">
        <v>150</v>
      </c>
      <c r="E411" s="249"/>
      <c r="F411" s="186"/>
    </row>
    <row r="412" spans="1:6" ht="15.75" thickBot="1">
      <c r="A412" s="49">
        <v>15</v>
      </c>
      <c r="B412" s="135" t="s">
        <v>210</v>
      </c>
      <c r="C412" s="185" t="s">
        <v>211</v>
      </c>
      <c r="D412" s="650">
        <v>1.25</v>
      </c>
      <c r="E412" s="186"/>
      <c r="F412" s="186"/>
    </row>
    <row r="413" spans="1:6" ht="15.75" thickBot="1">
      <c r="A413" s="53"/>
      <c r="B413" s="407" t="s">
        <v>79</v>
      </c>
      <c r="C413" s="55"/>
      <c r="D413" s="56"/>
      <c r="E413" s="88"/>
      <c r="F413" s="136"/>
    </row>
    <row r="416" spans="1:6" ht="28.5" customHeight="1">
      <c r="A416" s="589" t="s">
        <v>39</v>
      </c>
      <c r="B416" s="785" t="s">
        <v>565</v>
      </c>
      <c r="C416" s="785"/>
      <c r="D416" s="785"/>
      <c r="E416" s="785"/>
      <c r="F416" s="785"/>
    </row>
    <row r="417" spans="1:6" ht="15.75" thickBot="1">
      <c r="A417" s="535"/>
      <c r="B417" s="535"/>
      <c r="C417" s="535"/>
      <c r="D417" s="535"/>
      <c r="E417" s="535"/>
      <c r="F417" s="535"/>
    </row>
    <row r="418" spans="1:6" ht="15.75" thickBot="1">
      <c r="A418" s="760" t="s">
        <v>3</v>
      </c>
      <c r="B418" s="762" t="s">
        <v>43</v>
      </c>
      <c r="C418" s="790" t="s">
        <v>44</v>
      </c>
      <c r="D418" s="774" t="s">
        <v>119</v>
      </c>
      <c r="E418" s="774"/>
      <c r="F418" s="775"/>
    </row>
    <row r="419" spans="1:6" ht="15.75" thickBot="1">
      <c r="A419" s="761"/>
      <c r="B419" s="763"/>
      <c r="C419" s="791"/>
      <c r="D419" s="102" t="s">
        <v>2</v>
      </c>
      <c r="E419" s="102" t="s">
        <v>45</v>
      </c>
      <c r="F419" s="55" t="s">
        <v>46</v>
      </c>
    </row>
    <row r="420" spans="1:6" ht="15.75" thickBot="1">
      <c r="A420" s="18">
        <v>1</v>
      </c>
      <c r="B420" s="19" t="s">
        <v>47</v>
      </c>
      <c r="C420" s="20"/>
      <c r="D420" s="21"/>
      <c r="E420" s="237"/>
      <c r="F420" s="63"/>
    </row>
    <row r="421" spans="1:6" ht="15.75" thickTop="1">
      <c r="A421" s="22" t="s">
        <v>48</v>
      </c>
      <c r="B421" s="196" t="s">
        <v>513</v>
      </c>
      <c r="C421" s="24" t="s">
        <v>12</v>
      </c>
      <c r="D421" s="25">
        <v>48</v>
      </c>
      <c r="E421" s="238"/>
      <c r="F421" s="186"/>
    </row>
    <row r="422" spans="1:6" ht="26.25">
      <c r="A422" s="26" t="s">
        <v>51</v>
      </c>
      <c r="B422" s="30" t="s">
        <v>515</v>
      </c>
      <c r="C422" s="28" t="s">
        <v>52</v>
      </c>
      <c r="D422" s="29">
        <v>2</v>
      </c>
      <c r="E422" s="129"/>
      <c r="F422" s="186"/>
    </row>
    <row r="423" spans="1:6" ht="15.75" thickBot="1">
      <c r="A423" s="31" t="s">
        <v>53</v>
      </c>
      <c r="B423" s="194" t="s">
        <v>122</v>
      </c>
      <c r="C423" s="33" t="s">
        <v>52</v>
      </c>
      <c r="D423" s="34">
        <v>1</v>
      </c>
      <c r="E423" s="239"/>
      <c r="F423" s="186"/>
    </row>
    <row r="424" spans="1:6" ht="16.5" thickTop="1" thickBot="1">
      <c r="A424" s="35">
        <v>2</v>
      </c>
      <c r="B424" s="404" t="s">
        <v>54</v>
      </c>
      <c r="C424" s="37"/>
      <c r="D424" s="38"/>
      <c r="E424" s="240"/>
      <c r="F424" s="186"/>
    </row>
    <row r="425" spans="1:6" ht="15.75" thickTop="1">
      <c r="A425" s="22" t="s">
        <v>55</v>
      </c>
      <c r="B425" s="196" t="s">
        <v>516</v>
      </c>
      <c r="C425" s="24" t="s">
        <v>80</v>
      </c>
      <c r="D425" s="25">
        <f>+(48*0.9*1)+((4*0.6*0.6)*12)+((0.8*0.8*0.8)*12)</f>
        <v>66.624000000000009</v>
      </c>
      <c r="E425" s="313"/>
      <c r="F425" s="186"/>
    </row>
    <row r="426" spans="1:6" ht="27" thickBot="1">
      <c r="A426" s="26" t="s">
        <v>82</v>
      </c>
      <c r="B426" s="196" t="s">
        <v>517</v>
      </c>
      <c r="C426" s="28" t="s">
        <v>80</v>
      </c>
      <c r="D426" s="25">
        <f>+(48*0.9*0.2)+((4*0.6*0.2)*12)</f>
        <v>14.4</v>
      </c>
      <c r="E426" s="129"/>
      <c r="F426" s="186"/>
    </row>
    <row r="427" spans="1:6" ht="16.5" thickTop="1" thickBot="1">
      <c r="A427" s="35">
        <v>3</v>
      </c>
      <c r="B427" s="404" t="s">
        <v>56</v>
      </c>
      <c r="C427" s="37"/>
      <c r="D427" s="38"/>
      <c r="E427" s="240"/>
      <c r="F427" s="186"/>
    </row>
    <row r="428" spans="1:6" ht="27" thickTop="1" thickBot="1">
      <c r="A428" s="26" t="s">
        <v>57</v>
      </c>
      <c r="B428" s="39" t="s">
        <v>520</v>
      </c>
      <c r="C428" s="28" t="s">
        <v>80</v>
      </c>
      <c r="D428" s="29">
        <f>+D426</f>
        <v>14.4</v>
      </c>
      <c r="E428" s="129"/>
      <c r="F428" s="186"/>
    </row>
    <row r="429" spans="1:6" ht="16.5" thickTop="1" thickBot="1">
      <c r="A429" s="35">
        <v>5</v>
      </c>
      <c r="B429" s="404" t="s">
        <v>61</v>
      </c>
      <c r="C429" s="37"/>
      <c r="D429" s="38"/>
      <c r="E429" s="240"/>
      <c r="F429" s="186"/>
    </row>
    <row r="430" spans="1:6" ht="15.75" thickTop="1">
      <c r="A430" s="22" t="s">
        <v>62</v>
      </c>
      <c r="B430" s="196" t="s">
        <v>63</v>
      </c>
      <c r="C430" s="24" t="s">
        <v>80</v>
      </c>
      <c r="D430" s="25">
        <v>50.62</v>
      </c>
      <c r="E430" s="313"/>
      <c r="F430" s="186"/>
    </row>
    <row r="431" spans="1:6" ht="26.25">
      <c r="A431" s="26" t="s">
        <v>101</v>
      </c>
      <c r="B431" s="196" t="s">
        <v>536</v>
      </c>
      <c r="C431" s="28" t="s">
        <v>80</v>
      </c>
      <c r="D431" s="25">
        <v>14</v>
      </c>
      <c r="E431" s="129"/>
      <c r="F431" s="186"/>
    </row>
    <row r="432" spans="1:6" ht="15.75" thickBot="1">
      <c r="A432" s="22" t="s">
        <v>64</v>
      </c>
      <c r="B432" s="196" t="s">
        <v>521</v>
      </c>
      <c r="C432" s="24" t="s">
        <v>80</v>
      </c>
      <c r="D432" s="25">
        <v>16</v>
      </c>
      <c r="E432" s="241"/>
      <c r="F432" s="186"/>
    </row>
    <row r="433" spans="1:6" ht="16.5" thickTop="1" thickBot="1">
      <c r="A433" s="35">
        <v>6</v>
      </c>
      <c r="B433" s="404" t="s">
        <v>65</v>
      </c>
      <c r="C433" s="37"/>
      <c r="D433" s="38"/>
      <c r="E433" s="240"/>
      <c r="F433" s="186"/>
    </row>
    <row r="434" spans="1:6" ht="15.75" thickTop="1">
      <c r="A434" s="22" t="s">
        <v>85</v>
      </c>
      <c r="B434" s="196" t="s">
        <v>641</v>
      </c>
      <c r="C434" s="24" t="s">
        <v>12</v>
      </c>
      <c r="D434" s="25">
        <f>4*12</f>
        <v>48</v>
      </c>
      <c r="E434" s="242"/>
      <c r="F434" s="186"/>
    </row>
    <row r="435" spans="1:6" ht="27" thickBot="1">
      <c r="A435" s="22" t="s">
        <v>102</v>
      </c>
      <c r="B435" s="196" t="s">
        <v>644</v>
      </c>
      <c r="C435" s="28" t="s">
        <v>12</v>
      </c>
      <c r="D435" s="25">
        <v>48</v>
      </c>
      <c r="E435" s="129"/>
      <c r="F435" s="186"/>
    </row>
    <row r="436" spans="1:6" ht="16.5" thickTop="1" thickBot="1">
      <c r="A436" s="35">
        <v>7</v>
      </c>
      <c r="B436" s="404" t="s">
        <v>87</v>
      </c>
      <c r="C436" s="37"/>
      <c r="D436" s="38"/>
      <c r="E436" s="240"/>
      <c r="F436" s="186"/>
    </row>
    <row r="437" spans="1:6" ht="16.5" thickTop="1" thickBot="1">
      <c r="A437" s="26" t="s">
        <v>88</v>
      </c>
      <c r="B437" s="196" t="s">
        <v>629</v>
      </c>
      <c r="C437" s="28" t="s">
        <v>70</v>
      </c>
      <c r="D437" s="29">
        <v>12</v>
      </c>
      <c r="E437" s="129"/>
      <c r="F437" s="186"/>
    </row>
    <row r="438" spans="1:6" ht="27.75" thickTop="1" thickBot="1">
      <c r="A438" s="35">
        <v>9</v>
      </c>
      <c r="B438" s="404" t="s">
        <v>67</v>
      </c>
      <c r="C438" s="37"/>
      <c r="D438" s="38"/>
      <c r="E438" s="240"/>
      <c r="F438" s="186"/>
    </row>
    <row r="439" spans="1:6" ht="26.25" thickTop="1">
      <c r="A439" s="44" t="s">
        <v>68</v>
      </c>
      <c r="B439" s="39" t="s">
        <v>524</v>
      </c>
      <c r="C439" s="45" t="s">
        <v>12</v>
      </c>
      <c r="D439" s="46">
        <v>3</v>
      </c>
      <c r="E439" s="238"/>
      <c r="F439" s="186"/>
    </row>
    <row r="440" spans="1:6" ht="38.25">
      <c r="A440" s="26" t="s">
        <v>69</v>
      </c>
      <c r="B440" s="47" t="s">
        <v>525</v>
      </c>
      <c r="C440" s="28" t="s">
        <v>70</v>
      </c>
      <c r="D440" s="29">
        <v>3</v>
      </c>
      <c r="E440" s="247"/>
      <c r="F440" s="186"/>
    </row>
    <row r="441" spans="1:6" ht="26.25" thickBot="1">
      <c r="A441" s="26" t="s">
        <v>72</v>
      </c>
      <c r="B441" s="48" t="s">
        <v>541</v>
      </c>
      <c r="C441" s="28" t="s">
        <v>70</v>
      </c>
      <c r="D441" s="29">
        <v>3</v>
      </c>
      <c r="E441" s="247"/>
      <c r="F441" s="186"/>
    </row>
    <row r="442" spans="1:6" ht="27.75" thickTop="1" thickBot="1">
      <c r="A442" s="35">
        <v>10</v>
      </c>
      <c r="B442" s="404" t="s">
        <v>90</v>
      </c>
      <c r="C442" s="37"/>
      <c r="D442" s="38"/>
      <c r="E442" s="248"/>
      <c r="F442" s="186"/>
    </row>
    <row r="443" spans="1:6" ht="27" thickTop="1" thickBot="1">
      <c r="A443" s="22" t="s">
        <v>91</v>
      </c>
      <c r="B443" s="39" t="s">
        <v>527</v>
      </c>
      <c r="C443" s="24" t="s">
        <v>70</v>
      </c>
      <c r="D443" s="25">
        <v>12</v>
      </c>
      <c r="E443" s="249"/>
      <c r="F443" s="186"/>
    </row>
    <row r="444" spans="1:6" ht="16.5" thickTop="1" thickBot="1">
      <c r="A444" s="35">
        <v>11</v>
      </c>
      <c r="B444" s="404" t="s">
        <v>92</v>
      </c>
      <c r="C444" s="37"/>
      <c r="D444" s="38"/>
      <c r="E444" s="240"/>
      <c r="F444" s="186"/>
    </row>
    <row r="445" spans="1:6" ht="27" thickTop="1" thickBot="1">
      <c r="A445" s="26" t="s">
        <v>94</v>
      </c>
      <c r="B445" s="47" t="s">
        <v>529</v>
      </c>
      <c r="C445" s="28" t="s">
        <v>80</v>
      </c>
      <c r="D445" s="29">
        <f>+(0.8*0.8*0.1)*12</f>
        <v>0.76800000000000024</v>
      </c>
      <c r="E445" s="247"/>
      <c r="F445" s="186"/>
    </row>
    <row r="446" spans="1:6" ht="16.5" thickTop="1" thickBot="1">
      <c r="A446" s="35">
        <v>13</v>
      </c>
      <c r="B446" s="404" t="s">
        <v>74</v>
      </c>
      <c r="C446" s="37"/>
      <c r="D446" s="38"/>
      <c r="E446" s="248"/>
      <c r="F446" s="186"/>
    </row>
    <row r="447" spans="1:6" ht="27" thickTop="1" thickBot="1">
      <c r="A447" s="44" t="s">
        <v>75</v>
      </c>
      <c r="B447" s="39" t="s">
        <v>76</v>
      </c>
      <c r="C447" s="28" t="s">
        <v>80</v>
      </c>
      <c r="D447" s="46">
        <f>+(1.2*1.2*0.2)*3</f>
        <v>0.86399999999999988</v>
      </c>
      <c r="E447" s="238"/>
      <c r="F447" s="186"/>
    </row>
    <row r="448" spans="1:6" ht="16.5" thickTop="1" thickBot="1">
      <c r="A448" s="35">
        <v>14</v>
      </c>
      <c r="B448" s="404" t="s">
        <v>77</v>
      </c>
      <c r="C448" s="37"/>
      <c r="D448" s="38"/>
      <c r="E448" s="248"/>
      <c r="F448" s="186"/>
    </row>
    <row r="449" spans="1:6" ht="27" thickTop="1" thickBot="1">
      <c r="A449" s="49" t="s">
        <v>78</v>
      </c>
      <c r="B449" s="616" t="s">
        <v>533</v>
      </c>
      <c r="C449" s="51" t="s">
        <v>35</v>
      </c>
      <c r="D449" s="52">
        <v>150</v>
      </c>
      <c r="E449" s="249"/>
      <c r="F449" s="186"/>
    </row>
    <row r="450" spans="1:6" ht="15.75" thickBot="1">
      <c r="A450" s="53"/>
      <c r="B450" s="407" t="s">
        <v>566</v>
      </c>
      <c r="C450" s="715"/>
      <c r="D450" s="102"/>
      <c r="E450" s="144"/>
      <c r="F450" s="122"/>
    </row>
    <row r="451" spans="1:6" ht="15.75" thickBot="1">
      <c r="A451" s="53"/>
      <c r="B451" s="407" t="s">
        <v>567</v>
      </c>
      <c r="C451" s="715"/>
      <c r="D451" s="102"/>
      <c r="E451" s="144"/>
      <c r="F451" s="618"/>
    </row>
    <row r="452" spans="1:6" ht="15.75" thickBot="1">
      <c r="A452" s="18">
        <v>1</v>
      </c>
      <c r="B452" s="421" t="s">
        <v>47</v>
      </c>
      <c r="C452" s="20"/>
      <c r="D452" s="21"/>
      <c r="E452" s="237"/>
      <c r="F452" s="63"/>
    </row>
    <row r="453" spans="1:6" ht="15.75" thickTop="1">
      <c r="A453" s="22" t="s">
        <v>48</v>
      </c>
      <c r="B453" s="196" t="s">
        <v>513</v>
      </c>
      <c r="C453" s="24" t="s">
        <v>12</v>
      </c>
      <c r="D453" s="25">
        <v>48</v>
      </c>
      <c r="E453" s="238"/>
      <c r="F453" s="186"/>
    </row>
    <row r="454" spans="1:6" ht="26.25">
      <c r="A454" s="26" t="s">
        <v>51</v>
      </c>
      <c r="B454" s="30" t="s">
        <v>515</v>
      </c>
      <c r="C454" s="28" t="s">
        <v>52</v>
      </c>
      <c r="D454" s="29">
        <v>2</v>
      </c>
      <c r="E454" s="129"/>
      <c r="F454" s="186"/>
    </row>
    <row r="455" spans="1:6" ht="15.75" thickBot="1">
      <c r="A455" s="31" t="s">
        <v>53</v>
      </c>
      <c r="B455" s="194" t="s">
        <v>122</v>
      </c>
      <c r="C455" s="33" t="s">
        <v>52</v>
      </c>
      <c r="D455" s="34">
        <v>1</v>
      </c>
      <c r="E455" s="239"/>
      <c r="F455" s="186"/>
    </row>
    <row r="456" spans="1:6" ht="16.5" thickTop="1" thickBot="1">
      <c r="A456" s="35">
        <v>2</v>
      </c>
      <c r="B456" s="404" t="s">
        <v>54</v>
      </c>
      <c r="C456" s="37"/>
      <c r="D456" s="38"/>
      <c r="E456" s="240"/>
      <c r="F456" s="186"/>
    </row>
    <row r="457" spans="1:6" ht="15.75" thickTop="1">
      <c r="A457" s="22" t="s">
        <v>55</v>
      </c>
      <c r="B457" s="196" t="s">
        <v>516</v>
      </c>
      <c r="C457" s="24" t="s">
        <v>80</v>
      </c>
      <c r="D457" s="25">
        <f>+(48*0.9*1)+((4*0.6*0.6)*12)+((0.8*0.8*0.8)*12)</f>
        <v>66.624000000000009</v>
      </c>
      <c r="E457" s="313"/>
      <c r="F457" s="186"/>
    </row>
    <row r="458" spans="1:6" ht="27" thickBot="1">
      <c r="A458" s="26" t="s">
        <v>82</v>
      </c>
      <c r="B458" s="196" t="s">
        <v>517</v>
      </c>
      <c r="C458" s="28" t="s">
        <v>80</v>
      </c>
      <c r="D458" s="25">
        <f>+(48*0.9*0.2)+((4*0.6*0.2)*12)</f>
        <v>14.4</v>
      </c>
      <c r="E458" s="129"/>
      <c r="F458" s="186"/>
    </row>
    <row r="459" spans="1:6" ht="16.5" thickTop="1" thickBot="1">
      <c r="A459" s="35">
        <v>3</v>
      </c>
      <c r="B459" s="404" t="s">
        <v>56</v>
      </c>
      <c r="C459" s="37"/>
      <c r="D459" s="38"/>
      <c r="E459" s="240"/>
      <c r="F459" s="186"/>
    </row>
    <row r="460" spans="1:6" ht="27" thickTop="1" thickBot="1">
      <c r="A460" s="26" t="s">
        <v>57</v>
      </c>
      <c r="B460" s="39" t="s">
        <v>520</v>
      </c>
      <c r="C460" s="28" t="s">
        <v>80</v>
      </c>
      <c r="D460" s="29">
        <f>+D458</f>
        <v>14.4</v>
      </c>
      <c r="E460" s="129"/>
      <c r="F460" s="186"/>
    </row>
    <row r="461" spans="1:6" ht="16.5" thickTop="1" thickBot="1">
      <c r="A461" s="35">
        <v>5</v>
      </c>
      <c r="B461" s="404" t="s">
        <v>61</v>
      </c>
      <c r="C461" s="37"/>
      <c r="D461" s="38"/>
      <c r="E461" s="240"/>
      <c r="F461" s="186"/>
    </row>
    <row r="462" spans="1:6" ht="15.75" thickTop="1">
      <c r="A462" s="22" t="s">
        <v>62</v>
      </c>
      <c r="B462" s="196" t="s">
        <v>63</v>
      </c>
      <c r="C462" s="24" t="s">
        <v>80</v>
      </c>
      <c r="D462" s="25">
        <v>47.38</v>
      </c>
      <c r="E462" s="313"/>
      <c r="F462" s="186"/>
    </row>
    <row r="463" spans="1:6" ht="26.25">
      <c r="A463" s="26" t="s">
        <v>101</v>
      </c>
      <c r="B463" s="196" t="s">
        <v>536</v>
      </c>
      <c r="C463" s="28" t="s">
        <v>80</v>
      </c>
      <c r="D463" s="25">
        <v>14</v>
      </c>
      <c r="E463" s="129"/>
      <c r="F463" s="186"/>
    </row>
    <row r="464" spans="1:6" ht="15.75" thickBot="1">
      <c r="A464" s="22" t="s">
        <v>64</v>
      </c>
      <c r="B464" s="196" t="s">
        <v>521</v>
      </c>
      <c r="C464" s="24" t="s">
        <v>80</v>
      </c>
      <c r="D464" s="25">
        <v>16</v>
      </c>
      <c r="E464" s="241"/>
      <c r="F464" s="186"/>
    </row>
    <row r="465" spans="1:6" ht="16.5" thickTop="1" thickBot="1">
      <c r="A465" s="35">
        <v>6</v>
      </c>
      <c r="B465" s="404" t="s">
        <v>65</v>
      </c>
      <c r="C465" s="37"/>
      <c r="D465" s="38"/>
      <c r="E465" s="240"/>
      <c r="F465" s="186"/>
    </row>
    <row r="466" spans="1:6" ht="15.75" thickTop="1">
      <c r="A466" s="22" t="s">
        <v>85</v>
      </c>
      <c r="B466" s="196" t="s">
        <v>643</v>
      </c>
      <c r="C466" s="24" t="s">
        <v>12</v>
      </c>
      <c r="D466" s="25">
        <f>4*12</f>
        <v>48</v>
      </c>
      <c r="E466" s="242"/>
      <c r="F466" s="186"/>
    </row>
    <row r="467" spans="1:6" ht="27" thickBot="1">
      <c r="A467" s="22" t="s">
        <v>102</v>
      </c>
      <c r="B467" s="196" t="s">
        <v>644</v>
      </c>
      <c r="C467" s="28" t="s">
        <v>12</v>
      </c>
      <c r="D467" s="25">
        <v>48</v>
      </c>
      <c r="E467" s="129"/>
      <c r="F467" s="186"/>
    </row>
    <row r="468" spans="1:6" ht="16.5" thickTop="1" thickBot="1">
      <c r="A468" s="35">
        <v>7</v>
      </c>
      <c r="B468" s="404" t="s">
        <v>87</v>
      </c>
      <c r="C468" s="37"/>
      <c r="D468" s="38"/>
      <c r="E468" s="240"/>
      <c r="F468" s="186"/>
    </row>
    <row r="469" spans="1:6" ht="16.5" thickTop="1" thickBot="1">
      <c r="A469" s="26" t="s">
        <v>88</v>
      </c>
      <c r="B469" s="196" t="s">
        <v>708</v>
      </c>
      <c r="C469" s="28" t="s">
        <v>70</v>
      </c>
      <c r="D469" s="29">
        <v>12</v>
      </c>
      <c r="E469" s="129"/>
      <c r="F469" s="186"/>
    </row>
    <row r="470" spans="1:6" ht="27.75" thickTop="1" thickBot="1">
      <c r="A470" s="35">
        <v>9</v>
      </c>
      <c r="B470" s="404" t="s">
        <v>67</v>
      </c>
      <c r="C470" s="37"/>
      <c r="D470" s="38"/>
      <c r="E470" s="240"/>
      <c r="F470" s="186"/>
    </row>
    <row r="471" spans="1:6" ht="26.25" thickTop="1">
      <c r="A471" s="44" t="s">
        <v>68</v>
      </c>
      <c r="B471" s="39" t="s">
        <v>524</v>
      </c>
      <c r="C471" s="45" t="s">
        <v>12</v>
      </c>
      <c r="D471" s="46">
        <v>3</v>
      </c>
      <c r="E471" s="238"/>
      <c r="F471" s="186"/>
    </row>
    <row r="472" spans="1:6" ht="38.25">
      <c r="A472" s="26" t="s">
        <v>69</v>
      </c>
      <c r="B472" s="47" t="s">
        <v>525</v>
      </c>
      <c r="C472" s="28" t="s">
        <v>70</v>
      </c>
      <c r="D472" s="29">
        <v>3</v>
      </c>
      <c r="E472" s="247"/>
      <c r="F472" s="186"/>
    </row>
    <row r="473" spans="1:6" ht="26.25" thickBot="1">
      <c r="A473" s="26" t="s">
        <v>72</v>
      </c>
      <c r="B473" s="48" t="s">
        <v>541</v>
      </c>
      <c r="C473" s="28" t="s">
        <v>70</v>
      </c>
      <c r="D473" s="29">
        <v>3</v>
      </c>
      <c r="E473" s="247"/>
      <c r="F473" s="186"/>
    </row>
    <row r="474" spans="1:6" ht="27.75" thickTop="1" thickBot="1">
      <c r="A474" s="35">
        <v>10</v>
      </c>
      <c r="B474" s="404" t="s">
        <v>90</v>
      </c>
      <c r="C474" s="37"/>
      <c r="D474" s="38"/>
      <c r="E474" s="248"/>
      <c r="F474" s="186"/>
    </row>
    <row r="475" spans="1:6" ht="27" thickTop="1" thickBot="1">
      <c r="A475" s="22" t="s">
        <v>91</v>
      </c>
      <c r="B475" s="39" t="s">
        <v>527</v>
      </c>
      <c r="C475" s="24" t="s">
        <v>70</v>
      </c>
      <c r="D475" s="25">
        <v>12</v>
      </c>
      <c r="E475" s="249"/>
      <c r="F475" s="186"/>
    </row>
    <row r="476" spans="1:6" ht="16.5" thickTop="1" thickBot="1">
      <c r="A476" s="35">
        <v>11</v>
      </c>
      <c r="B476" s="404" t="s">
        <v>92</v>
      </c>
      <c r="C476" s="37"/>
      <c r="D476" s="38"/>
      <c r="E476" s="240"/>
      <c r="F476" s="186"/>
    </row>
    <row r="477" spans="1:6" ht="15.75" thickTop="1">
      <c r="A477" s="44" t="s">
        <v>93</v>
      </c>
      <c r="B477" s="39" t="s">
        <v>528</v>
      </c>
      <c r="C477" s="28" t="s">
        <v>80</v>
      </c>
      <c r="D477" s="46">
        <f>18*0.9*0.2</f>
        <v>3.24</v>
      </c>
      <c r="E477" s="238"/>
      <c r="F477" s="186"/>
    </row>
    <row r="478" spans="1:6" ht="26.25" thickBot="1">
      <c r="A478" s="26" t="s">
        <v>94</v>
      </c>
      <c r="B478" s="47" t="s">
        <v>529</v>
      </c>
      <c r="C478" s="28" t="s">
        <v>80</v>
      </c>
      <c r="D478" s="29">
        <f>+(0.8*0.8*0.1)*12</f>
        <v>0.76800000000000024</v>
      </c>
      <c r="E478" s="247"/>
      <c r="F478" s="186"/>
    </row>
    <row r="479" spans="1:6" ht="16.5" thickTop="1" thickBot="1">
      <c r="A479" s="35">
        <v>12</v>
      </c>
      <c r="B479" s="404" t="s">
        <v>95</v>
      </c>
      <c r="C479" s="37"/>
      <c r="D479" s="38"/>
      <c r="E479" s="240"/>
      <c r="F479" s="186"/>
    </row>
    <row r="480" spans="1:6" ht="39.75" thickTop="1" thickBot="1">
      <c r="A480" s="44" t="s">
        <v>96</v>
      </c>
      <c r="B480" s="39" t="s">
        <v>530</v>
      </c>
      <c r="C480" s="28" t="s">
        <v>80</v>
      </c>
      <c r="D480" s="46">
        <f>18*0.9*0.2</f>
        <v>3.24</v>
      </c>
      <c r="E480" s="238"/>
      <c r="F480" s="186"/>
    </row>
    <row r="481" spans="1:6" ht="16.5" thickTop="1" thickBot="1">
      <c r="A481" s="35">
        <v>13</v>
      </c>
      <c r="B481" s="404" t="s">
        <v>74</v>
      </c>
      <c r="C481" s="37"/>
      <c r="D481" s="38"/>
      <c r="E481" s="248"/>
      <c r="F481" s="186"/>
    </row>
    <row r="482" spans="1:6" ht="26.25" thickTop="1">
      <c r="A482" s="44" t="s">
        <v>75</v>
      </c>
      <c r="B482" s="39" t="s">
        <v>76</v>
      </c>
      <c r="C482" s="28" t="s">
        <v>80</v>
      </c>
      <c r="D482" s="46">
        <f>+D477</f>
        <v>3.24</v>
      </c>
      <c r="E482" s="238"/>
      <c r="F482" s="186"/>
    </row>
    <row r="483" spans="1:6" ht="25.5">
      <c r="A483" s="26" t="s">
        <v>97</v>
      </c>
      <c r="B483" s="47" t="s">
        <v>98</v>
      </c>
      <c r="C483" s="28" t="s">
        <v>80</v>
      </c>
      <c r="D483" s="29">
        <f>+D478</f>
        <v>0.76800000000000024</v>
      </c>
      <c r="E483" s="247"/>
      <c r="F483" s="186"/>
    </row>
    <row r="484" spans="1:6" ht="25.5">
      <c r="A484" s="26" t="s">
        <v>99</v>
      </c>
      <c r="B484" s="48" t="s">
        <v>531</v>
      </c>
      <c r="C484" s="28" t="s">
        <v>12</v>
      </c>
      <c r="D484" s="29">
        <f>48*2</f>
        <v>96</v>
      </c>
      <c r="E484" s="247"/>
      <c r="F484" s="186"/>
    </row>
    <row r="485" spans="1:6" ht="26.25" thickBot="1">
      <c r="A485" s="26" t="s">
        <v>106</v>
      </c>
      <c r="B485" s="48" t="s">
        <v>540</v>
      </c>
      <c r="C485" s="28" t="s">
        <v>12</v>
      </c>
      <c r="D485" s="29">
        <f>+(0.8*3)*12</f>
        <v>28.800000000000004</v>
      </c>
      <c r="E485" s="247"/>
      <c r="F485" s="186"/>
    </row>
    <row r="486" spans="1:6" ht="16.5" thickTop="1" thickBot="1">
      <c r="A486" s="35">
        <v>14</v>
      </c>
      <c r="B486" s="404" t="s">
        <v>77</v>
      </c>
      <c r="C486" s="37"/>
      <c r="D486" s="38"/>
      <c r="E486" s="248"/>
      <c r="F486" s="186"/>
    </row>
    <row r="487" spans="1:6" ht="27" thickTop="1" thickBot="1">
      <c r="A487" s="49" t="s">
        <v>78</v>
      </c>
      <c r="B487" s="616" t="s">
        <v>533</v>
      </c>
      <c r="C487" s="51" t="s">
        <v>35</v>
      </c>
      <c r="D487" s="52">
        <v>150</v>
      </c>
      <c r="E487" s="249"/>
      <c r="F487" s="186"/>
    </row>
    <row r="488" spans="1:6" ht="15.75" thickBot="1">
      <c r="A488" s="53"/>
      <c r="B488" s="407" t="s">
        <v>39</v>
      </c>
      <c r="C488" s="715"/>
      <c r="D488" s="102"/>
      <c r="E488" s="144"/>
      <c r="F488" s="122"/>
    </row>
    <row r="489" spans="1:6" ht="15.75" thickBot="1">
      <c r="A489" s="53"/>
      <c r="B489" s="407"/>
      <c r="C489" s="715"/>
      <c r="D489" s="102"/>
      <c r="E489" s="144"/>
      <c r="F489" s="122"/>
    </row>
    <row r="490" spans="1:6" ht="15.75" thickBot="1">
      <c r="A490" s="53"/>
      <c r="B490" s="407" t="s">
        <v>568</v>
      </c>
      <c r="C490" s="715"/>
      <c r="D490" s="102"/>
      <c r="E490" s="144"/>
      <c r="F490" s="618"/>
    </row>
    <row r="491" spans="1:6" ht="15.75" thickBot="1">
      <c r="A491" s="18">
        <v>1</v>
      </c>
      <c r="B491" s="421" t="s">
        <v>47</v>
      </c>
      <c r="C491" s="20"/>
      <c r="D491" s="21"/>
      <c r="E491" s="237"/>
      <c r="F491" s="63"/>
    </row>
    <row r="492" spans="1:6" ht="15.75" thickTop="1">
      <c r="A492" s="22" t="s">
        <v>48</v>
      </c>
      <c r="B492" s="196" t="s">
        <v>513</v>
      </c>
      <c r="C492" s="24" t="s">
        <v>12</v>
      </c>
      <c r="D492" s="25">
        <v>48</v>
      </c>
      <c r="E492" s="238"/>
      <c r="F492" s="186"/>
    </row>
    <row r="493" spans="1:6" ht="26.25">
      <c r="A493" s="26" t="s">
        <v>51</v>
      </c>
      <c r="B493" s="30" t="s">
        <v>515</v>
      </c>
      <c r="C493" s="28" t="s">
        <v>52</v>
      </c>
      <c r="D493" s="29">
        <v>2</v>
      </c>
      <c r="E493" s="129"/>
      <c r="F493" s="186"/>
    </row>
    <row r="494" spans="1:6" ht="15.75" thickBot="1">
      <c r="A494" s="31" t="s">
        <v>53</v>
      </c>
      <c r="B494" s="194" t="s">
        <v>122</v>
      </c>
      <c r="C494" s="33" t="s">
        <v>52</v>
      </c>
      <c r="D494" s="34">
        <v>1</v>
      </c>
      <c r="E494" s="239"/>
      <c r="F494" s="186"/>
    </row>
    <row r="495" spans="1:6" ht="16.5" thickTop="1" thickBot="1">
      <c r="A495" s="35">
        <v>2</v>
      </c>
      <c r="B495" s="404" t="s">
        <v>54</v>
      </c>
      <c r="C495" s="37"/>
      <c r="D495" s="38"/>
      <c r="E495" s="240"/>
      <c r="F495" s="186"/>
    </row>
    <row r="496" spans="1:6" ht="15.75" thickTop="1">
      <c r="A496" s="22" t="s">
        <v>55</v>
      </c>
      <c r="B496" s="196" t="s">
        <v>516</v>
      </c>
      <c r="C496" s="24" t="s">
        <v>80</v>
      </c>
      <c r="D496" s="25">
        <f>+(48*0.9*1)+((4*0.6*0.6)*12)+((0.8*0.8*0.8)*12)</f>
        <v>66.624000000000009</v>
      </c>
      <c r="E496" s="313"/>
      <c r="F496" s="186"/>
    </row>
    <row r="497" spans="1:6" ht="27" thickBot="1">
      <c r="A497" s="26" t="s">
        <v>82</v>
      </c>
      <c r="B497" s="196" t="s">
        <v>517</v>
      </c>
      <c r="C497" s="28" t="s">
        <v>80</v>
      </c>
      <c r="D497" s="25">
        <f>+(48*0.9*0.2)+((4*0.6*0.2)*12)</f>
        <v>14.4</v>
      </c>
      <c r="E497" s="129"/>
      <c r="F497" s="186"/>
    </row>
    <row r="498" spans="1:6" ht="16.5" thickTop="1" thickBot="1">
      <c r="A498" s="35">
        <v>3</v>
      </c>
      <c r="B498" s="404" t="s">
        <v>56</v>
      </c>
      <c r="C498" s="37"/>
      <c r="D498" s="38"/>
      <c r="E498" s="240"/>
      <c r="F498" s="186"/>
    </row>
    <row r="499" spans="1:6" ht="27" thickTop="1" thickBot="1">
      <c r="A499" s="26" t="s">
        <v>57</v>
      </c>
      <c r="B499" s="39" t="s">
        <v>520</v>
      </c>
      <c r="C499" s="28" t="s">
        <v>80</v>
      </c>
      <c r="D499" s="29">
        <f>+D497</f>
        <v>14.4</v>
      </c>
      <c r="E499" s="129"/>
      <c r="F499" s="186"/>
    </row>
    <row r="500" spans="1:6" ht="16.5" thickTop="1" thickBot="1">
      <c r="A500" s="35">
        <v>5</v>
      </c>
      <c r="B500" s="404" t="s">
        <v>61</v>
      </c>
      <c r="C500" s="37"/>
      <c r="D500" s="38"/>
      <c r="E500" s="240"/>
      <c r="F500" s="186"/>
    </row>
    <row r="501" spans="1:6" ht="15.75" thickTop="1">
      <c r="A501" s="22" t="s">
        <v>62</v>
      </c>
      <c r="B501" s="196" t="s">
        <v>63</v>
      </c>
      <c r="C501" s="24" t="s">
        <v>80</v>
      </c>
      <c r="D501" s="25">
        <v>50.62</v>
      </c>
      <c r="E501" s="313"/>
      <c r="F501" s="186"/>
    </row>
    <row r="502" spans="1:6" ht="26.25">
      <c r="A502" s="26" t="s">
        <v>101</v>
      </c>
      <c r="B502" s="196" t="s">
        <v>536</v>
      </c>
      <c r="C502" s="28" t="s">
        <v>80</v>
      </c>
      <c r="D502" s="25">
        <v>14</v>
      </c>
      <c r="E502" s="129"/>
      <c r="F502" s="186"/>
    </row>
    <row r="503" spans="1:6" ht="15.75" thickBot="1">
      <c r="A503" s="22" t="s">
        <v>64</v>
      </c>
      <c r="B503" s="196" t="s">
        <v>521</v>
      </c>
      <c r="C503" s="24" t="s">
        <v>80</v>
      </c>
      <c r="D503" s="25">
        <v>16</v>
      </c>
      <c r="E503" s="241"/>
      <c r="F503" s="186"/>
    </row>
    <row r="504" spans="1:6" ht="16.5" thickTop="1" thickBot="1">
      <c r="A504" s="35">
        <v>6</v>
      </c>
      <c r="B504" s="404" t="s">
        <v>65</v>
      </c>
      <c r="C504" s="37"/>
      <c r="D504" s="38"/>
      <c r="E504" s="240"/>
      <c r="F504" s="186"/>
    </row>
    <row r="505" spans="1:6" ht="15.75" thickTop="1">
      <c r="A505" s="22" t="s">
        <v>85</v>
      </c>
      <c r="B505" s="196" t="s">
        <v>641</v>
      </c>
      <c r="C505" s="24" t="s">
        <v>12</v>
      </c>
      <c r="D505" s="25">
        <f>4*6</f>
        <v>24</v>
      </c>
      <c r="E505" s="242"/>
      <c r="F505" s="186"/>
    </row>
    <row r="506" spans="1:6" ht="27" thickBot="1">
      <c r="A506" s="22" t="s">
        <v>102</v>
      </c>
      <c r="B506" s="196" t="s">
        <v>644</v>
      </c>
      <c r="C506" s="28" t="s">
        <v>12</v>
      </c>
      <c r="D506" s="25">
        <v>48</v>
      </c>
      <c r="E506" s="129"/>
      <c r="F506" s="186"/>
    </row>
    <row r="507" spans="1:6" ht="16.5" thickTop="1" thickBot="1">
      <c r="A507" s="35">
        <v>7</v>
      </c>
      <c r="B507" s="404" t="s">
        <v>87</v>
      </c>
      <c r="C507" s="37"/>
      <c r="D507" s="38"/>
      <c r="E507" s="240"/>
      <c r="F507" s="186"/>
    </row>
    <row r="508" spans="1:6" ht="16.5" thickTop="1" thickBot="1">
      <c r="A508" s="26" t="s">
        <v>88</v>
      </c>
      <c r="B508" s="196" t="s">
        <v>629</v>
      </c>
      <c r="C508" s="28" t="s">
        <v>70</v>
      </c>
      <c r="D508" s="29">
        <v>6</v>
      </c>
      <c r="E508" s="129"/>
      <c r="F508" s="186"/>
    </row>
    <row r="509" spans="1:6" ht="27.75" thickTop="1" thickBot="1">
      <c r="A509" s="35">
        <v>9</v>
      </c>
      <c r="B509" s="404" t="s">
        <v>67</v>
      </c>
      <c r="C509" s="37"/>
      <c r="D509" s="38"/>
      <c r="E509" s="240"/>
      <c r="F509" s="186"/>
    </row>
    <row r="510" spans="1:6" ht="26.25" thickTop="1">
      <c r="A510" s="44" t="s">
        <v>68</v>
      </c>
      <c r="B510" s="39" t="s">
        <v>524</v>
      </c>
      <c r="C510" s="45" t="s">
        <v>12</v>
      </c>
      <c r="D510" s="46">
        <v>3</v>
      </c>
      <c r="E510" s="238"/>
      <c r="F510" s="186"/>
    </row>
    <row r="511" spans="1:6" ht="38.25">
      <c r="A511" s="26" t="s">
        <v>69</v>
      </c>
      <c r="B511" s="47" t="s">
        <v>525</v>
      </c>
      <c r="C511" s="28" t="s">
        <v>70</v>
      </c>
      <c r="D511" s="29">
        <v>3</v>
      </c>
      <c r="E511" s="247"/>
      <c r="F511" s="186"/>
    </row>
    <row r="512" spans="1:6" ht="26.25" thickBot="1">
      <c r="A512" s="26" t="s">
        <v>72</v>
      </c>
      <c r="B512" s="48" t="s">
        <v>541</v>
      </c>
      <c r="C512" s="28" t="s">
        <v>70</v>
      </c>
      <c r="D512" s="29">
        <v>3</v>
      </c>
      <c r="E512" s="247"/>
      <c r="F512" s="186"/>
    </row>
    <row r="513" spans="1:6" ht="27.75" thickTop="1" thickBot="1">
      <c r="A513" s="35">
        <v>10</v>
      </c>
      <c r="B513" s="404" t="s">
        <v>90</v>
      </c>
      <c r="C513" s="37"/>
      <c r="D513" s="38"/>
      <c r="E513" s="248"/>
      <c r="F513" s="186"/>
    </row>
    <row r="514" spans="1:6" ht="27" thickTop="1" thickBot="1">
      <c r="A514" s="22" t="s">
        <v>91</v>
      </c>
      <c r="B514" s="39" t="s">
        <v>527</v>
      </c>
      <c r="C514" s="24" t="s">
        <v>70</v>
      </c>
      <c r="D514" s="25">
        <v>6</v>
      </c>
      <c r="E514" s="249"/>
      <c r="F514" s="186"/>
    </row>
    <row r="515" spans="1:6" ht="16.5" thickTop="1" thickBot="1">
      <c r="A515" s="35">
        <v>13</v>
      </c>
      <c r="B515" s="404" t="s">
        <v>74</v>
      </c>
      <c r="C515" s="37"/>
      <c r="D515" s="38"/>
      <c r="E515" s="248"/>
      <c r="F515" s="186"/>
    </row>
    <row r="516" spans="1:6" ht="27" thickTop="1" thickBot="1">
      <c r="A516" s="44" t="s">
        <v>75</v>
      </c>
      <c r="B516" s="39" t="s">
        <v>76</v>
      </c>
      <c r="C516" s="28" t="s">
        <v>80</v>
      </c>
      <c r="D516" s="46">
        <f>+(1.2*1.2*0.2)*3</f>
        <v>0.86399999999999988</v>
      </c>
      <c r="E516" s="238"/>
      <c r="F516" s="186"/>
    </row>
    <row r="517" spans="1:6" ht="16.5" thickTop="1" thickBot="1">
      <c r="A517" s="35">
        <v>14</v>
      </c>
      <c r="B517" s="404" t="s">
        <v>77</v>
      </c>
      <c r="C517" s="37"/>
      <c r="D517" s="38"/>
      <c r="E517" s="248"/>
      <c r="F517" s="186"/>
    </row>
    <row r="518" spans="1:6" ht="26.25" thickTop="1">
      <c r="A518" s="49" t="s">
        <v>78</v>
      </c>
      <c r="B518" s="616" t="s">
        <v>533</v>
      </c>
      <c r="C518" s="51" t="s">
        <v>35</v>
      </c>
      <c r="D518" s="52">
        <v>150</v>
      </c>
      <c r="E518" s="249"/>
      <c r="F518" s="186"/>
    </row>
    <row r="519" spans="1:6" ht="15.75" thickBot="1">
      <c r="A519" s="49">
        <v>15</v>
      </c>
      <c r="B519" s="135" t="s">
        <v>210</v>
      </c>
      <c r="C519" s="185" t="s">
        <v>211</v>
      </c>
      <c r="D519" s="650">
        <v>1.25</v>
      </c>
      <c r="E519" s="186"/>
      <c r="F519" s="186"/>
    </row>
    <row r="520" spans="1:6" ht="15.75" thickBot="1">
      <c r="A520" s="53"/>
      <c r="B520" s="617" t="s">
        <v>108</v>
      </c>
      <c r="C520" s="55"/>
      <c r="D520" s="56"/>
      <c r="E520" s="88"/>
      <c r="F520" s="136"/>
    </row>
    <row r="521" spans="1:6">
      <c r="A521" s="614"/>
      <c r="B521" s="615"/>
      <c r="C521" s="614"/>
      <c r="D521" s="614"/>
      <c r="E521" s="614"/>
      <c r="F521" s="614"/>
    </row>
    <row r="523" spans="1:6">
      <c r="B523" s="101" t="s">
        <v>146</v>
      </c>
      <c r="C523" s="15"/>
      <c r="D523" s="15"/>
      <c r="E523" s="15"/>
      <c r="F523" s="308"/>
    </row>
    <row r="524" spans="1:6">
      <c r="B524" s="101" t="s">
        <v>145</v>
      </c>
      <c r="C524" s="176"/>
      <c r="D524" s="176"/>
      <c r="E524" s="176"/>
      <c r="F524" s="177"/>
    </row>
    <row r="525" spans="1:6">
      <c r="B525" s="649" t="s">
        <v>580</v>
      </c>
      <c r="C525" s="179" t="s">
        <v>803</v>
      </c>
      <c r="D525" s="176"/>
      <c r="E525" s="176"/>
      <c r="F525" s="177"/>
    </row>
    <row r="526" spans="1:6">
      <c r="B526" s="101" t="s">
        <v>40</v>
      </c>
      <c r="C526" s="179" t="s">
        <v>803</v>
      </c>
      <c r="D526" s="176"/>
      <c r="E526" s="176"/>
      <c r="F526" s="177"/>
    </row>
    <row r="527" spans="1:6">
      <c r="B527" s="101" t="s">
        <v>41</v>
      </c>
      <c r="C527" s="179" t="s">
        <v>803</v>
      </c>
      <c r="D527" s="176"/>
      <c r="E527" s="176"/>
      <c r="F527" s="177"/>
    </row>
    <row r="528" spans="1:6">
      <c r="B528" s="101" t="s">
        <v>42</v>
      </c>
      <c r="C528" s="179">
        <v>0.16</v>
      </c>
      <c r="D528" s="176"/>
      <c r="E528" s="176"/>
      <c r="F528" s="177"/>
    </row>
    <row r="529" spans="2:6">
      <c r="B529" s="303" t="s">
        <v>147</v>
      </c>
      <c r="C529" s="176"/>
      <c r="D529" s="176"/>
      <c r="E529" s="176"/>
      <c r="F529" s="309"/>
    </row>
    <row r="533" spans="2:6">
      <c r="B533" s="391" t="s">
        <v>504</v>
      </c>
      <c r="F533" s="178"/>
    </row>
  </sheetData>
  <mergeCells count="18">
    <mergeCell ref="B7:F7"/>
    <mergeCell ref="B97:F97"/>
    <mergeCell ref="B301:F301"/>
    <mergeCell ref="B330:F330"/>
    <mergeCell ref="A332:A333"/>
    <mergeCell ref="B332:B333"/>
    <mergeCell ref="C332:C333"/>
    <mergeCell ref="D332:F332"/>
    <mergeCell ref="B375:F375"/>
    <mergeCell ref="A377:A378"/>
    <mergeCell ref="B377:B378"/>
    <mergeCell ref="C377:C378"/>
    <mergeCell ref="D377:F377"/>
    <mergeCell ref="B416:F416"/>
    <mergeCell ref="A418:A419"/>
    <mergeCell ref="B418:B419"/>
    <mergeCell ref="C418:C419"/>
    <mergeCell ref="D418:F418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44"/>
  <sheetViews>
    <sheetView topLeftCell="A339" workbookViewId="0">
      <selection activeCell="A2" sqref="A2:F344"/>
    </sheetView>
  </sheetViews>
  <sheetFormatPr baseColWidth="10" defaultColWidth="50.85546875" defaultRowHeight="15"/>
  <cols>
    <col min="1" max="1" width="6.7109375" bestFit="1" customWidth="1"/>
    <col min="2" max="2" width="50.7109375" customWidth="1"/>
    <col min="3" max="3" width="10.85546875" customWidth="1"/>
    <col min="4" max="4" width="14.140625" customWidth="1"/>
    <col min="5" max="6" width="17.7109375" customWidth="1"/>
  </cols>
  <sheetData>
    <row r="2" spans="1:6" ht="23.25">
      <c r="B2" s="2" t="s">
        <v>797</v>
      </c>
    </row>
    <row r="3" spans="1:6" ht="23.25">
      <c r="B3" s="2"/>
    </row>
    <row r="4" spans="1:6" ht="23.25">
      <c r="B4" s="2" t="s">
        <v>798</v>
      </c>
    </row>
    <row r="6" spans="1:6">
      <c r="A6" s="600" t="s">
        <v>39</v>
      </c>
      <c r="B6" s="600" t="s">
        <v>496</v>
      </c>
      <c r="C6" s="600"/>
      <c r="D6" s="600"/>
      <c r="E6" s="600"/>
      <c r="F6" s="600"/>
    </row>
    <row r="7" spans="1:6">
      <c r="A7" s="759" t="s">
        <v>3</v>
      </c>
      <c r="B7" s="759" t="s">
        <v>43</v>
      </c>
      <c r="C7" s="759" t="s">
        <v>44</v>
      </c>
      <c r="D7" s="759" t="s">
        <v>119</v>
      </c>
      <c r="E7" s="759"/>
      <c r="F7" s="759"/>
    </row>
    <row r="8" spans="1:6">
      <c r="A8" s="759"/>
      <c r="B8" s="759"/>
      <c r="C8" s="759"/>
      <c r="D8" s="155" t="s">
        <v>2</v>
      </c>
      <c r="E8" s="155" t="s">
        <v>45</v>
      </c>
      <c r="F8" s="155" t="s">
        <v>46</v>
      </c>
    </row>
    <row r="9" spans="1:6">
      <c r="A9" s="288">
        <v>1</v>
      </c>
      <c r="B9" s="156" t="s">
        <v>47</v>
      </c>
      <c r="C9" s="768"/>
      <c r="D9" s="768"/>
      <c r="E9" s="768"/>
      <c r="F9" s="157"/>
    </row>
    <row r="10" spans="1:6">
      <c r="A10" s="8">
        <v>2</v>
      </c>
      <c r="B10" s="158" t="s">
        <v>120</v>
      </c>
      <c r="C10" s="164" t="s">
        <v>12</v>
      </c>
      <c r="D10" s="162">
        <v>90</v>
      </c>
      <c r="E10" s="168"/>
      <c r="F10" s="161"/>
    </row>
    <row r="11" spans="1:6">
      <c r="A11" s="288">
        <v>3</v>
      </c>
      <c r="B11" s="158" t="s">
        <v>121</v>
      </c>
      <c r="C11" s="164" t="s">
        <v>30</v>
      </c>
      <c r="D11" s="162">
        <v>540</v>
      </c>
      <c r="E11" s="165"/>
      <c r="F11" s="161"/>
    </row>
    <row r="12" spans="1:6" ht="26.25">
      <c r="A12" s="8">
        <v>4</v>
      </c>
      <c r="B12" s="11" t="s">
        <v>50</v>
      </c>
      <c r="C12" s="164" t="s">
        <v>12</v>
      </c>
      <c r="D12" s="162">
        <v>192</v>
      </c>
      <c r="E12" s="165"/>
      <c r="F12" s="161"/>
    </row>
    <row r="13" spans="1:6">
      <c r="A13" s="288">
        <v>5</v>
      </c>
      <c r="B13" s="158" t="s">
        <v>17</v>
      </c>
      <c r="C13" s="164" t="s">
        <v>9</v>
      </c>
      <c r="D13" s="162">
        <v>6</v>
      </c>
      <c r="E13" s="165"/>
      <c r="F13" s="161"/>
    </row>
    <row r="14" spans="1:6">
      <c r="A14" s="8">
        <v>6</v>
      </c>
      <c r="B14" s="158" t="s">
        <v>122</v>
      </c>
      <c r="C14" s="164" t="s">
        <v>9</v>
      </c>
      <c r="D14" s="162">
        <v>1</v>
      </c>
      <c r="E14" s="165"/>
      <c r="F14" s="161"/>
    </row>
    <row r="15" spans="1:6">
      <c r="A15" s="288">
        <v>7</v>
      </c>
      <c r="B15" s="156" t="s">
        <v>92</v>
      </c>
      <c r="C15" s="164"/>
      <c r="D15" s="162"/>
      <c r="E15" s="165"/>
      <c r="F15" s="161"/>
    </row>
    <row r="16" spans="1:6" ht="26.25">
      <c r="A16" s="8">
        <v>8</v>
      </c>
      <c r="B16" s="11" t="s">
        <v>124</v>
      </c>
      <c r="C16" s="164" t="s">
        <v>144</v>
      </c>
      <c r="D16" s="162">
        <v>1</v>
      </c>
      <c r="E16" s="165"/>
      <c r="F16" s="161"/>
    </row>
    <row r="17" spans="1:6">
      <c r="A17" s="288">
        <v>9</v>
      </c>
      <c r="B17" s="156" t="s">
        <v>54</v>
      </c>
      <c r="C17" s="390"/>
      <c r="D17" s="390"/>
      <c r="E17" s="390"/>
      <c r="F17" s="161"/>
    </row>
    <row r="18" spans="1:6">
      <c r="A18" s="8">
        <v>10</v>
      </c>
      <c r="B18" s="158" t="s">
        <v>125</v>
      </c>
      <c r="C18" s="164" t="s">
        <v>144</v>
      </c>
      <c r="D18" s="162">
        <v>172</v>
      </c>
      <c r="E18" s="165"/>
      <c r="F18" s="161"/>
    </row>
    <row r="19" spans="1:6">
      <c r="A19" s="288">
        <v>11</v>
      </c>
      <c r="B19" s="158" t="s">
        <v>160</v>
      </c>
      <c r="C19" s="164" t="s">
        <v>144</v>
      </c>
      <c r="D19" s="162">
        <v>30</v>
      </c>
      <c r="E19" s="165"/>
      <c r="F19" s="161"/>
    </row>
    <row r="20" spans="1:6">
      <c r="A20" s="8">
        <v>12</v>
      </c>
      <c r="B20" s="158" t="s">
        <v>126</v>
      </c>
      <c r="C20" s="164" t="s">
        <v>12</v>
      </c>
      <c r="D20" s="162">
        <v>60</v>
      </c>
      <c r="E20" s="165"/>
      <c r="F20" s="161"/>
    </row>
    <row r="21" spans="1:6">
      <c r="A21" s="288">
        <v>13</v>
      </c>
      <c r="B21" s="158" t="s">
        <v>545</v>
      </c>
      <c r="C21" s="164" t="s">
        <v>144</v>
      </c>
      <c r="D21" s="162">
        <v>22</v>
      </c>
      <c r="E21" s="165"/>
      <c r="F21" s="161"/>
    </row>
    <row r="22" spans="1:6">
      <c r="A22" s="8">
        <v>14</v>
      </c>
      <c r="B22" s="156" t="s">
        <v>127</v>
      </c>
      <c r="C22" s="390"/>
      <c r="D22" s="390"/>
      <c r="E22" s="390"/>
      <c r="F22" s="161"/>
    </row>
    <row r="23" spans="1:6">
      <c r="A23" s="288">
        <v>15</v>
      </c>
      <c r="B23" s="158" t="s">
        <v>149</v>
      </c>
      <c r="C23" s="164" t="s">
        <v>12</v>
      </c>
      <c r="D23" s="162">
        <v>90</v>
      </c>
      <c r="E23" s="168"/>
      <c r="F23" s="161"/>
    </row>
    <row r="24" spans="1:6" ht="25.5">
      <c r="A24" s="8">
        <v>16</v>
      </c>
      <c r="B24" s="169" t="s">
        <v>129</v>
      </c>
      <c r="C24" s="164" t="s">
        <v>12</v>
      </c>
      <c r="D24" s="162">
        <v>1</v>
      </c>
      <c r="E24" s="168"/>
      <c r="F24" s="161"/>
    </row>
    <row r="25" spans="1:6" ht="39">
      <c r="A25" s="288">
        <v>17</v>
      </c>
      <c r="B25" s="11" t="s">
        <v>130</v>
      </c>
      <c r="C25" s="164" t="s">
        <v>0</v>
      </c>
      <c r="D25" s="162">
        <v>2</v>
      </c>
      <c r="E25" s="168"/>
      <c r="F25" s="161"/>
    </row>
    <row r="26" spans="1:6">
      <c r="A26" s="8">
        <v>18</v>
      </c>
      <c r="B26" s="158" t="s">
        <v>131</v>
      </c>
      <c r="C26" s="164" t="s">
        <v>0</v>
      </c>
      <c r="D26" s="162">
        <v>2</v>
      </c>
      <c r="E26" s="168"/>
      <c r="F26" s="161"/>
    </row>
    <row r="27" spans="1:6">
      <c r="A27" s="288">
        <v>19</v>
      </c>
      <c r="B27" s="158" t="s">
        <v>132</v>
      </c>
      <c r="C27" s="164" t="s">
        <v>12</v>
      </c>
      <c r="D27" s="162">
        <v>48</v>
      </c>
      <c r="E27" s="168"/>
      <c r="F27" s="161"/>
    </row>
    <row r="28" spans="1:6" ht="26.25">
      <c r="A28" s="8">
        <v>20</v>
      </c>
      <c r="B28" s="11" t="s">
        <v>133</v>
      </c>
      <c r="C28" s="164" t="s">
        <v>0</v>
      </c>
      <c r="D28" s="162">
        <v>9</v>
      </c>
      <c r="E28" s="168"/>
      <c r="F28" s="161"/>
    </row>
    <row r="29" spans="1:6">
      <c r="A29" s="288">
        <v>21</v>
      </c>
      <c r="B29" s="158" t="s">
        <v>150</v>
      </c>
      <c r="C29" s="164" t="s">
        <v>0</v>
      </c>
      <c r="D29" s="162">
        <v>9</v>
      </c>
      <c r="E29" s="168"/>
      <c r="F29" s="161"/>
    </row>
    <row r="30" spans="1:6">
      <c r="A30" s="8">
        <v>22</v>
      </c>
      <c r="B30" s="158" t="s">
        <v>135</v>
      </c>
      <c r="C30" s="164" t="s">
        <v>0</v>
      </c>
      <c r="D30" s="162">
        <v>4</v>
      </c>
      <c r="E30" s="168"/>
      <c r="F30" s="161"/>
    </row>
    <row r="31" spans="1:6">
      <c r="A31" s="288">
        <v>23</v>
      </c>
      <c r="B31" s="156" t="s">
        <v>136</v>
      </c>
      <c r="C31" s="390"/>
      <c r="D31" s="390"/>
      <c r="E31" s="390"/>
      <c r="F31" s="161"/>
    </row>
    <row r="32" spans="1:6">
      <c r="A32" s="8">
        <v>24</v>
      </c>
      <c r="B32" s="158" t="s">
        <v>137</v>
      </c>
      <c r="C32" s="164" t="s">
        <v>144</v>
      </c>
      <c r="D32" s="162">
        <v>10</v>
      </c>
      <c r="E32" s="168"/>
      <c r="F32" s="161"/>
    </row>
    <row r="33" spans="1:6">
      <c r="A33" s="288">
        <v>25</v>
      </c>
      <c r="B33" s="158" t="s">
        <v>138</v>
      </c>
      <c r="C33" s="164" t="s">
        <v>144</v>
      </c>
      <c r="D33" s="162">
        <v>177</v>
      </c>
      <c r="E33" s="168"/>
      <c r="F33" s="161"/>
    </row>
    <row r="34" spans="1:6">
      <c r="A34" s="8">
        <v>26</v>
      </c>
      <c r="B34" s="156" t="s">
        <v>139</v>
      </c>
      <c r="C34" s="390"/>
      <c r="D34" s="390"/>
      <c r="E34" s="390"/>
      <c r="F34" s="161"/>
    </row>
    <row r="35" spans="1:6">
      <c r="A35" s="288">
        <v>27</v>
      </c>
      <c r="B35" s="158" t="s">
        <v>140</v>
      </c>
      <c r="C35" s="164" t="s">
        <v>144</v>
      </c>
      <c r="D35" s="162">
        <v>1</v>
      </c>
      <c r="E35" s="168"/>
      <c r="F35" s="161"/>
    </row>
    <row r="36" spans="1:6">
      <c r="A36" s="8">
        <v>28</v>
      </c>
      <c r="B36" s="156" t="s">
        <v>77</v>
      </c>
      <c r="C36" s="390"/>
      <c r="D36" s="390"/>
      <c r="E36" s="390"/>
      <c r="F36" s="161"/>
    </row>
    <row r="37" spans="1:6">
      <c r="A37" s="288">
        <v>29</v>
      </c>
      <c r="B37" s="158" t="s">
        <v>142</v>
      </c>
      <c r="C37" s="164" t="s">
        <v>152</v>
      </c>
      <c r="D37" s="162">
        <v>60</v>
      </c>
      <c r="E37" s="168"/>
      <c r="F37" s="161"/>
    </row>
    <row r="38" spans="1:6">
      <c r="A38" s="607">
        <v>30</v>
      </c>
      <c r="B38" s="135" t="s">
        <v>210</v>
      </c>
      <c r="C38" s="107" t="s">
        <v>211</v>
      </c>
      <c r="D38" s="536">
        <v>1.25</v>
      </c>
      <c r="E38" s="537"/>
      <c r="F38" s="186"/>
    </row>
    <row r="39" spans="1:6">
      <c r="A39" s="288"/>
      <c r="B39" s="156" t="s">
        <v>143</v>
      </c>
      <c r="C39" s="170"/>
      <c r="D39" s="171"/>
      <c r="E39" s="172"/>
      <c r="F39" s="173"/>
    </row>
    <row r="42" spans="1:6">
      <c r="A42" s="600" t="s">
        <v>39</v>
      </c>
      <c r="B42" s="600" t="s">
        <v>497</v>
      </c>
      <c r="C42" s="600"/>
      <c r="D42" s="600"/>
      <c r="E42" s="600"/>
      <c r="F42" s="600"/>
    </row>
    <row r="43" spans="1:6">
      <c r="A43" s="759" t="s">
        <v>3</v>
      </c>
      <c r="B43" s="759" t="s">
        <v>43</v>
      </c>
      <c r="C43" s="759" t="s">
        <v>44</v>
      </c>
      <c r="D43" s="759" t="s">
        <v>119</v>
      </c>
      <c r="E43" s="759"/>
      <c r="F43" s="759"/>
    </row>
    <row r="44" spans="1:6">
      <c r="A44" s="759"/>
      <c r="B44" s="759"/>
      <c r="C44" s="759"/>
      <c r="D44" s="155" t="s">
        <v>2</v>
      </c>
      <c r="E44" s="155" t="s">
        <v>45</v>
      </c>
      <c r="F44" s="155" t="s">
        <v>46</v>
      </c>
    </row>
    <row r="45" spans="1:6">
      <c r="A45" s="288">
        <v>1</v>
      </c>
      <c r="B45" s="156" t="s">
        <v>47</v>
      </c>
      <c r="C45" s="388"/>
      <c r="D45" s="157"/>
      <c r="E45" s="389"/>
      <c r="F45" s="157"/>
    </row>
    <row r="46" spans="1:6">
      <c r="A46" s="8">
        <v>2</v>
      </c>
      <c r="B46" s="158" t="s">
        <v>120</v>
      </c>
      <c r="C46" s="159" t="s">
        <v>12</v>
      </c>
      <c r="D46" s="160">
        <v>96</v>
      </c>
      <c r="E46" s="161"/>
      <c r="F46" s="161"/>
    </row>
    <row r="47" spans="1:6">
      <c r="A47" s="288">
        <v>3</v>
      </c>
      <c r="B47" s="158" t="s">
        <v>121</v>
      </c>
      <c r="C47" s="159" t="s">
        <v>30</v>
      </c>
      <c r="D47" s="162">
        <v>576</v>
      </c>
      <c r="E47" s="163"/>
      <c r="F47" s="161"/>
    </row>
    <row r="48" spans="1:6" ht="26.25">
      <c r="A48" s="8">
        <v>4</v>
      </c>
      <c r="B48" s="11" t="s">
        <v>50</v>
      </c>
      <c r="C48" s="164" t="s">
        <v>12</v>
      </c>
      <c r="D48" s="162">
        <v>204</v>
      </c>
      <c r="E48" s="165"/>
      <c r="F48" s="161"/>
    </row>
    <row r="49" spans="1:6">
      <c r="A49" s="288">
        <v>5</v>
      </c>
      <c r="B49" s="158" t="s">
        <v>17</v>
      </c>
      <c r="C49" s="164" t="s">
        <v>9</v>
      </c>
      <c r="D49" s="162">
        <v>6</v>
      </c>
      <c r="E49" s="165"/>
      <c r="F49" s="161"/>
    </row>
    <row r="50" spans="1:6">
      <c r="A50" s="8">
        <v>6</v>
      </c>
      <c r="B50" s="158" t="s">
        <v>122</v>
      </c>
      <c r="C50" s="164" t="s">
        <v>9</v>
      </c>
      <c r="D50" s="162">
        <v>1</v>
      </c>
      <c r="E50" s="165"/>
      <c r="F50" s="161"/>
    </row>
    <row r="51" spans="1:6">
      <c r="A51" s="288">
        <v>7</v>
      </c>
      <c r="B51" s="156" t="s">
        <v>92</v>
      </c>
      <c r="C51" s="390"/>
      <c r="D51" s="390"/>
      <c r="E51" s="390"/>
      <c r="F51" s="161"/>
    </row>
    <row r="52" spans="1:6" ht="26.25">
      <c r="A52" s="8">
        <v>8</v>
      </c>
      <c r="B52" s="11" t="s">
        <v>124</v>
      </c>
      <c r="C52" s="164" t="s">
        <v>144</v>
      </c>
      <c r="D52" s="162">
        <v>1</v>
      </c>
      <c r="E52" s="165"/>
      <c r="F52" s="161"/>
    </row>
    <row r="53" spans="1:6">
      <c r="A53" s="288">
        <v>9</v>
      </c>
      <c r="B53" s="156" t="s">
        <v>54</v>
      </c>
      <c r="C53" s="390"/>
      <c r="D53" s="390"/>
      <c r="E53" s="390"/>
      <c r="F53" s="161"/>
    </row>
    <row r="54" spans="1:6">
      <c r="A54" s="8">
        <v>10</v>
      </c>
      <c r="B54" s="158" t="s">
        <v>125</v>
      </c>
      <c r="C54" s="164" t="s">
        <v>144</v>
      </c>
      <c r="D54" s="162">
        <v>178</v>
      </c>
      <c r="E54" s="165"/>
      <c r="F54" s="161"/>
    </row>
    <row r="55" spans="1:6">
      <c r="A55" s="288">
        <v>11</v>
      </c>
      <c r="B55" s="158" t="s">
        <v>160</v>
      </c>
      <c r="C55" s="164" t="s">
        <v>144</v>
      </c>
      <c r="D55" s="162">
        <v>26</v>
      </c>
      <c r="E55" s="165"/>
      <c r="F55" s="161"/>
    </row>
    <row r="56" spans="1:6">
      <c r="A56" s="8">
        <v>12</v>
      </c>
      <c r="B56" s="158" t="s">
        <v>126</v>
      </c>
      <c r="C56" s="164" t="s">
        <v>12</v>
      </c>
      <c r="D56" s="162">
        <v>60</v>
      </c>
      <c r="E56" s="165"/>
      <c r="F56" s="161"/>
    </row>
    <row r="57" spans="1:6">
      <c r="A57" s="288">
        <v>13</v>
      </c>
      <c r="B57" s="158" t="s">
        <v>156</v>
      </c>
      <c r="C57" s="164" t="s">
        <v>144</v>
      </c>
      <c r="D57" s="162">
        <v>20</v>
      </c>
      <c r="E57" s="165"/>
      <c r="F57" s="161"/>
    </row>
    <row r="58" spans="1:6">
      <c r="A58" s="8">
        <v>14</v>
      </c>
      <c r="B58" s="156" t="s">
        <v>127</v>
      </c>
      <c r="C58" s="390"/>
      <c r="D58" s="390"/>
      <c r="E58" s="390"/>
      <c r="F58" s="161" t="s">
        <v>39</v>
      </c>
    </row>
    <row r="59" spans="1:6">
      <c r="A59" s="288">
        <v>15</v>
      </c>
      <c r="B59" s="158" t="s">
        <v>149</v>
      </c>
      <c r="C59" s="164" t="s">
        <v>12</v>
      </c>
      <c r="D59" s="162">
        <v>96</v>
      </c>
      <c r="E59" s="168"/>
      <c r="F59" s="161"/>
    </row>
    <row r="60" spans="1:6">
      <c r="A60" s="8">
        <v>16</v>
      </c>
      <c r="B60" s="158" t="s">
        <v>378</v>
      </c>
      <c r="C60" s="164" t="s">
        <v>12</v>
      </c>
      <c r="D60" s="162">
        <v>76</v>
      </c>
      <c r="E60" s="168"/>
      <c r="F60" s="161"/>
    </row>
    <row r="61" spans="1:6" ht="25.5">
      <c r="A61" s="288">
        <v>17</v>
      </c>
      <c r="B61" s="169" t="s">
        <v>129</v>
      </c>
      <c r="C61" s="164" t="s">
        <v>12</v>
      </c>
      <c r="D61" s="162">
        <v>6</v>
      </c>
      <c r="E61" s="168"/>
      <c r="F61" s="161"/>
    </row>
    <row r="62" spans="1:6" ht="39">
      <c r="A62" s="8">
        <v>18</v>
      </c>
      <c r="B62" s="11" t="s">
        <v>379</v>
      </c>
      <c r="C62" s="164" t="s">
        <v>0</v>
      </c>
      <c r="D62" s="162">
        <v>2</v>
      </c>
      <c r="E62" s="168"/>
      <c r="F62" s="161"/>
    </row>
    <row r="63" spans="1:6">
      <c r="A63" s="288">
        <v>19</v>
      </c>
      <c r="B63" s="158" t="s">
        <v>131</v>
      </c>
      <c r="C63" s="164" t="s">
        <v>0</v>
      </c>
      <c r="D63" s="162">
        <v>2</v>
      </c>
      <c r="E63" s="168"/>
      <c r="F63" s="161"/>
    </row>
    <row r="64" spans="1:6">
      <c r="A64" s="8">
        <v>20</v>
      </c>
      <c r="B64" s="158" t="s">
        <v>132</v>
      </c>
      <c r="C64" s="164" t="s">
        <v>12</v>
      </c>
      <c r="D64" s="162">
        <v>24</v>
      </c>
      <c r="E64" s="168"/>
      <c r="F64" s="161"/>
    </row>
    <row r="65" spans="1:6" ht="26.25">
      <c r="A65" s="288">
        <v>21</v>
      </c>
      <c r="B65" s="11" t="s">
        <v>133</v>
      </c>
      <c r="C65" s="164" t="s">
        <v>0</v>
      </c>
      <c r="D65" s="162">
        <v>5</v>
      </c>
      <c r="E65" s="168"/>
      <c r="F65" s="161"/>
    </row>
    <row r="66" spans="1:6">
      <c r="A66" s="8">
        <v>22</v>
      </c>
      <c r="B66" s="158" t="s">
        <v>150</v>
      </c>
      <c r="C66" s="164" t="s">
        <v>0</v>
      </c>
      <c r="D66" s="162">
        <v>5</v>
      </c>
      <c r="E66" s="168"/>
      <c r="F66" s="161"/>
    </row>
    <row r="67" spans="1:6">
      <c r="A67" s="288">
        <v>23</v>
      </c>
      <c r="B67" s="158" t="s">
        <v>135</v>
      </c>
      <c r="C67" s="164" t="s">
        <v>0</v>
      </c>
      <c r="D67" s="162">
        <v>4</v>
      </c>
      <c r="E67" s="168"/>
      <c r="F67" s="161"/>
    </row>
    <row r="68" spans="1:6">
      <c r="A68" s="8">
        <v>24</v>
      </c>
      <c r="B68" s="156" t="s">
        <v>136</v>
      </c>
      <c r="C68" s="390"/>
      <c r="D68" s="390"/>
      <c r="E68" s="390"/>
      <c r="F68" s="161"/>
    </row>
    <row r="69" spans="1:6">
      <c r="A69" s="288">
        <v>25</v>
      </c>
      <c r="B69" s="158" t="s">
        <v>137</v>
      </c>
      <c r="C69" s="164" t="s">
        <v>144</v>
      </c>
      <c r="D69" s="162">
        <v>10</v>
      </c>
      <c r="E69" s="168"/>
      <c r="F69" s="161"/>
    </row>
    <row r="70" spans="1:6">
      <c r="A70" s="8">
        <v>26</v>
      </c>
      <c r="B70" s="158" t="s">
        <v>138</v>
      </c>
      <c r="C70" s="164" t="s">
        <v>144</v>
      </c>
      <c r="D70" s="162">
        <v>184</v>
      </c>
      <c r="E70" s="168"/>
      <c r="F70" s="161"/>
    </row>
    <row r="71" spans="1:6">
      <c r="A71" s="288">
        <v>27</v>
      </c>
      <c r="B71" s="156" t="s">
        <v>139</v>
      </c>
      <c r="C71" s="390"/>
      <c r="D71" s="390"/>
      <c r="E71" s="390"/>
      <c r="F71" s="161"/>
    </row>
    <row r="72" spans="1:6">
      <c r="A72" s="8">
        <v>28</v>
      </c>
      <c r="B72" s="158" t="s">
        <v>140</v>
      </c>
      <c r="C72" s="164" t="s">
        <v>144</v>
      </c>
      <c r="D72" s="162">
        <v>1</v>
      </c>
      <c r="E72" s="168"/>
      <c r="F72" s="161"/>
    </row>
    <row r="73" spans="1:6">
      <c r="A73" s="288">
        <v>29</v>
      </c>
      <c r="B73" s="156" t="s">
        <v>77</v>
      </c>
      <c r="C73" s="390"/>
      <c r="D73" s="390"/>
      <c r="E73" s="390"/>
      <c r="F73" s="161"/>
    </row>
    <row r="74" spans="1:6">
      <c r="A74" s="8">
        <v>30</v>
      </c>
      <c r="B74" s="158" t="s">
        <v>142</v>
      </c>
      <c r="C74" s="164" t="s">
        <v>152</v>
      </c>
      <c r="D74" s="162">
        <v>60</v>
      </c>
      <c r="E74" s="168"/>
      <c r="F74" s="161"/>
    </row>
    <row r="75" spans="1:6">
      <c r="A75" s="607">
        <v>31</v>
      </c>
      <c r="B75" s="135" t="s">
        <v>210</v>
      </c>
      <c r="C75" s="107" t="s">
        <v>211</v>
      </c>
      <c r="D75" s="536">
        <v>1.25</v>
      </c>
      <c r="E75" s="537"/>
      <c r="F75" s="186"/>
    </row>
    <row r="76" spans="1:6">
      <c r="A76" s="288"/>
      <c r="B76" s="156" t="s">
        <v>143</v>
      </c>
      <c r="C76" s="170"/>
      <c r="D76" s="171"/>
      <c r="E76" s="172"/>
      <c r="F76" s="173"/>
    </row>
    <row r="79" spans="1:6">
      <c r="A79" s="600" t="s">
        <v>39</v>
      </c>
      <c r="B79" s="600" t="s">
        <v>498</v>
      </c>
      <c r="C79" s="600"/>
      <c r="D79" s="600"/>
      <c r="E79" s="600"/>
      <c r="F79" s="600"/>
    </row>
    <row r="80" spans="1:6">
      <c r="A80" s="759" t="s">
        <v>3</v>
      </c>
      <c r="B80" s="759" t="s">
        <v>43</v>
      </c>
      <c r="C80" s="768" t="s">
        <v>44</v>
      </c>
      <c r="D80" s="768" t="s">
        <v>119</v>
      </c>
      <c r="E80" s="768"/>
      <c r="F80" s="768"/>
    </row>
    <row r="81" spans="1:6">
      <c r="A81" s="759"/>
      <c r="B81" s="759"/>
      <c r="C81" s="768"/>
      <c r="D81" s="170" t="s">
        <v>2</v>
      </c>
      <c r="E81" s="170" t="s">
        <v>45</v>
      </c>
      <c r="F81" s="170" t="s">
        <v>46</v>
      </c>
    </row>
    <row r="82" spans="1:6">
      <c r="A82" s="288">
        <v>1</v>
      </c>
      <c r="B82" s="156" t="s">
        <v>47</v>
      </c>
      <c r="C82" s="768"/>
      <c r="D82" s="768"/>
      <c r="E82" s="768"/>
      <c r="F82" s="390"/>
    </row>
    <row r="83" spans="1:6">
      <c r="A83" s="8">
        <v>2</v>
      </c>
      <c r="B83" s="158" t="s">
        <v>120</v>
      </c>
      <c r="C83" s="164" t="s">
        <v>12</v>
      </c>
      <c r="D83" s="162">
        <v>96</v>
      </c>
      <c r="E83" s="168"/>
      <c r="F83" s="161"/>
    </row>
    <row r="84" spans="1:6">
      <c r="A84" s="288">
        <v>3</v>
      </c>
      <c r="B84" s="158" t="s">
        <v>121</v>
      </c>
      <c r="C84" s="164" t="s">
        <v>30</v>
      </c>
      <c r="D84" s="162">
        <v>576</v>
      </c>
      <c r="E84" s="165"/>
      <c r="F84" s="161"/>
    </row>
    <row r="85" spans="1:6" ht="26.25">
      <c r="A85" s="8">
        <v>4</v>
      </c>
      <c r="B85" s="11" t="s">
        <v>50</v>
      </c>
      <c r="C85" s="164" t="s">
        <v>12</v>
      </c>
      <c r="D85" s="162">
        <v>204</v>
      </c>
      <c r="E85" s="165"/>
      <c r="F85" s="161"/>
    </row>
    <row r="86" spans="1:6">
      <c r="A86" s="288">
        <v>5</v>
      </c>
      <c r="B86" s="158" t="s">
        <v>17</v>
      </c>
      <c r="C86" s="164" t="s">
        <v>52</v>
      </c>
      <c r="D86" s="162">
        <v>6</v>
      </c>
      <c r="E86" s="165"/>
      <c r="F86" s="161"/>
    </row>
    <row r="87" spans="1:6">
      <c r="A87" s="8">
        <v>6</v>
      </c>
      <c r="B87" s="158" t="s">
        <v>122</v>
      </c>
      <c r="C87" s="164" t="s">
        <v>52</v>
      </c>
      <c r="D87" s="162">
        <v>1</v>
      </c>
      <c r="E87" s="165"/>
      <c r="F87" s="161"/>
    </row>
    <row r="88" spans="1:6">
      <c r="A88" s="288">
        <v>7</v>
      </c>
      <c r="B88" s="156" t="s">
        <v>92</v>
      </c>
      <c r="C88" s="390"/>
      <c r="D88" s="390"/>
      <c r="E88" s="390"/>
      <c r="F88" s="161"/>
    </row>
    <row r="89" spans="1:6" ht="26.25">
      <c r="A89" s="8">
        <v>8</v>
      </c>
      <c r="B89" s="11" t="s">
        <v>124</v>
      </c>
      <c r="C89" s="164" t="s">
        <v>144</v>
      </c>
      <c r="D89" s="162">
        <v>1</v>
      </c>
      <c r="E89" s="165"/>
      <c r="F89" s="161"/>
    </row>
    <row r="90" spans="1:6">
      <c r="A90" s="288">
        <v>9</v>
      </c>
      <c r="B90" s="156" t="s">
        <v>54</v>
      </c>
      <c r="C90" s="390"/>
      <c r="D90" s="390"/>
      <c r="E90" s="390"/>
      <c r="F90" s="161"/>
    </row>
    <row r="91" spans="1:6">
      <c r="A91" s="8">
        <v>10</v>
      </c>
      <c r="B91" s="158" t="s">
        <v>125</v>
      </c>
      <c r="C91" s="164" t="s">
        <v>144</v>
      </c>
      <c r="D91" s="162">
        <v>130</v>
      </c>
      <c r="E91" s="165"/>
      <c r="F91" s="161"/>
    </row>
    <row r="92" spans="1:6">
      <c r="A92" s="288">
        <v>11</v>
      </c>
      <c r="B92" s="158" t="s">
        <v>160</v>
      </c>
      <c r="C92" s="164" t="s">
        <v>144</v>
      </c>
      <c r="D92" s="162">
        <v>26</v>
      </c>
      <c r="E92" s="165"/>
      <c r="F92" s="161"/>
    </row>
    <row r="93" spans="1:6">
      <c r="A93" s="8">
        <v>12</v>
      </c>
      <c r="B93" s="158" t="s">
        <v>126</v>
      </c>
      <c r="C93" s="164" t="s">
        <v>12</v>
      </c>
      <c r="D93" s="162">
        <v>20</v>
      </c>
      <c r="E93" s="165"/>
      <c r="F93" s="161"/>
    </row>
    <row r="94" spans="1:6">
      <c r="A94" s="288">
        <v>13</v>
      </c>
      <c r="B94" s="158" t="s">
        <v>156</v>
      </c>
      <c r="C94" s="164" t="s">
        <v>144</v>
      </c>
      <c r="D94" s="162">
        <v>20</v>
      </c>
      <c r="E94" s="165"/>
      <c r="F94" s="161"/>
    </row>
    <row r="95" spans="1:6">
      <c r="A95" s="8">
        <v>14</v>
      </c>
      <c r="B95" s="156" t="s">
        <v>127</v>
      </c>
      <c r="C95" s="390"/>
      <c r="D95" s="390"/>
      <c r="E95" s="390"/>
      <c r="F95" s="161"/>
    </row>
    <row r="96" spans="1:6">
      <c r="A96" s="288">
        <v>15</v>
      </c>
      <c r="B96" s="158" t="s">
        <v>149</v>
      </c>
      <c r="C96" s="164" t="s">
        <v>12</v>
      </c>
      <c r="D96" s="162">
        <v>96</v>
      </c>
      <c r="E96" s="168"/>
      <c r="F96" s="161"/>
    </row>
    <row r="97" spans="1:6" ht="25.5">
      <c r="A97" s="8">
        <v>16</v>
      </c>
      <c r="B97" s="169" t="s">
        <v>129</v>
      </c>
      <c r="C97" s="164" t="s">
        <v>12</v>
      </c>
      <c r="D97" s="162">
        <v>1</v>
      </c>
      <c r="E97" s="168"/>
      <c r="F97" s="161"/>
    </row>
    <row r="98" spans="1:6" ht="39">
      <c r="A98" s="288">
        <v>17</v>
      </c>
      <c r="B98" s="11" t="s">
        <v>130</v>
      </c>
      <c r="C98" s="164" t="s">
        <v>0</v>
      </c>
      <c r="D98" s="162">
        <v>2</v>
      </c>
      <c r="E98" s="168"/>
      <c r="F98" s="161"/>
    </row>
    <row r="99" spans="1:6">
      <c r="A99" s="8">
        <v>18</v>
      </c>
      <c r="B99" s="158" t="s">
        <v>131</v>
      </c>
      <c r="C99" s="164" t="s">
        <v>0</v>
      </c>
      <c r="D99" s="162">
        <v>2</v>
      </c>
      <c r="E99" s="168"/>
      <c r="F99" s="161"/>
    </row>
    <row r="100" spans="1:6">
      <c r="A100" s="288">
        <v>19</v>
      </c>
      <c r="B100" s="158" t="s">
        <v>132</v>
      </c>
      <c r="C100" s="164" t="s">
        <v>12</v>
      </c>
      <c r="D100" s="162">
        <v>36</v>
      </c>
      <c r="E100" s="168"/>
      <c r="F100" s="161"/>
    </row>
    <row r="101" spans="1:6" ht="26.25">
      <c r="A101" s="8">
        <v>20</v>
      </c>
      <c r="B101" s="11" t="s">
        <v>133</v>
      </c>
      <c r="C101" s="164" t="s">
        <v>0</v>
      </c>
      <c r="D101" s="162">
        <v>7</v>
      </c>
      <c r="E101" s="168"/>
      <c r="F101" s="161"/>
    </row>
    <row r="102" spans="1:6">
      <c r="A102" s="288">
        <v>21</v>
      </c>
      <c r="B102" s="158" t="s">
        <v>150</v>
      </c>
      <c r="C102" s="164" t="s">
        <v>0</v>
      </c>
      <c r="D102" s="162">
        <v>7</v>
      </c>
      <c r="E102" s="168"/>
      <c r="F102" s="161"/>
    </row>
    <row r="103" spans="1:6">
      <c r="A103" s="8">
        <v>22</v>
      </c>
      <c r="B103" s="158" t="s">
        <v>135</v>
      </c>
      <c r="C103" s="164" t="s">
        <v>0</v>
      </c>
      <c r="D103" s="162">
        <v>4</v>
      </c>
      <c r="E103" s="168"/>
      <c r="F103" s="161"/>
    </row>
    <row r="104" spans="1:6">
      <c r="A104" s="288">
        <v>23</v>
      </c>
      <c r="B104" s="156" t="s">
        <v>136</v>
      </c>
      <c r="C104" s="390"/>
      <c r="D104" s="390"/>
      <c r="E104" s="390"/>
      <c r="F104" s="161"/>
    </row>
    <row r="105" spans="1:6">
      <c r="A105" s="8">
        <v>24</v>
      </c>
      <c r="B105" s="158" t="s">
        <v>137</v>
      </c>
      <c r="C105" s="164" t="s">
        <v>144</v>
      </c>
      <c r="D105" s="162">
        <v>10</v>
      </c>
      <c r="E105" s="168"/>
      <c r="F105" s="161"/>
    </row>
    <row r="106" spans="1:6">
      <c r="A106" s="288">
        <v>25</v>
      </c>
      <c r="B106" s="158" t="s">
        <v>138</v>
      </c>
      <c r="C106" s="164" t="s">
        <v>144</v>
      </c>
      <c r="D106" s="162">
        <v>136</v>
      </c>
      <c r="E106" s="168"/>
      <c r="F106" s="161"/>
    </row>
    <row r="107" spans="1:6">
      <c r="A107" s="8">
        <v>26</v>
      </c>
      <c r="B107" s="156" t="s">
        <v>139</v>
      </c>
      <c r="C107" s="390"/>
      <c r="D107" s="390"/>
      <c r="E107" s="390"/>
      <c r="F107" s="161"/>
    </row>
    <row r="108" spans="1:6">
      <c r="A108" s="288">
        <v>27</v>
      </c>
      <c r="B108" s="158" t="s">
        <v>140</v>
      </c>
      <c r="C108" s="164" t="s">
        <v>144</v>
      </c>
      <c r="D108" s="162">
        <v>0.5</v>
      </c>
      <c r="E108" s="168"/>
      <c r="F108" s="161"/>
    </row>
    <row r="109" spans="1:6">
      <c r="A109" s="8">
        <v>28</v>
      </c>
      <c r="B109" s="156" t="s">
        <v>77</v>
      </c>
      <c r="C109" s="390"/>
      <c r="D109" s="390"/>
      <c r="E109" s="390"/>
      <c r="F109" s="161"/>
    </row>
    <row r="110" spans="1:6">
      <c r="A110" s="288">
        <v>29</v>
      </c>
      <c r="B110" s="158" t="s">
        <v>142</v>
      </c>
      <c r="C110" s="164" t="s">
        <v>152</v>
      </c>
      <c r="D110" s="162">
        <v>60</v>
      </c>
      <c r="E110" s="168"/>
      <c r="F110" s="161"/>
    </row>
    <row r="111" spans="1:6">
      <c r="A111" s="607">
        <v>30</v>
      </c>
      <c r="B111" s="135" t="s">
        <v>210</v>
      </c>
      <c r="C111" s="107" t="s">
        <v>211</v>
      </c>
      <c r="D111" s="650">
        <v>1.25</v>
      </c>
      <c r="E111" s="537"/>
      <c r="F111" s="186"/>
    </row>
    <row r="112" spans="1:6">
      <c r="A112" s="288"/>
      <c r="B112" s="156" t="s">
        <v>143</v>
      </c>
      <c r="C112" s="155"/>
      <c r="D112" s="199"/>
      <c r="E112" s="200"/>
      <c r="F112" s="173"/>
    </row>
    <row r="114" spans="1:6">
      <c r="A114" s="601" t="s">
        <v>39</v>
      </c>
      <c r="B114" s="600" t="s">
        <v>499</v>
      </c>
      <c r="C114" s="601"/>
      <c r="D114" s="601"/>
      <c r="E114" s="601"/>
      <c r="F114" s="601"/>
    </row>
    <row r="115" spans="1:6">
      <c r="A115" s="759" t="s">
        <v>3</v>
      </c>
      <c r="B115" s="759" t="s">
        <v>43</v>
      </c>
      <c r="C115" s="759" t="s">
        <v>44</v>
      </c>
      <c r="D115" s="759" t="s">
        <v>119</v>
      </c>
      <c r="E115" s="759"/>
      <c r="F115" s="759"/>
    </row>
    <row r="116" spans="1:6">
      <c r="A116" s="759"/>
      <c r="B116" s="759"/>
      <c r="C116" s="759"/>
      <c r="D116" s="155" t="s">
        <v>2</v>
      </c>
      <c r="E116" s="155" t="s">
        <v>45</v>
      </c>
      <c r="F116" s="155" t="s">
        <v>46</v>
      </c>
    </row>
    <row r="117" spans="1:6">
      <c r="A117" s="288">
        <v>1</v>
      </c>
      <c r="B117" s="156" t="s">
        <v>47</v>
      </c>
      <c r="C117" s="759"/>
      <c r="D117" s="759"/>
      <c r="E117" s="759"/>
      <c r="F117" s="157"/>
    </row>
    <row r="118" spans="1:6">
      <c r="A118" s="8">
        <v>1.1000000000000001</v>
      </c>
      <c r="B118" s="158" t="s">
        <v>120</v>
      </c>
      <c r="C118" s="164" t="s">
        <v>12</v>
      </c>
      <c r="D118" s="162">
        <v>96</v>
      </c>
      <c r="E118" s="168"/>
      <c r="F118" s="161"/>
    </row>
    <row r="119" spans="1:6">
      <c r="A119" s="8">
        <v>1.2</v>
      </c>
      <c r="B119" s="158" t="s">
        <v>17</v>
      </c>
      <c r="C119" s="164" t="s">
        <v>9</v>
      </c>
      <c r="D119" s="162">
        <v>2</v>
      </c>
      <c r="E119" s="165"/>
      <c r="F119" s="161"/>
    </row>
    <row r="120" spans="1:6">
      <c r="A120" s="8">
        <v>1.3</v>
      </c>
      <c r="B120" s="158" t="s">
        <v>122</v>
      </c>
      <c r="C120" s="164" t="s">
        <v>9</v>
      </c>
      <c r="D120" s="162">
        <v>1</v>
      </c>
      <c r="E120" s="165"/>
      <c r="F120" s="161"/>
    </row>
    <row r="121" spans="1:6">
      <c r="A121" s="288">
        <v>2</v>
      </c>
      <c r="B121" s="156" t="s">
        <v>92</v>
      </c>
      <c r="C121" s="390"/>
      <c r="D121" s="390"/>
      <c r="E121" s="390"/>
      <c r="F121" s="161"/>
    </row>
    <row r="122" spans="1:6" ht="26.25">
      <c r="A122" s="8">
        <v>2.2000000000000002</v>
      </c>
      <c r="B122" s="11" t="s">
        <v>124</v>
      </c>
      <c r="C122" s="164" t="s">
        <v>144</v>
      </c>
      <c r="D122" s="162">
        <v>0.5</v>
      </c>
      <c r="E122" s="165"/>
      <c r="F122" s="161"/>
    </row>
    <row r="123" spans="1:6">
      <c r="A123" s="288">
        <v>3</v>
      </c>
      <c r="B123" s="156" t="s">
        <v>54</v>
      </c>
      <c r="C123" s="390"/>
      <c r="D123" s="390"/>
      <c r="E123" s="390"/>
      <c r="F123" s="161"/>
    </row>
    <row r="124" spans="1:6">
      <c r="A124" s="8">
        <v>3.1</v>
      </c>
      <c r="B124" s="158" t="s">
        <v>125</v>
      </c>
      <c r="C124" s="164" t="s">
        <v>144</v>
      </c>
      <c r="D124" s="162">
        <v>54</v>
      </c>
      <c r="E124" s="165"/>
      <c r="F124" s="161"/>
    </row>
    <row r="125" spans="1:6">
      <c r="A125" s="8">
        <v>3.4</v>
      </c>
      <c r="B125" s="158" t="s">
        <v>160</v>
      </c>
      <c r="C125" s="164" t="s">
        <v>144</v>
      </c>
      <c r="D125" s="162">
        <v>10</v>
      </c>
      <c r="E125" s="165"/>
      <c r="F125" s="161"/>
    </row>
    <row r="126" spans="1:6">
      <c r="A126" s="8">
        <v>10</v>
      </c>
      <c r="B126" s="158" t="s">
        <v>156</v>
      </c>
      <c r="C126" s="164" t="s">
        <v>144</v>
      </c>
      <c r="D126" s="162">
        <v>10</v>
      </c>
      <c r="E126" s="165"/>
      <c r="F126" s="161"/>
    </row>
    <row r="127" spans="1:6">
      <c r="A127" s="288">
        <v>4</v>
      </c>
      <c r="B127" s="156" t="s">
        <v>127</v>
      </c>
      <c r="C127" s="390"/>
      <c r="D127" s="390"/>
      <c r="E127" s="390"/>
      <c r="F127" s="161"/>
    </row>
    <row r="128" spans="1:6">
      <c r="A128" s="8">
        <v>4.0999999999999996</v>
      </c>
      <c r="B128" s="158" t="s">
        <v>380</v>
      </c>
      <c r="C128" s="164" t="s">
        <v>12</v>
      </c>
      <c r="D128" s="162">
        <v>96</v>
      </c>
      <c r="E128" s="168"/>
      <c r="F128" s="161"/>
    </row>
    <row r="129" spans="1:6" ht="26.25">
      <c r="A129" s="8">
        <v>4.2</v>
      </c>
      <c r="B129" s="11" t="s">
        <v>381</v>
      </c>
      <c r="C129" s="164" t="s">
        <v>0</v>
      </c>
      <c r="D129" s="162">
        <v>16</v>
      </c>
      <c r="E129" s="168"/>
      <c r="F129" s="161"/>
    </row>
    <row r="130" spans="1:6">
      <c r="A130" s="8">
        <v>4.3</v>
      </c>
      <c r="B130" s="169" t="s">
        <v>382</v>
      </c>
      <c r="C130" s="164" t="s">
        <v>0</v>
      </c>
      <c r="D130" s="162">
        <v>1</v>
      </c>
      <c r="E130" s="168"/>
      <c r="F130" s="161"/>
    </row>
    <row r="131" spans="1:6" ht="26.25">
      <c r="A131" s="8">
        <v>4.4000000000000004</v>
      </c>
      <c r="B131" s="11" t="s">
        <v>383</v>
      </c>
      <c r="C131" s="164" t="s">
        <v>0</v>
      </c>
      <c r="D131" s="162">
        <v>1</v>
      </c>
      <c r="E131" s="168"/>
      <c r="F131" s="161"/>
    </row>
    <row r="132" spans="1:6">
      <c r="A132" s="8">
        <v>4.5</v>
      </c>
      <c r="B132" s="158" t="s">
        <v>384</v>
      </c>
      <c r="C132" s="164" t="s">
        <v>0</v>
      </c>
      <c r="D132" s="162">
        <v>6</v>
      </c>
      <c r="E132" s="168"/>
      <c r="F132" s="161"/>
    </row>
    <row r="133" spans="1:6">
      <c r="A133" s="288">
        <v>5</v>
      </c>
      <c r="B133" s="156" t="s">
        <v>136</v>
      </c>
      <c r="C133" s="390"/>
      <c r="D133" s="390"/>
      <c r="E133" s="390"/>
      <c r="F133" s="161" t="s">
        <v>39</v>
      </c>
    </row>
    <row r="134" spans="1:6">
      <c r="A134" s="8">
        <v>5.0999999999999996</v>
      </c>
      <c r="B134" s="158" t="s">
        <v>137</v>
      </c>
      <c r="C134" s="164" t="s">
        <v>144</v>
      </c>
      <c r="D134" s="162">
        <v>10</v>
      </c>
      <c r="E134" s="168"/>
      <c r="F134" s="161"/>
    </row>
    <row r="135" spans="1:6">
      <c r="A135" s="8">
        <v>5.2</v>
      </c>
      <c r="B135" s="158" t="s">
        <v>138</v>
      </c>
      <c r="C135" s="164" t="s">
        <v>144</v>
      </c>
      <c r="D135" s="162">
        <v>54</v>
      </c>
      <c r="E135" s="168"/>
      <c r="F135" s="161"/>
    </row>
    <row r="136" spans="1:6">
      <c r="A136" s="288">
        <v>6</v>
      </c>
      <c r="B136" s="156" t="s">
        <v>139</v>
      </c>
      <c r="C136" s="390"/>
      <c r="D136" s="390"/>
      <c r="E136" s="390"/>
      <c r="F136" s="161"/>
    </row>
    <row r="137" spans="1:6">
      <c r="A137" s="8">
        <v>6.1</v>
      </c>
      <c r="B137" s="158" t="s">
        <v>140</v>
      </c>
      <c r="C137" s="164" t="s">
        <v>144</v>
      </c>
      <c r="D137" s="162">
        <v>0.25</v>
      </c>
      <c r="E137" s="168"/>
      <c r="F137" s="161"/>
    </row>
    <row r="138" spans="1:6">
      <c r="A138" s="288">
        <v>7</v>
      </c>
      <c r="B138" s="156" t="s">
        <v>77</v>
      </c>
      <c r="C138" s="390"/>
      <c r="D138" s="390"/>
      <c r="E138" s="390"/>
      <c r="F138" s="161"/>
    </row>
    <row r="139" spans="1:6">
      <c r="A139" s="8">
        <v>7.1</v>
      </c>
      <c r="B139" s="158" t="s">
        <v>142</v>
      </c>
      <c r="C139" s="164" t="s">
        <v>152</v>
      </c>
      <c r="D139" s="162">
        <v>24</v>
      </c>
      <c r="E139" s="168"/>
      <c r="F139" s="161"/>
    </row>
    <row r="140" spans="1:6">
      <c r="A140" s="8">
        <v>8</v>
      </c>
      <c r="B140" s="135" t="s">
        <v>210</v>
      </c>
      <c r="C140" s="107" t="s">
        <v>211</v>
      </c>
      <c r="D140" s="536">
        <v>1.25</v>
      </c>
      <c r="E140" s="537"/>
      <c r="F140" s="186"/>
    </row>
    <row r="141" spans="1:6">
      <c r="A141" s="288"/>
      <c r="B141" s="156" t="s">
        <v>143</v>
      </c>
      <c r="C141" s="170"/>
      <c r="D141" s="171"/>
      <c r="E141" s="172"/>
      <c r="F141" s="173"/>
    </row>
    <row r="144" spans="1:6">
      <c r="A144" s="600" t="s">
        <v>39</v>
      </c>
      <c r="B144" s="600" t="s">
        <v>500</v>
      </c>
      <c r="C144" s="600"/>
      <c r="D144" s="600"/>
      <c r="E144" s="600"/>
      <c r="F144" s="600"/>
    </row>
    <row r="145" spans="1:6">
      <c r="A145" s="759" t="s">
        <v>3</v>
      </c>
      <c r="B145" s="759" t="s">
        <v>43</v>
      </c>
      <c r="C145" s="759" t="s">
        <v>44</v>
      </c>
      <c r="D145" s="759" t="s">
        <v>119</v>
      </c>
      <c r="E145" s="759"/>
      <c r="F145" s="759"/>
    </row>
    <row r="146" spans="1:6">
      <c r="A146" s="759"/>
      <c r="B146" s="759"/>
      <c r="C146" s="759"/>
      <c r="D146" s="155" t="s">
        <v>2</v>
      </c>
      <c r="E146" s="155" t="s">
        <v>45</v>
      </c>
      <c r="F146" s="155" t="s">
        <v>46</v>
      </c>
    </row>
    <row r="147" spans="1:6">
      <c r="A147" s="288">
        <v>1</v>
      </c>
      <c r="B147" s="156" t="s">
        <v>47</v>
      </c>
      <c r="C147" s="768"/>
      <c r="D147" s="768"/>
      <c r="E147" s="768"/>
      <c r="F147" s="157"/>
    </row>
    <row r="148" spans="1:6">
      <c r="A148" s="8">
        <v>2</v>
      </c>
      <c r="B148" s="158" t="s">
        <v>120</v>
      </c>
      <c r="C148" s="164" t="s">
        <v>12</v>
      </c>
      <c r="D148" s="162">
        <v>102</v>
      </c>
      <c r="E148" s="168"/>
      <c r="F148" s="161"/>
    </row>
    <row r="149" spans="1:6">
      <c r="A149" s="288">
        <v>3</v>
      </c>
      <c r="B149" s="158" t="s">
        <v>17</v>
      </c>
      <c r="C149" s="164" t="s">
        <v>52</v>
      </c>
      <c r="D149" s="162">
        <v>2</v>
      </c>
      <c r="E149" s="165"/>
      <c r="F149" s="161"/>
    </row>
    <row r="150" spans="1:6">
      <c r="A150" s="8">
        <v>4</v>
      </c>
      <c r="B150" s="158" t="s">
        <v>122</v>
      </c>
      <c r="C150" s="164" t="s">
        <v>52</v>
      </c>
      <c r="D150" s="162">
        <v>1</v>
      </c>
      <c r="E150" s="165"/>
      <c r="F150" s="161"/>
    </row>
    <row r="151" spans="1:6">
      <c r="A151" s="288">
        <v>5</v>
      </c>
      <c r="B151" s="156" t="s">
        <v>92</v>
      </c>
      <c r="C151" s="390"/>
      <c r="D151" s="390"/>
      <c r="E151" s="390"/>
      <c r="F151" s="161"/>
    </row>
    <row r="152" spans="1:6" ht="26.25">
      <c r="A152" s="8">
        <v>6</v>
      </c>
      <c r="B152" s="11" t="s">
        <v>124</v>
      </c>
      <c r="C152" s="164" t="s">
        <v>144</v>
      </c>
      <c r="D152" s="162">
        <v>1</v>
      </c>
      <c r="E152" s="165"/>
      <c r="F152" s="161"/>
    </row>
    <row r="153" spans="1:6">
      <c r="A153" s="288">
        <v>7</v>
      </c>
      <c r="B153" s="156" t="s">
        <v>54</v>
      </c>
      <c r="C153" s="390"/>
      <c r="D153" s="390"/>
      <c r="E153" s="390"/>
      <c r="F153" s="161"/>
    </row>
    <row r="154" spans="1:6">
      <c r="A154" s="8">
        <v>8</v>
      </c>
      <c r="B154" s="158" t="s">
        <v>125</v>
      </c>
      <c r="C154" s="164" t="s">
        <v>144</v>
      </c>
      <c r="D154" s="162">
        <v>50</v>
      </c>
      <c r="E154" s="165"/>
      <c r="F154" s="161"/>
    </row>
    <row r="155" spans="1:6">
      <c r="A155" s="288">
        <v>9</v>
      </c>
      <c r="B155" s="158" t="s">
        <v>160</v>
      </c>
      <c r="C155" s="164" t="s">
        <v>144</v>
      </c>
      <c r="D155" s="162">
        <v>10</v>
      </c>
      <c r="E155" s="165"/>
      <c r="F155" s="161"/>
    </row>
    <row r="156" spans="1:6">
      <c r="A156" s="8">
        <v>10</v>
      </c>
      <c r="B156" s="158" t="s">
        <v>156</v>
      </c>
      <c r="C156" s="164" t="s">
        <v>144</v>
      </c>
      <c r="D156" s="162">
        <v>10</v>
      </c>
      <c r="E156" s="165"/>
      <c r="F156" s="161"/>
    </row>
    <row r="157" spans="1:6">
      <c r="A157" s="288">
        <v>11</v>
      </c>
      <c r="B157" s="156" t="s">
        <v>127</v>
      </c>
      <c r="C157" s="390"/>
      <c r="D157" s="390"/>
      <c r="E157" s="390"/>
      <c r="F157" s="161"/>
    </row>
    <row r="158" spans="1:6">
      <c r="A158" s="8">
        <v>12</v>
      </c>
      <c r="B158" s="158" t="s">
        <v>385</v>
      </c>
      <c r="C158" s="164" t="s">
        <v>12</v>
      </c>
      <c r="D158" s="162">
        <v>102</v>
      </c>
      <c r="E158" s="168"/>
      <c r="F158" s="161"/>
    </row>
    <row r="159" spans="1:6" ht="26.25">
      <c r="A159" s="288">
        <v>13</v>
      </c>
      <c r="B159" s="11" t="s">
        <v>381</v>
      </c>
      <c r="C159" s="164" t="s">
        <v>0</v>
      </c>
      <c r="D159" s="162">
        <v>9</v>
      </c>
      <c r="E159" s="168"/>
      <c r="F159" s="161"/>
    </row>
    <row r="160" spans="1:6">
      <c r="A160" s="8">
        <v>14</v>
      </c>
      <c r="B160" s="169" t="s">
        <v>382</v>
      </c>
      <c r="C160" s="164" t="s">
        <v>0</v>
      </c>
      <c r="D160" s="162">
        <v>2</v>
      </c>
      <c r="E160" s="168"/>
      <c r="F160" s="161"/>
    </row>
    <row r="161" spans="1:6" ht="26.25">
      <c r="A161" s="288">
        <v>15</v>
      </c>
      <c r="B161" s="11" t="s">
        <v>383</v>
      </c>
      <c r="C161" s="164" t="s">
        <v>0</v>
      </c>
      <c r="D161" s="162">
        <v>2</v>
      </c>
      <c r="E161" s="168"/>
      <c r="F161" s="161"/>
    </row>
    <row r="162" spans="1:6">
      <c r="A162" s="8">
        <v>16</v>
      </c>
      <c r="B162" s="158" t="s">
        <v>384</v>
      </c>
      <c r="C162" s="164" t="s">
        <v>0</v>
      </c>
      <c r="D162" s="162">
        <v>4</v>
      </c>
      <c r="E162" s="168"/>
      <c r="F162" s="161"/>
    </row>
    <row r="163" spans="1:6">
      <c r="A163" s="288">
        <v>17</v>
      </c>
      <c r="B163" s="156" t="s">
        <v>136</v>
      </c>
      <c r="C163" s="390"/>
      <c r="D163" s="390"/>
      <c r="E163" s="390"/>
      <c r="F163" s="161"/>
    </row>
    <row r="164" spans="1:6">
      <c r="A164" s="8">
        <v>18</v>
      </c>
      <c r="B164" s="158" t="s">
        <v>137</v>
      </c>
      <c r="C164" s="164" t="s">
        <v>144</v>
      </c>
      <c r="D164" s="162">
        <v>9</v>
      </c>
      <c r="E164" s="168"/>
      <c r="F164" s="161"/>
    </row>
    <row r="165" spans="1:6">
      <c r="A165" s="288">
        <v>19</v>
      </c>
      <c r="B165" s="158" t="s">
        <v>138</v>
      </c>
      <c r="C165" s="164" t="s">
        <v>144</v>
      </c>
      <c r="D165" s="162">
        <v>50</v>
      </c>
      <c r="E165" s="168"/>
      <c r="F165" s="161"/>
    </row>
    <row r="166" spans="1:6">
      <c r="A166" s="8">
        <v>20</v>
      </c>
      <c r="B166" s="156" t="s">
        <v>139</v>
      </c>
      <c r="C166" s="390"/>
      <c r="D166" s="390"/>
      <c r="E166" s="390"/>
      <c r="F166" s="161"/>
    </row>
    <row r="167" spans="1:6">
      <c r="A167" s="288">
        <v>21</v>
      </c>
      <c r="B167" s="158" t="s">
        <v>140</v>
      </c>
      <c r="C167" s="164" t="s">
        <v>144</v>
      </c>
      <c r="D167" s="162">
        <v>0.5</v>
      </c>
      <c r="E167" s="168"/>
      <c r="F167" s="161"/>
    </row>
    <row r="168" spans="1:6">
      <c r="A168" s="8">
        <v>22</v>
      </c>
      <c r="B168" s="156" t="s">
        <v>77</v>
      </c>
      <c r="C168" s="390"/>
      <c r="D168" s="390"/>
      <c r="E168" s="390"/>
      <c r="F168" s="161"/>
    </row>
    <row r="169" spans="1:6">
      <c r="A169" s="288">
        <v>23</v>
      </c>
      <c r="B169" s="158" t="s">
        <v>142</v>
      </c>
      <c r="C169" s="164" t="s">
        <v>152</v>
      </c>
      <c r="D169" s="162">
        <v>24</v>
      </c>
      <c r="E169" s="168"/>
      <c r="F169" s="161"/>
    </row>
    <row r="170" spans="1:6">
      <c r="A170" s="8">
        <v>24</v>
      </c>
      <c r="B170" s="135" t="s">
        <v>210</v>
      </c>
      <c r="C170" s="107" t="s">
        <v>211</v>
      </c>
      <c r="D170" s="650">
        <v>1.25</v>
      </c>
      <c r="E170" s="537"/>
      <c r="F170" s="186"/>
    </row>
    <row r="171" spans="1:6">
      <c r="A171" s="288"/>
      <c r="B171" s="156" t="s">
        <v>143</v>
      </c>
      <c r="C171" s="170"/>
      <c r="D171" s="171"/>
      <c r="E171" s="172"/>
      <c r="F171" s="173" t="s">
        <v>39</v>
      </c>
    </row>
    <row r="174" spans="1:6">
      <c r="A174" s="600"/>
      <c r="B174" s="391" t="s">
        <v>501</v>
      </c>
      <c r="C174" s="600"/>
      <c r="D174" s="600"/>
      <c r="E174" s="600"/>
      <c r="F174" s="600"/>
    </row>
    <row r="175" spans="1:6">
      <c r="A175" s="759" t="s">
        <v>3</v>
      </c>
      <c r="B175" s="759" t="s">
        <v>43</v>
      </c>
      <c r="C175" s="759" t="s">
        <v>44</v>
      </c>
      <c r="D175" s="759" t="s">
        <v>119</v>
      </c>
      <c r="E175" s="759"/>
      <c r="F175" s="759"/>
    </row>
    <row r="176" spans="1:6">
      <c r="A176" s="759"/>
      <c r="B176" s="759"/>
      <c r="C176" s="759"/>
      <c r="D176" s="155" t="s">
        <v>2</v>
      </c>
      <c r="E176" s="155" t="s">
        <v>45</v>
      </c>
      <c r="F176" s="155" t="s">
        <v>46</v>
      </c>
    </row>
    <row r="177" spans="1:6">
      <c r="A177" s="288">
        <v>1</v>
      </c>
      <c r="B177" s="156" t="s">
        <v>47</v>
      </c>
      <c r="C177" s="759"/>
      <c r="D177" s="759"/>
      <c r="E177" s="759"/>
      <c r="F177" s="157"/>
    </row>
    <row r="178" spans="1:6">
      <c r="A178" s="8">
        <v>2</v>
      </c>
      <c r="B178" s="158" t="s">
        <v>120</v>
      </c>
      <c r="C178" s="164" t="s">
        <v>12</v>
      </c>
      <c r="D178" s="162">
        <v>102</v>
      </c>
      <c r="E178" s="168"/>
      <c r="F178" s="161"/>
    </row>
    <row r="179" spans="1:6">
      <c r="A179" s="288">
        <v>3</v>
      </c>
      <c r="B179" s="158" t="s">
        <v>17</v>
      </c>
      <c r="C179" s="164" t="s">
        <v>52</v>
      </c>
      <c r="D179" s="162">
        <v>2</v>
      </c>
      <c r="E179" s="165"/>
      <c r="F179" s="161"/>
    </row>
    <row r="180" spans="1:6">
      <c r="A180" s="8">
        <v>4</v>
      </c>
      <c r="B180" s="156" t="s">
        <v>92</v>
      </c>
      <c r="C180" s="390"/>
      <c r="D180" s="390"/>
      <c r="E180" s="390"/>
      <c r="F180" s="161"/>
    </row>
    <row r="181" spans="1:6" ht="26.25">
      <c r="A181" s="288">
        <v>5</v>
      </c>
      <c r="B181" s="11" t="s">
        <v>124</v>
      </c>
      <c r="C181" s="164" t="s">
        <v>144</v>
      </c>
      <c r="D181" s="162">
        <v>1</v>
      </c>
      <c r="E181" s="165"/>
      <c r="F181" s="161"/>
    </row>
    <row r="182" spans="1:6">
      <c r="A182" s="8">
        <v>6</v>
      </c>
      <c r="B182" s="156" t="s">
        <v>54</v>
      </c>
      <c r="C182" s="390"/>
      <c r="D182" s="390"/>
      <c r="E182" s="390"/>
      <c r="F182" s="161"/>
    </row>
    <row r="183" spans="1:6">
      <c r="A183" s="288">
        <v>7</v>
      </c>
      <c r="B183" s="158" t="s">
        <v>125</v>
      </c>
      <c r="C183" s="164" t="s">
        <v>144</v>
      </c>
      <c r="D183" s="162">
        <v>54</v>
      </c>
      <c r="E183" s="165"/>
      <c r="F183" s="161"/>
    </row>
    <row r="184" spans="1:6">
      <c r="A184" s="8">
        <v>8</v>
      </c>
      <c r="B184" s="158" t="s">
        <v>160</v>
      </c>
      <c r="C184" s="164" t="s">
        <v>144</v>
      </c>
      <c r="D184" s="162">
        <v>16</v>
      </c>
      <c r="E184" s="165"/>
      <c r="F184" s="161"/>
    </row>
    <row r="185" spans="1:6">
      <c r="A185" s="288">
        <v>9</v>
      </c>
      <c r="B185" s="158" t="s">
        <v>156</v>
      </c>
      <c r="C185" s="164" t="s">
        <v>144</v>
      </c>
      <c r="D185" s="162">
        <v>11</v>
      </c>
      <c r="E185" s="165"/>
      <c r="F185" s="161"/>
    </row>
    <row r="186" spans="1:6">
      <c r="A186" s="8">
        <v>10</v>
      </c>
      <c r="B186" s="156" t="s">
        <v>127</v>
      </c>
      <c r="C186" s="390"/>
      <c r="D186" s="390"/>
      <c r="E186" s="390"/>
      <c r="F186" s="161"/>
    </row>
    <row r="187" spans="1:6">
      <c r="A187" s="288">
        <v>11</v>
      </c>
      <c r="B187" s="158" t="s">
        <v>380</v>
      </c>
      <c r="C187" s="164" t="s">
        <v>12</v>
      </c>
      <c r="D187" s="162">
        <v>102</v>
      </c>
      <c r="E187" s="168"/>
      <c r="F187" s="161"/>
    </row>
    <row r="188" spans="1:6" ht="26.25">
      <c r="A188" s="8">
        <v>12</v>
      </c>
      <c r="B188" s="11" t="s">
        <v>381</v>
      </c>
      <c r="C188" s="164" t="s">
        <v>0</v>
      </c>
      <c r="D188" s="162">
        <v>13</v>
      </c>
      <c r="E188" s="168"/>
      <c r="F188" s="161"/>
    </row>
    <row r="189" spans="1:6">
      <c r="A189" s="288">
        <v>13</v>
      </c>
      <c r="B189" s="169" t="s">
        <v>382</v>
      </c>
      <c r="C189" s="164" t="s">
        <v>0</v>
      </c>
      <c r="D189" s="162">
        <v>1</v>
      </c>
      <c r="E189" s="168"/>
      <c r="F189" s="161"/>
    </row>
    <row r="190" spans="1:6">
      <c r="A190" s="8">
        <v>14</v>
      </c>
      <c r="B190" s="169" t="s">
        <v>684</v>
      </c>
      <c r="C190" s="164" t="s">
        <v>0</v>
      </c>
      <c r="D190" s="162">
        <v>1</v>
      </c>
      <c r="E190" s="168"/>
      <c r="F190" s="161"/>
    </row>
    <row r="191" spans="1:6" ht="26.25">
      <c r="A191" s="288">
        <v>15</v>
      </c>
      <c r="B191" s="11" t="s">
        <v>383</v>
      </c>
      <c r="C191" s="164" t="s">
        <v>0</v>
      </c>
      <c r="D191" s="162">
        <v>2</v>
      </c>
      <c r="E191" s="168"/>
      <c r="F191" s="161"/>
    </row>
    <row r="192" spans="1:6">
      <c r="A192" s="8">
        <v>16</v>
      </c>
      <c r="B192" s="158" t="s">
        <v>384</v>
      </c>
      <c r="C192" s="164" t="s">
        <v>0</v>
      </c>
      <c r="D192" s="162">
        <v>4</v>
      </c>
      <c r="E192" s="168"/>
      <c r="F192" s="161"/>
    </row>
    <row r="193" spans="1:6">
      <c r="A193" s="288">
        <v>17</v>
      </c>
      <c r="B193" s="156" t="s">
        <v>136</v>
      </c>
      <c r="C193" s="390"/>
      <c r="D193" s="390"/>
      <c r="E193" s="390"/>
      <c r="F193" s="161"/>
    </row>
    <row r="194" spans="1:6">
      <c r="A194" s="8">
        <v>18</v>
      </c>
      <c r="B194" s="158" t="s">
        <v>137</v>
      </c>
      <c r="C194" s="164" t="s">
        <v>144</v>
      </c>
      <c r="D194" s="162">
        <v>10</v>
      </c>
      <c r="E194" s="168"/>
      <c r="F194" s="161"/>
    </row>
    <row r="195" spans="1:6">
      <c r="A195" s="288">
        <v>19</v>
      </c>
      <c r="B195" s="158" t="s">
        <v>138</v>
      </c>
      <c r="C195" s="164" t="s">
        <v>144</v>
      </c>
      <c r="D195" s="162">
        <v>60</v>
      </c>
      <c r="E195" s="168"/>
      <c r="F195" s="161"/>
    </row>
    <row r="196" spans="1:6">
      <c r="A196" s="8">
        <v>20</v>
      </c>
      <c r="B196" s="156" t="s">
        <v>139</v>
      </c>
      <c r="C196" s="390"/>
      <c r="D196" s="390"/>
      <c r="E196" s="390"/>
      <c r="F196" s="161"/>
    </row>
    <row r="197" spans="1:6">
      <c r="A197" s="288">
        <v>21</v>
      </c>
      <c r="B197" s="158" t="s">
        <v>140</v>
      </c>
      <c r="C197" s="164" t="s">
        <v>144</v>
      </c>
      <c r="D197" s="162">
        <v>0.5</v>
      </c>
      <c r="E197" s="168"/>
      <c r="F197" s="161"/>
    </row>
    <row r="198" spans="1:6">
      <c r="A198" s="8">
        <v>22</v>
      </c>
      <c r="B198" s="156" t="s">
        <v>77</v>
      </c>
      <c r="C198" s="390"/>
      <c r="D198" s="390"/>
      <c r="E198" s="390"/>
      <c r="F198" s="161"/>
    </row>
    <row r="199" spans="1:6">
      <c r="A199" s="288">
        <v>23</v>
      </c>
      <c r="B199" s="158" t="s">
        <v>142</v>
      </c>
      <c r="C199" s="164" t="s">
        <v>152</v>
      </c>
      <c r="D199" s="162">
        <v>24</v>
      </c>
      <c r="E199" s="168"/>
      <c r="F199" s="161"/>
    </row>
    <row r="200" spans="1:6">
      <c r="A200" s="8">
        <v>24</v>
      </c>
      <c r="B200" s="135" t="s">
        <v>210</v>
      </c>
      <c r="C200" s="107" t="s">
        <v>211</v>
      </c>
      <c r="D200" s="536">
        <v>1.25</v>
      </c>
      <c r="E200" s="537"/>
      <c r="F200" s="186"/>
    </row>
    <row r="201" spans="1:6">
      <c r="A201" s="288"/>
      <c r="B201" s="156" t="s">
        <v>143</v>
      </c>
      <c r="C201" s="170"/>
      <c r="D201" s="171"/>
      <c r="E201" s="172"/>
      <c r="F201" s="173"/>
    </row>
    <row r="204" spans="1:6">
      <c r="B204" s="391" t="s">
        <v>386</v>
      </c>
    </row>
    <row r="206" spans="1:6">
      <c r="A206" s="803" t="s">
        <v>387</v>
      </c>
      <c r="B206" s="803"/>
      <c r="C206" s="803"/>
      <c r="D206" s="803"/>
      <c r="E206" s="803"/>
      <c r="F206" s="803"/>
    </row>
    <row r="207" spans="1:6">
      <c r="A207" s="395" t="s">
        <v>3</v>
      </c>
      <c r="B207" s="395" t="s">
        <v>22</v>
      </c>
      <c r="C207" s="395" t="s">
        <v>21</v>
      </c>
      <c r="D207" s="395" t="s">
        <v>2</v>
      </c>
      <c r="E207" s="396" t="s">
        <v>45</v>
      </c>
      <c r="F207" s="395" t="s">
        <v>222</v>
      </c>
    </row>
    <row r="208" spans="1:6">
      <c r="A208" s="7"/>
      <c r="B208" s="7" t="s">
        <v>47</v>
      </c>
      <c r="C208" s="7"/>
      <c r="D208" s="7"/>
      <c r="E208" s="12"/>
      <c r="F208" s="7"/>
    </row>
    <row r="209" spans="1:6" ht="26.25">
      <c r="A209" s="8">
        <v>1</v>
      </c>
      <c r="B209" s="13" t="s">
        <v>685</v>
      </c>
      <c r="C209" s="394" t="s">
        <v>12</v>
      </c>
      <c r="D209" s="394">
        <v>1400</v>
      </c>
      <c r="E209" s="603"/>
      <c r="F209" s="264"/>
    </row>
    <row r="210" spans="1:6">
      <c r="A210" s="8">
        <v>2</v>
      </c>
      <c r="B210" s="7" t="s">
        <v>388</v>
      </c>
      <c r="C210" s="7" t="s">
        <v>5</v>
      </c>
      <c r="D210" s="7">
        <v>582</v>
      </c>
      <c r="E210" s="12"/>
      <c r="F210" s="264"/>
    </row>
    <row r="211" spans="1:6">
      <c r="A211" s="8">
        <v>3</v>
      </c>
      <c r="B211" s="7" t="s">
        <v>389</v>
      </c>
      <c r="C211" s="7" t="s">
        <v>5</v>
      </c>
      <c r="D211" s="7">
        <v>537</v>
      </c>
      <c r="E211" s="12"/>
      <c r="F211" s="264"/>
    </row>
    <row r="212" spans="1:6">
      <c r="A212" s="106">
        <v>4</v>
      </c>
      <c r="B212" s="104" t="s">
        <v>390</v>
      </c>
      <c r="C212" s="7" t="s">
        <v>5</v>
      </c>
      <c r="D212" s="7">
        <v>34</v>
      </c>
      <c r="E212" s="12"/>
      <c r="F212" s="264"/>
    </row>
    <row r="213" spans="1:6" ht="25.5">
      <c r="A213" s="106">
        <v>6</v>
      </c>
      <c r="B213" s="392" t="s">
        <v>688</v>
      </c>
      <c r="C213" s="7" t="s">
        <v>12</v>
      </c>
      <c r="D213" s="7">
        <v>1500</v>
      </c>
      <c r="E213" s="12"/>
      <c r="F213" s="264"/>
    </row>
    <row r="214" spans="1:6">
      <c r="A214" s="106">
        <v>7</v>
      </c>
      <c r="B214" s="104" t="s">
        <v>391</v>
      </c>
      <c r="C214" s="7" t="s">
        <v>9</v>
      </c>
      <c r="D214" s="7">
        <v>1</v>
      </c>
      <c r="E214" s="12"/>
      <c r="F214" s="299"/>
    </row>
    <row r="215" spans="1:6">
      <c r="A215" s="106">
        <v>8</v>
      </c>
      <c r="B215" s="104" t="s">
        <v>686</v>
      </c>
      <c r="C215" s="7" t="s">
        <v>9</v>
      </c>
      <c r="D215" s="7">
        <v>1</v>
      </c>
      <c r="E215" s="12"/>
      <c r="F215" s="299"/>
    </row>
    <row r="216" spans="1:6">
      <c r="A216" s="106">
        <v>9</v>
      </c>
      <c r="B216" s="104" t="s">
        <v>392</v>
      </c>
      <c r="C216" s="7" t="s">
        <v>9</v>
      </c>
      <c r="D216" s="7">
        <v>1</v>
      </c>
      <c r="E216" s="12"/>
      <c r="F216" s="299"/>
    </row>
    <row r="217" spans="1:6">
      <c r="A217" s="106">
        <v>10</v>
      </c>
      <c r="B217" s="104" t="s">
        <v>393</v>
      </c>
      <c r="C217" s="7" t="s">
        <v>9</v>
      </c>
      <c r="D217" s="7">
        <v>1</v>
      </c>
      <c r="E217" s="12"/>
      <c r="F217" s="299"/>
    </row>
    <row r="218" spans="1:6">
      <c r="A218" s="106">
        <v>11</v>
      </c>
      <c r="B218" s="104" t="s">
        <v>394</v>
      </c>
      <c r="C218" s="7" t="s">
        <v>9</v>
      </c>
      <c r="D218" s="7">
        <v>1</v>
      </c>
      <c r="E218" s="12"/>
      <c r="F218" s="299"/>
    </row>
    <row r="219" spans="1:6">
      <c r="A219" s="106">
        <v>12</v>
      </c>
      <c r="B219" s="104" t="s">
        <v>687</v>
      </c>
      <c r="C219" s="7" t="s">
        <v>9</v>
      </c>
      <c r="D219" s="7">
        <v>1</v>
      </c>
      <c r="E219" s="12"/>
      <c r="F219" s="299"/>
    </row>
    <row r="220" spans="1:6">
      <c r="A220" s="106">
        <v>13</v>
      </c>
      <c r="B220" s="104" t="s">
        <v>395</v>
      </c>
      <c r="C220" s="7" t="s">
        <v>9</v>
      </c>
      <c r="D220" s="7">
        <v>1</v>
      </c>
      <c r="E220" s="12"/>
      <c r="F220" s="299"/>
    </row>
    <row r="221" spans="1:6">
      <c r="A221" s="106">
        <v>14</v>
      </c>
      <c r="B221" s="104" t="s">
        <v>396</v>
      </c>
      <c r="C221" s="7" t="s">
        <v>9</v>
      </c>
      <c r="D221" s="7">
        <v>1</v>
      </c>
      <c r="E221" s="12"/>
      <c r="F221" s="299"/>
    </row>
    <row r="222" spans="1:6" ht="26.25">
      <c r="A222" s="106">
        <v>15</v>
      </c>
      <c r="B222" s="59" t="s">
        <v>590</v>
      </c>
      <c r="C222" s="394" t="s">
        <v>9</v>
      </c>
      <c r="D222" s="394">
        <v>1</v>
      </c>
      <c r="E222" s="603"/>
      <c r="F222" s="299"/>
    </row>
    <row r="223" spans="1:6" ht="26.25">
      <c r="A223" s="106">
        <v>16</v>
      </c>
      <c r="B223" s="59" t="s">
        <v>591</v>
      </c>
      <c r="C223" s="394" t="s">
        <v>5</v>
      </c>
      <c r="D223" s="394">
        <v>10</v>
      </c>
      <c r="E223" s="603"/>
      <c r="F223" s="299"/>
    </row>
    <row r="224" spans="1:6" ht="26.25">
      <c r="A224" s="106">
        <v>17</v>
      </c>
      <c r="B224" s="59" t="s">
        <v>592</v>
      </c>
      <c r="C224" s="7" t="s">
        <v>12</v>
      </c>
      <c r="D224" s="7">
        <v>40</v>
      </c>
      <c r="E224" s="603"/>
      <c r="F224" s="299"/>
    </row>
    <row r="225" spans="1:7">
      <c r="A225" s="106">
        <v>18</v>
      </c>
      <c r="B225" s="104" t="s">
        <v>593</v>
      </c>
      <c r="C225" s="7" t="s">
        <v>223</v>
      </c>
      <c r="D225" s="7">
        <v>1000</v>
      </c>
      <c r="E225" s="7"/>
      <c r="F225" s="299"/>
    </row>
    <row r="226" spans="1:7">
      <c r="A226" s="8">
        <v>19</v>
      </c>
      <c r="B226" s="135" t="s">
        <v>210</v>
      </c>
      <c r="C226" s="185" t="s">
        <v>211</v>
      </c>
      <c r="D226" s="650">
        <v>1.25</v>
      </c>
      <c r="E226" s="186"/>
      <c r="F226" s="186"/>
    </row>
    <row r="227" spans="1:7">
      <c r="A227" s="7"/>
      <c r="B227" s="7"/>
      <c r="C227" s="7"/>
      <c r="D227" s="7"/>
      <c r="E227" s="7"/>
      <c r="F227" s="7"/>
    </row>
    <row r="228" spans="1:7">
      <c r="A228" s="7"/>
      <c r="B228" s="397" t="s">
        <v>4</v>
      </c>
      <c r="C228" s="7"/>
      <c r="D228" s="7"/>
      <c r="E228" s="7"/>
      <c r="F228" s="287"/>
    </row>
    <row r="231" spans="1:7">
      <c r="B231" s="101" t="s">
        <v>146</v>
      </c>
      <c r="C231" s="15"/>
      <c r="D231" s="15"/>
      <c r="E231" s="15"/>
      <c r="F231" s="175"/>
    </row>
    <row r="232" spans="1:7">
      <c r="B232" s="101" t="s">
        <v>145</v>
      </c>
      <c r="C232" s="176"/>
      <c r="D232" s="176"/>
      <c r="E232" s="176"/>
      <c r="F232" s="177"/>
    </row>
    <row r="233" spans="1:7">
      <c r="B233" s="649" t="s">
        <v>580</v>
      </c>
      <c r="C233" s="179" t="s">
        <v>803</v>
      </c>
      <c r="D233" s="176"/>
      <c r="E233" s="176"/>
      <c r="F233" s="177"/>
    </row>
    <row r="234" spans="1:7">
      <c r="B234" s="101" t="s">
        <v>40</v>
      </c>
      <c r="C234" s="179" t="s">
        <v>803</v>
      </c>
      <c r="D234" s="176"/>
      <c r="E234" s="176"/>
      <c r="F234" s="177"/>
    </row>
    <row r="235" spans="1:7">
      <c r="B235" s="101" t="s">
        <v>41</v>
      </c>
      <c r="C235" s="179" t="s">
        <v>803</v>
      </c>
      <c r="D235" s="176"/>
      <c r="E235" s="176"/>
      <c r="F235" s="177"/>
    </row>
    <row r="236" spans="1:7" ht="15.75" thickBot="1">
      <c r="B236" s="101" t="s">
        <v>42</v>
      </c>
      <c r="C236" s="179">
        <v>0.16</v>
      </c>
      <c r="D236" s="176"/>
      <c r="E236" s="176"/>
      <c r="F236" s="177"/>
    </row>
    <row r="237" spans="1:7" ht="15.75" thickBot="1">
      <c r="B237" s="89" t="s">
        <v>147</v>
      </c>
      <c r="C237" s="176"/>
      <c r="D237" s="176"/>
      <c r="E237" s="176"/>
      <c r="F237" s="387"/>
      <c r="G237" s="252" t="s">
        <v>39</v>
      </c>
    </row>
    <row r="241" spans="1:6" ht="23.25">
      <c r="B241" s="2" t="s">
        <v>777</v>
      </c>
    </row>
    <row r="244" spans="1:6">
      <c r="A244" s="388" t="s">
        <v>39</v>
      </c>
      <c r="B244" s="769" t="s">
        <v>502</v>
      </c>
      <c r="C244" s="770"/>
      <c r="D244" s="770"/>
      <c r="E244" s="770"/>
      <c r="F244" s="771"/>
    </row>
    <row r="245" spans="1:6">
      <c r="A245" s="796" t="s">
        <v>3</v>
      </c>
      <c r="B245" s="798" t="s">
        <v>43</v>
      </c>
      <c r="C245" s="800" t="s">
        <v>44</v>
      </c>
      <c r="D245" s="802" t="s">
        <v>119</v>
      </c>
      <c r="E245" s="802"/>
      <c r="F245" s="802"/>
    </row>
    <row r="246" spans="1:6" ht="15.75" thickBot="1">
      <c r="A246" s="797"/>
      <c r="B246" s="799"/>
      <c r="C246" s="801"/>
      <c r="D246" s="155" t="s">
        <v>2</v>
      </c>
      <c r="E246" s="155" t="s">
        <v>45</v>
      </c>
      <c r="F246" s="155" t="s">
        <v>46</v>
      </c>
    </row>
    <row r="247" spans="1:6">
      <c r="A247" s="435">
        <v>1</v>
      </c>
      <c r="B247" s="436" t="s">
        <v>402</v>
      </c>
      <c r="C247" s="437" t="s">
        <v>12</v>
      </c>
      <c r="D247" s="160">
        <v>336</v>
      </c>
      <c r="E247" s="161"/>
      <c r="F247" s="161"/>
    </row>
    <row r="248" spans="1:6" ht="15.75" thickBot="1">
      <c r="A248" s="435">
        <v>2</v>
      </c>
      <c r="B248" s="438" t="s">
        <v>403</v>
      </c>
      <c r="C248" s="437" t="s">
        <v>144</v>
      </c>
      <c r="D248" s="108">
        <v>1</v>
      </c>
      <c r="E248" s="261"/>
      <c r="F248" s="161"/>
    </row>
    <row r="249" spans="1:6" ht="15.75" thickTop="1">
      <c r="A249" s="435">
        <v>3</v>
      </c>
      <c r="B249" s="436" t="s">
        <v>125</v>
      </c>
      <c r="C249" s="437" t="s">
        <v>144</v>
      </c>
      <c r="D249" s="160">
        <v>120</v>
      </c>
      <c r="E249" s="261"/>
      <c r="F249" s="161"/>
    </row>
    <row r="250" spans="1:6" ht="15.75" thickBot="1">
      <c r="A250" s="435">
        <v>4</v>
      </c>
      <c r="B250" s="439" t="s">
        <v>404</v>
      </c>
      <c r="C250" s="440" t="s">
        <v>144</v>
      </c>
      <c r="D250" s="160">
        <v>20</v>
      </c>
      <c r="E250" s="261"/>
      <c r="F250" s="161"/>
    </row>
    <row r="251" spans="1:6" ht="27.75" thickTop="1" thickBot="1">
      <c r="A251" s="435">
        <v>5</v>
      </c>
      <c r="B251" s="441" t="s">
        <v>557</v>
      </c>
      <c r="C251" s="442" t="s">
        <v>12</v>
      </c>
      <c r="D251" s="162">
        <v>210</v>
      </c>
      <c r="E251" s="186"/>
      <c r="F251" s="161"/>
    </row>
    <row r="252" spans="1:6" ht="27" thickTop="1">
      <c r="A252" s="435">
        <v>6</v>
      </c>
      <c r="B252" s="441" t="s">
        <v>692</v>
      </c>
      <c r="C252" s="437" t="s">
        <v>12</v>
      </c>
      <c r="D252" s="162">
        <v>72</v>
      </c>
      <c r="E252" s="186"/>
      <c r="F252" s="161"/>
    </row>
    <row r="253" spans="1:6" ht="25.5">
      <c r="A253" s="435">
        <v>7</v>
      </c>
      <c r="B253" s="443" t="s">
        <v>405</v>
      </c>
      <c r="C253" s="444" t="s">
        <v>12</v>
      </c>
      <c r="D253" s="162">
        <v>54</v>
      </c>
      <c r="E253" s="161"/>
      <c r="F253" s="161"/>
    </row>
    <row r="254" spans="1:6">
      <c r="A254" s="435">
        <v>8</v>
      </c>
      <c r="B254" s="445" t="s">
        <v>558</v>
      </c>
      <c r="C254" s="444" t="s">
        <v>9</v>
      </c>
      <c r="D254" s="162">
        <v>10</v>
      </c>
      <c r="E254" s="168"/>
      <c r="F254" s="161"/>
    </row>
    <row r="255" spans="1:6" ht="26.25">
      <c r="A255" s="435">
        <v>9</v>
      </c>
      <c r="B255" s="445" t="s">
        <v>406</v>
      </c>
      <c r="C255" s="444" t="s">
        <v>9</v>
      </c>
      <c r="D255" s="162">
        <v>10</v>
      </c>
      <c r="E255" s="161"/>
      <c r="F255" s="161"/>
    </row>
    <row r="256" spans="1:6">
      <c r="A256" s="435">
        <v>10</v>
      </c>
      <c r="B256" s="446" t="s">
        <v>407</v>
      </c>
      <c r="C256" s="444" t="s">
        <v>9</v>
      </c>
      <c r="D256" s="162">
        <v>4</v>
      </c>
      <c r="E256" s="161"/>
      <c r="F256" s="161"/>
    </row>
    <row r="257" spans="1:6" ht="26.25">
      <c r="A257" s="435">
        <v>11</v>
      </c>
      <c r="B257" s="445" t="s">
        <v>408</v>
      </c>
      <c r="C257" s="444" t="s">
        <v>9</v>
      </c>
      <c r="D257" s="162">
        <v>14</v>
      </c>
      <c r="E257" s="161"/>
      <c r="F257" s="161"/>
    </row>
    <row r="258" spans="1:6" ht="26.25">
      <c r="A258" s="435">
        <v>12</v>
      </c>
      <c r="B258" s="445" t="s">
        <v>409</v>
      </c>
      <c r="C258" s="444" t="s">
        <v>9</v>
      </c>
      <c r="D258" s="162">
        <v>8</v>
      </c>
      <c r="E258" s="161"/>
      <c r="F258" s="161"/>
    </row>
    <row r="259" spans="1:6" ht="26.25">
      <c r="A259" s="435">
        <v>13</v>
      </c>
      <c r="B259" s="445" t="s">
        <v>410</v>
      </c>
      <c r="C259" s="444" t="s">
        <v>9</v>
      </c>
      <c r="D259" s="162">
        <v>4</v>
      </c>
      <c r="E259" s="161"/>
      <c r="F259" s="161"/>
    </row>
    <row r="260" spans="1:6" ht="39">
      <c r="A260" s="435">
        <v>14</v>
      </c>
      <c r="B260" s="445" t="s">
        <v>411</v>
      </c>
      <c r="C260" s="447" t="s">
        <v>12</v>
      </c>
      <c r="D260" s="162">
        <v>60</v>
      </c>
      <c r="E260" s="161"/>
      <c r="F260" s="161"/>
    </row>
    <row r="261" spans="1:6" ht="38.25">
      <c r="A261" s="435">
        <v>15</v>
      </c>
      <c r="B261" s="672" t="s">
        <v>412</v>
      </c>
      <c r="C261" s="159" t="s">
        <v>5</v>
      </c>
      <c r="D261" s="162">
        <v>4</v>
      </c>
      <c r="E261" s="161"/>
      <c r="F261" s="161"/>
    </row>
    <row r="262" spans="1:6" ht="26.25">
      <c r="A262" s="435">
        <v>16</v>
      </c>
      <c r="B262" s="445" t="s">
        <v>413</v>
      </c>
      <c r="C262" s="159" t="s">
        <v>414</v>
      </c>
      <c r="D262" s="160">
        <v>1</v>
      </c>
      <c r="E262" s="186"/>
      <c r="F262" s="161"/>
    </row>
    <row r="263" spans="1:6">
      <c r="A263" s="435">
        <v>17</v>
      </c>
      <c r="B263" s="11" t="s">
        <v>415</v>
      </c>
      <c r="C263" s="159" t="s">
        <v>9</v>
      </c>
      <c r="D263" s="160">
        <v>1</v>
      </c>
      <c r="E263" s="186"/>
      <c r="F263" s="161"/>
    </row>
    <row r="264" spans="1:6">
      <c r="A264" s="435">
        <v>18</v>
      </c>
      <c r="B264" s="11" t="s">
        <v>416</v>
      </c>
      <c r="C264" s="159" t="s">
        <v>9</v>
      </c>
      <c r="D264" s="160">
        <v>1</v>
      </c>
      <c r="E264" s="186"/>
      <c r="F264" s="161"/>
    </row>
    <row r="265" spans="1:6">
      <c r="A265" s="435">
        <v>19</v>
      </c>
      <c r="B265" s="11" t="s">
        <v>417</v>
      </c>
      <c r="C265" s="159" t="s">
        <v>30</v>
      </c>
      <c r="D265" s="160">
        <v>15</v>
      </c>
      <c r="E265" s="186"/>
      <c r="F265" s="161"/>
    </row>
    <row r="266" spans="1:6" ht="15.75" thickBot="1">
      <c r="A266" s="8">
        <v>20</v>
      </c>
      <c r="B266" s="135" t="s">
        <v>210</v>
      </c>
      <c r="C266" s="185" t="s">
        <v>211</v>
      </c>
      <c r="D266" s="650">
        <v>1.25</v>
      </c>
      <c r="E266" s="186"/>
      <c r="F266" s="186"/>
    </row>
    <row r="267" spans="1:6" ht="15.75" thickBot="1">
      <c r="A267" s="448"/>
      <c r="B267" s="449" t="s">
        <v>143</v>
      </c>
      <c r="C267" s="450"/>
      <c r="D267" s="199"/>
      <c r="E267" s="200"/>
      <c r="F267" s="173"/>
    </row>
    <row r="268" spans="1:6">
      <c r="A268" s="716"/>
      <c r="B268" s="451"/>
      <c r="C268" s="291"/>
      <c r="D268" s="452"/>
      <c r="E268" s="453"/>
      <c r="F268" s="454"/>
    </row>
    <row r="270" spans="1:6">
      <c r="B270" s="101" t="s">
        <v>146</v>
      </c>
      <c r="C270" s="15"/>
      <c r="D270" s="15"/>
      <c r="E270" s="15"/>
      <c r="F270" s="308"/>
    </row>
    <row r="271" spans="1:6">
      <c r="B271" s="101" t="s">
        <v>145</v>
      </c>
      <c r="C271" s="176"/>
      <c r="D271" s="176"/>
      <c r="E271" s="176"/>
      <c r="F271" s="177"/>
    </row>
    <row r="272" spans="1:6">
      <c r="B272" s="649" t="s">
        <v>589</v>
      </c>
      <c r="C272" s="179" t="s">
        <v>803</v>
      </c>
      <c r="D272" s="176"/>
      <c r="E272" s="176"/>
      <c r="F272" s="177"/>
    </row>
    <row r="273" spans="1:6">
      <c r="B273" s="101" t="s">
        <v>40</v>
      </c>
      <c r="C273" s="179" t="s">
        <v>803</v>
      </c>
      <c r="D273" s="176"/>
      <c r="E273" s="176"/>
      <c r="F273" s="177"/>
    </row>
    <row r="274" spans="1:6">
      <c r="B274" s="101" t="s">
        <v>41</v>
      </c>
      <c r="C274" s="179" t="s">
        <v>803</v>
      </c>
      <c r="D274" s="176"/>
      <c r="E274" s="176"/>
      <c r="F274" s="177"/>
    </row>
    <row r="275" spans="1:6">
      <c r="B275" s="101" t="s">
        <v>42</v>
      </c>
      <c r="C275" s="179">
        <v>0.16</v>
      </c>
      <c r="D275" s="176"/>
      <c r="E275" s="176"/>
      <c r="F275" s="177"/>
    </row>
    <row r="276" spans="1:6">
      <c r="B276" s="303" t="s">
        <v>147</v>
      </c>
      <c r="C276" s="176"/>
      <c r="D276" s="176"/>
      <c r="E276" s="176"/>
      <c r="F276" s="309"/>
    </row>
    <row r="280" spans="1:6" ht="23.25">
      <c r="B280" s="2" t="s">
        <v>778</v>
      </c>
    </row>
    <row r="283" spans="1:6">
      <c r="A283" s="608" t="s">
        <v>39</v>
      </c>
      <c r="B283" s="609" t="s">
        <v>552</v>
      </c>
      <c r="C283" s="608"/>
      <c r="D283" s="608"/>
      <c r="E283" s="608"/>
      <c r="F283" s="608"/>
    </row>
    <row r="284" spans="1:6">
      <c r="A284" s="758" t="s">
        <v>3</v>
      </c>
      <c r="B284" s="758" t="s">
        <v>43</v>
      </c>
      <c r="C284" s="758" t="s">
        <v>44</v>
      </c>
      <c r="D284" s="758" t="s">
        <v>119</v>
      </c>
      <c r="E284" s="758"/>
      <c r="F284" s="758"/>
    </row>
    <row r="285" spans="1:6">
      <c r="A285" s="758"/>
      <c r="B285" s="758"/>
      <c r="C285" s="758"/>
      <c r="D285" s="17" t="s">
        <v>2</v>
      </c>
      <c r="E285" s="17" t="s">
        <v>45</v>
      </c>
      <c r="F285" s="17" t="s">
        <v>46</v>
      </c>
    </row>
    <row r="286" spans="1:6">
      <c r="A286" s="713">
        <v>1</v>
      </c>
      <c r="B286" s="184" t="s">
        <v>47</v>
      </c>
      <c r="C286" s="758"/>
      <c r="D286" s="758"/>
      <c r="E286" s="758"/>
      <c r="F286" s="112"/>
    </row>
    <row r="287" spans="1:6">
      <c r="A287" s="106">
        <v>2</v>
      </c>
      <c r="B287" s="185" t="s">
        <v>120</v>
      </c>
      <c r="C287" s="107" t="s">
        <v>12</v>
      </c>
      <c r="D287" s="108">
        <v>36</v>
      </c>
      <c r="E287" s="186"/>
      <c r="F287" s="186"/>
    </row>
    <row r="288" spans="1:6">
      <c r="A288" s="713">
        <v>3</v>
      </c>
      <c r="B288" s="185" t="s">
        <v>121</v>
      </c>
      <c r="C288" s="107" t="s">
        <v>30</v>
      </c>
      <c r="D288" s="108">
        <v>216</v>
      </c>
      <c r="E288" s="163"/>
      <c r="F288" s="186"/>
    </row>
    <row r="289" spans="1:6" ht="26.25">
      <c r="A289" s="106">
        <v>4</v>
      </c>
      <c r="B289" s="187" t="s">
        <v>50</v>
      </c>
      <c r="C289" s="107" t="s">
        <v>12</v>
      </c>
      <c r="D289" s="108">
        <v>84</v>
      </c>
      <c r="E289" s="163"/>
      <c r="F289" s="186"/>
    </row>
    <row r="290" spans="1:6">
      <c r="A290" s="713">
        <v>5</v>
      </c>
      <c r="B290" s="185" t="s">
        <v>17</v>
      </c>
      <c r="C290" s="107" t="s">
        <v>52</v>
      </c>
      <c r="D290" s="108">
        <v>2</v>
      </c>
      <c r="E290" s="163"/>
      <c r="F290" s="186"/>
    </row>
    <row r="291" spans="1:6">
      <c r="A291" s="106">
        <v>6</v>
      </c>
      <c r="B291" s="185" t="s">
        <v>122</v>
      </c>
      <c r="C291" s="107" t="s">
        <v>52</v>
      </c>
      <c r="D291" s="108">
        <v>1</v>
      </c>
      <c r="E291" s="163"/>
      <c r="F291" s="186"/>
    </row>
    <row r="292" spans="1:6">
      <c r="A292" s="713">
        <v>7</v>
      </c>
      <c r="B292" s="184" t="s">
        <v>54</v>
      </c>
      <c r="C292" s="112"/>
      <c r="D292" s="112"/>
      <c r="E292" s="112"/>
      <c r="F292" s="186"/>
    </row>
    <row r="293" spans="1:6">
      <c r="A293" s="106">
        <v>8</v>
      </c>
      <c r="B293" s="185" t="s">
        <v>125</v>
      </c>
      <c r="C293" s="107" t="s">
        <v>144</v>
      </c>
      <c r="D293" s="108">
        <v>98</v>
      </c>
      <c r="E293" s="163"/>
      <c r="F293" s="186"/>
    </row>
    <row r="294" spans="1:6">
      <c r="A294" s="713">
        <v>9</v>
      </c>
      <c r="B294" s="185" t="s">
        <v>148</v>
      </c>
      <c r="C294" s="107" t="s">
        <v>144</v>
      </c>
      <c r="D294" s="108">
        <v>26</v>
      </c>
      <c r="E294" s="163"/>
      <c r="F294" s="186"/>
    </row>
    <row r="295" spans="1:6">
      <c r="A295" s="106">
        <v>10</v>
      </c>
      <c r="B295" s="185" t="s">
        <v>126</v>
      </c>
      <c r="C295" s="107" t="s">
        <v>12</v>
      </c>
      <c r="D295" s="108">
        <v>184</v>
      </c>
      <c r="E295" s="163"/>
      <c r="F295" s="186"/>
    </row>
    <row r="296" spans="1:6">
      <c r="A296" s="713">
        <v>11</v>
      </c>
      <c r="B296" s="185" t="s">
        <v>157</v>
      </c>
      <c r="C296" s="107" t="s">
        <v>144</v>
      </c>
      <c r="D296" s="108">
        <v>28</v>
      </c>
      <c r="E296" s="163"/>
      <c r="F296" s="186"/>
    </row>
    <row r="297" spans="1:6">
      <c r="A297" s="106">
        <v>12</v>
      </c>
      <c r="B297" s="184" t="s">
        <v>127</v>
      </c>
      <c r="C297" s="112"/>
      <c r="D297" s="112"/>
      <c r="E297" s="112"/>
      <c r="F297" s="186"/>
    </row>
    <row r="298" spans="1:6">
      <c r="A298" s="713">
        <v>13</v>
      </c>
      <c r="B298" s="185" t="s">
        <v>553</v>
      </c>
      <c r="C298" s="107" t="s">
        <v>12</v>
      </c>
      <c r="D298" s="108">
        <v>36</v>
      </c>
      <c r="E298" s="186"/>
      <c r="F298" s="186"/>
    </row>
    <row r="299" spans="1:6" ht="25.5">
      <c r="A299" s="106">
        <v>14</v>
      </c>
      <c r="B299" s="189" t="s">
        <v>129</v>
      </c>
      <c r="C299" s="107" t="s">
        <v>12</v>
      </c>
      <c r="D299" s="108">
        <v>8</v>
      </c>
      <c r="E299" s="186"/>
      <c r="F299" s="186"/>
    </row>
    <row r="300" spans="1:6" ht="39">
      <c r="A300" s="713">
        <v>15</v>
      </c>
      <c r="B300" s="187" t="s">
        <v>130</v>
      </c>
      <c r="C300" s="107" t="s">
        <v>12</v>
      </c>
      <c r="D300" s="108">
        <v>3</v>
      </c>
      <c r="E300" s="186"/>
      <c r="F300" s="186"/>
    </row>
    <row r="301" spans="1:6">
      <c r="A301" s="106">
        <v>16</v>
      </c>
      <c r="B301" s="185" t="s">
        <v>131</v>
      </c>
      <c r="C301" s="107" t="s">
        <v>12</v>
      </c>
      <c r="D301" s="108">
        <v>3</v>
      </c>
      <c r="E301" s="186"/>
      <c r="F301" s="186"/>
    </row>
    <row r="302" spans="1:6" ht="26.25">
      <c r="A302" s="713">
        <v>17</v>
      </c>
      <c r="B302" s="187" t="s">
        <v>132</v>
      </c>
      <c r="C302" s="107" t="s">
        <v>12</v>
      </c>
      <c r="D302" s="108">
        <v>21</v>
      </c>
      <c r="E302" s="186"/>
      <c r="F302" s="186"/>
    </row>
    <row r="303" spans="1:6" ht="26.25">
      <c r="A303" s="106">
        <v>18</v>
      </c>
      <c r="B303" s="187" t="s">
        <v>133</v>
      </c>
      <c r="C303" s="107" t="s">
        <v>52</v>
      </c>
      <c r="D303" s="108">
        <v>7</v>
      </c>
      <c r="E303" s="186"/>
      <c r="F303" s="186"/>
    </row>
    <row r="304" spans="1:6">
      <c r="A304" s="713">
        <v>19</v>
      </c>
      <c r="B304" s="185" t="s">
        <v>554</v>
      </c>
      <c r="C304" s="107" t="s">
        <v>52</v>
      </c>
      <c r="D304" s="108">
        <v>7</v>
      </c>
      <c r="E304" s="186"/>
      <c r="F304" s="186"/>
    </row>
    <row r="305" spans="1:6">
      <c r="A305" s="106">
        <v>20</v>
      </c>
      <c r="B305" s="185" t="s">
        <v>135</v>
      </c>
      <c r="C305" s="107" t="s">
        <v>52</v>
      </c>
      <c r="D305" s="108">
        <v>2</v>
      </c>
      <c r="E305" s="186"/>
      <c r="F305" s="186"/>
    </row>
    <row r="306" spans="1:6">
      <c r="A306" s="713">
        <v>21</v>
      </c>
      <c r="B306" s="184" t="s">
        <v>136</v>
      </c>
      <c r="C306" s="112"/>
      <c r="D306" s="112"/>
      <c r="E306" s="112"/>
      <c r="F306" s="186"/>
    </row>
    <row r="307" spans="1:6">
      <c r="A307" s="106">
        <v>22</v>
      </c>
      <c r="B307" s="185" t="s">
        <v>137</v>
      </c>
      <c r="C307" s="107" t="s">
        <v>144</v>
      </c>
      <c r="D307" s="108">
        <v>18</v>
      </c>
      <c r="E307" s="186"/>
      <c r="F307" s="186"/>
    </row>
    <row r="308" spans="1:6">
      <c r="A308" s="713">
        <v>23</v>
      </c>
      <c r="B308" s="185" t="s">
        <v>138</v>
      </c>
      <c r="C308" s="107"/>
      <c r="D308" s="108">
        <v>97</v>
      </c>
      <c r="E308" s="186"/>
      <c r="F308" s="186"/>
    </row>
    <row r="309" spans="1:6">
      <c r="A309" s="106">
        <v>24</v>
      </c>
      <c r="B309" s="184" t="s">
        <v>139</v>
      </c>
      <c r="C309" s="112"/>
      <c r="D309" s="112"/>
      <c r="E309" s="112"/>
      <c r="F309" s="186"/>
    </row>
    <row r="310" spans="1:6">
      <c r="A310" s="713">
        <v>25</v>
      </c>
      <c r="B310" s="185" t="s">
        <v>140</v>
      </c>
      <c r="C310" s="107" t="s">
        <v>144</v>
      </c>
      <c r="D310" s="108">
        <v>0.5</v>
      </c>
      <c r="E310" s="186"/>
      <c r="F310" s="186"/>
    </row>
    <row r="311" spans="1:6">
      <c r="A311" s="49">
        <v>26</v>
      </c>
      <c r="B311" s="135" t="s">
        <v>210</v>
      </c>
      <c r="C311" s="107" t="s">
        <v>211</v>
      </c>
      <c r="D311" s="650">
        <v>1.25</v>
      </c>
      <c r="E311" s="186"/>
      <c r="F311" s="186"/>
    </row>
    <row r="312" spans="1:6">
      <c r="A312" s="713"/>
      <c r="B312" s="184" t="s">
        <v>143</v>
      </c>
      <c r="C312" s="17"/>
      <c r="D312" s="109"/>
      <c r="E312" s="137"/>
      <c r="F312" s="136"/>
    </row>
    <row r="315" spans="1:6">
      <c r="A315" s="610" t="s">
        <v>39</v>
      </c>
      <c r="B315" s="769" t="s">
        <v>555</v>
      </c>
      <c r="C315" s="770"/>
      <c r="D315" s="770"/>
      <c r="E315" s="770"/>
      <c r="F315" s="771"/>
    </row>
    <row r="316" spans="1:6">
      <c r="A316" s="796" t="s">
        <v>3</v>
      </c>
      <c r="B316" s="798" t="s">
        <v>43</v>
      </c>
      <c r="C316" s="800" t="s">
        <v>44</v>
      </c>
      <c r="D316" s="802" t="s">
        <v>119</v>
      </c>
      <c r="E316" s="802"/>
      <c r="F316" s="802"/>
    </row>
    <row r="317" spans="1:6" ht="15.75" thickBot="1">
      <c r="A317" s="797"/>
      <c r="B317" s="799"/>
      <c r="C317" s="801"/>
      <c r="D317" s="155" t="s">
        <v>2</v>
      </c>
      <c r="E317" s="155" t="s">
        <v>45</v>
      </c>
      <c r="F317" s="155" t="s">
        <v>46</v>
      </c>
    </row>
    <row r="318" spans="1:6">
      <c r="A318" s="435">
        <v>1</v>
      </c>
      <c r="B318" s="436" t="s">
        <v>402</v>
      </c>
      <c r="C318" s="437" t="s">
        <v>12</v>
      </c>
      <c r="D318" s="160">
        <f>60+30+300+60+252</f>
        <v>702</v>
      </c>
      <c r="E318" s="161"/>
      <c r="F318" s="186"/>
    </row>
    <row r="319" spans="1:6" ht="15.75" thickBot="1">
      <c r="A319" s="435">
        <v>2</v>
      </c>
      <c r="B319" s="438" t="s">
        <v>403</v>
      </c>
      <c r="C319" s="437" t="s">
        <v>144</v>
      </c>
      <c r="D319" s="108">
        <v>5</v>
      </c>
      <c r="E319" s="261"/>
      <c r="F319" s="186"/>
    </row>
    <row r="320" spans="1:6" ht="15.75" thickTop="1">
      <c r="A320" s="435">
        <v>3</v>
      </c>
      <c r="B320" s="436" t="s">
        <v>125</v>
      </c>
      <c r="C320" s="437" t="s">
        <v>144</v>
      </c>
      <c r="D320" s="160">
        <v>422</v>
      </c>
      <c r="E320" s="261"/>
      <c r="F320" s="186"/>
    </row>
    <row r="321" spans="1:6" ht="15.75" thickBot="1">
      <c r="A321" s="435">
        <v>4</v>
      </c>
      <c r="B321" s="439" t="s">
        <v>404</v>
      </c>
      <c r="C321" s="440" t="s">
        <v>144</v>
      </c>
      <c r="D321" s="160">
        <v>20</v>
      </c>
      <c r="E321" s="261"/>
      <c r="F321" s="186"/>
    </row>
    <row r="322" spans="1:6" ht="27.75" thickTop="1" thickBot="1">
      <c r="A322" s="435">
        <v>5</v>
      </c>
      <c r="B322" s="441" t="s">
        <v>556</v>
      </c>
      <c r="C322" s="281" t="s">
        <v>12</v>
      </c>
      <c r="D322" s="160">
        <f>60+30+300+60</f>
        <v>450</v>
      </c>
      <c r="E322" s="261"/>
      <c r="F322" s="186"/>
    </row>
    <row r="323" spans="1:6" ht="27" thickTop="1">
      <c r="A323" s="435">
        <v>6</v>
      </c>
      <c r="B323" s="441" t="s">
        <v>557</v>
      </c>
      <c r="C323" s="442" t="s">
        <v>12</v>
      </c>
      <c r="D323" s="162">
        <v>252</v>
      </c>
      <c r="E323" s="186"/>
      <c r="F323" s="186"/>
    </row>
    <row r="324" spans="1:6">
      <c r="A324" s="435">
        <v>7</v>
      </c>
      <c r="B324" s="445" t="s">
        <v>558</v>
      </c>
      <c r="C324" s="444" t="s">
        <v>9</v>
      </c>
      <c r="D324" s="162">
        <v>10</v>
      </c>
      <c r="E324" s="168"/>
      <c r="F324" s="186"/>
    </row>
    <row r="325" spans="1:6" ht="26.25">
      <c r="A325" s="435">
        <v>8</v>
      </c>
      <c r="B325" s="445" t="s">
        <v>406</v>
      </c>
      <c r="C325" s="444" t="s">
        <v>9</v>
      </c>
      <c r="D325" s="162">
        <v>10</v>
      </c>
      <c r="E325" s="161"/>
      <c r="F325" s="186"/>
    </row>
    <row r="326" spans="1:6" ht="26.25">
      <c r="A326" s="435">
        <v>9</v>
      </c>
      <c r="B326" s="445" t="s">
        <v>408</v>
      </c>
      <c r="C326" s="444" t="s">
        <v>9</v>
      </c>
      <c r="D326" s="162">
        <v>10</v>
      </c>
      <c r="E326" s="161"/>
      <c r="F326" s="186"/>
    </row>
    <row r="327" spans="1:6" ht="26.25">
      <c r="A327" s="435">
        <v>10</v>
      </c>
      <c r="B327" s="445" t="s">
        <v>707</v>
      </c>
      <c r="C327" s="159" t="s">
        <v>5</v>
      </c>
      <c r="D327" s="162">
        <v>5</v>
      </c>
      <c r="E327" s="161"/>
      <c r="F327" s="186"/>
    </row>
    <row r="328" spans="1:6">
      <c r="A328" s="435">
        <v>11</v>
      </c>
      <c r="B328" s="445" t="s">
        <v>559</v>
      </c>
      <c r="C328" s="159" t="s">
        <v>152</v>
      </c>
      <c r="D328" s="160">
        <v>240</v>
      </c>
      <c r="E328" s="186"/>
      <c r="F328" s="186"/>
    </row>
    <row r="329" spans="1:6" ht="15.75" thickBot="1">
      <c r="A329" s="49">
        <v>12</v>
      </c>
      <c r="B329" s="135" t="s">
        <v>210</v>
      </c>
      <c r="C329" s="185" t="s">
        <v>211</v>
      </c>
      <c r="D329" s="650">
        <v>1.25</v>
      </c>
      <c r="E329" s="186"/>
      <c r="F329" s="186"/>
    </row>
    <row r="330" spans="1:6" ht="15.75" thickBot="1">
      <c r="A330" s="448"/>
      <c r="B330" s="449" t="s">
        <v>143</v>
      </c>
      <c r="C330" s="450"/>
      <c r="D330" s="199"/>
      <c r="E330" s="200"/>
      <c r="F330" s="136"/>
    </row>
    <row r="334" spans="1:6">
      <c r="B334" s="101" t="s">
        <v>146</v>
      </c>
      <c r="C334" s="15"/>
      <c r="D334" s="15"/>
      <c r="E334" s="15"/>
      <c r="F334" s="308"/>
    </row>
    <row r="335" spans="1:6">
      <c r="B335" s="101" t="s">
        <v>145</v>
      </c>
      <c r="C335" s="176"/>
      <c r="D335" s="176"/>
      <c r="E335" s="176"/>
      <c r="F335" s="177"/>
    </row>
    <row r="336" spans="1:6">
      <c r="B336" s="649" t="s">
        <v>588</v>
      </c>
      <c r="C336" s="179" t="s">
        <v>803</v>
      </c>
      <c r="D336" s="176"/>
      <c r="E336" s="176"/>
      <c r="F336" s="177"/>
    </row>
    <row r="337" spans="1:6">
      <c r="B337" s="101" t="s">
        <v>40</v>
      </c>
      <c r="C337" s="179" t="s">
        <v>803</v>
      </c>
      <c r="D337" s="176"/>
      <c r="E337" s="176"/>
      <c r="F337" s="177"/>
    </row>
    <row r="338" spans="1:6">
      <c r="B338" s="101" t="s">
        <v>41</v>
      </c>
      <c r="C338" s="179" t="s">
        <v>803</v>
      </c>
      <c r="D338" s="176"/>
      <c r="E338" s="176"/>
      <c r="F338" s="177"/>
    </row>
    <row r="339" spans="1:6">
      <c r="B339" s="101" t="s">
        <v>42</v>
      </c>
      <c r="C339" s="179">
        <v>0.16</v>
      </c>
      <c r="D339" s="176"/>
      <c r="E339" s="176"/>
      <c r="F339" s="177"/>
    </row>
    <row r="340" spans="1:6">
      <c r="B340" s="303" t="s">
        <v>147</v>
      </c>
      <c r="C340" s="176"/>
      <c r="D340" s="176"/>
      <c r="E340" s="176"/>
      <c r="F340" s="309"/>
    </row>
    <row r="344" spans="1:6" ht="18.75">
      <c r="A344" s="719"/>
      <c r="B344" s="719" t="s">
        <v>792</v>
      </c>
      <c r="C344" s="719"/>
      <c r="D344" s="719"/>
      <c r="E344" s="719"/>
      <c r="F344" s="720"/>
    </row>
  </sheetData>
  <mergeCells count="45">
    <mergeCell ref="A43:A44"/>
    <mergeCell ref="B43:B44"/>
    <mergeCell ref="C43:C44"/>
    <mergeCell ref="D43:F43"/>
    <mergeCell ref="A7:A8"/>
    <mergeCell ref="B7:B8"/>
    <mergeCell ref="C7:C8"/>
    <mergeCell ref="D7:F7"/>
    <mergeCell ref="C9:E9"/>
    <mergeCell ref="C82:E82"/>
    <mergeCell ref="A80:A81"/>
    <mergeCell ref="B80:B81"/>
    <mergeCell ref="C80:C81"/>
    <mergeCell ref="D80:F80"/>
    <mergeCell ref="C117:E117"/>
    <mergeCell ref="A115:A116"/>
    <mergeCell ref="B115:B116"/>
    <mergeCell ref="C115:C116"/>
    <mergeCell ref="D115:F115"/>
    <mergeCell ref="C147:E147"/>
    <mergeCell ref="A145:A146"/>
    <mergeCell ref="B145:B146"/>
    <mergeCell ref="C145:C146"/>
    <mergeCell ref="D145:F145"/>
    <mergeCell ref="A206:F206"/>
    <mergeCell ref="C177:E177"/>
    <mergeCell ref="A175:A176"/>
    <mergeCell ref="B175:B176"/>
    <mergeCell ref="C175:C176"/>
    <mergeCell ref="D175:F175"/>
    <mergeCell ref="B244:F244"/>
    <mergeCell ref="A245:A246"/>
    <mergeCell ref="B245:B246"/>
    <mergeCell ref="C245:C246"/>
    <mergeCell ref="D245:F245"/>
    <mergeCell ref="A284:A285"/>
    <mergeCell ref="B284:B285"/>
    <mergeCell ref="C284:C285"/>
    <mergeCell ref="D284:F284"/>
    <mergeCell ref="C286:E286"/>
    <mergeCell ref="A316:A317"/>
    <mergeCell ref="B316:B317"/>
    <mergeCell ref="C316:C317"/>
    <mergeCell ref="D316:F316"/>
    <mergeCell ref="B315:F315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504"/>
  <sheetViews>
    <sheetView topLeftCell="A478" workbookViewId="0">
      <selection activeCell="A2" sqref="A2:F502"/>
    </sheetView>
  </sheetViews>
  <sheetFormatPr baseColWidth="10" defaultColWidth="50.85546875" defaultRowHeight="15"/>
  <cols>
    <col min="1" max="1" width="13" customWidth="1"/>
    <col min="2" max="2" width="50.7109375" customWidth="1"/>
    <col min="3" max="3" width="10.85546875" customWidth="1"/>
    <col min="4" max="4" width="14.140625" customWidth="1"/>
    <col min="5" max="5" width="13.5703125" customWidth="1"/>
    <col min="6" max="6" width="17.7109375" customWidth="1"/>
  </cols>
  <sheetData>
    <row r="2" spans="1:6" ht="23.25">
      <c r="B2" s="2" t="s">
        <v>799</v>
      </c>
    </row>
    <row r="4" spans="1:6" ht="45" customHeight="1">
      <c r="B4" s="804" t="s">
        <v>503</v>
      </c>
      <c r="C4" s="804"/>
      <c r="D4" s="804"/>
      <c r="E4" s="804"/>
      <c r="F4" s="804"/>
    </row>
    <row r="5" spans="1:6">
      <c r="A5" s="112" t="s">
        <v>3</v>
      </c>
      <c r="B5" s="112" t="s">
        <v>43</v>
      </c>
      <c r="C5" s="112" t="s">
        <v>44</v>
      </c>
      <c r="D5" s="17" t="s">
        <v>2</v>
      </c>
      <c r="E5" s="113" t="s">
        <v>45</v>
      </c>
      <c r="F5" s="17" t="s">
        <v>46</v>
      </c>
    </row>
    <row r="6" spans="1:6">
      <c r="A6" s="289">
        <v>1</v>
      </c>
      <c r="B6" s="184" t="s">
        <v>47</v>
      </c>
      <c r="C6" s="289"/>
      <c r="D6" s="17"/>
      <c r="E6" s="17"/>
      <c r="F6" s="105"/>
    </row>
    <row r="7" spans="1:6" ht="30" customHeight="1">
      <c r="A7" s="106" t="s">
        <v>48</v>
      </c>
      <c r="B7" s="392" t="s">
        <v>513</v>
      </c>
      <c r="C7" s="107" t="s">
        <v>12</v>
      </c>
      <c r="D7" s="108">
        <v>130</v>
      </c>
      <c r="E7" s="186"/>
      <c r="F7" s="135"/>
    </row>
    <row r="8" spans="1:6" ht="26.25">
      <c r="A8" s="106" t="s">
        <v>81</v>
      </c>
      <c r="B8" s="187" t="s">
        <v>514</v>
      </c>
      <c r="C8" s="107" t="s">
        <v>30</v>
      </c>
      <c r="D8" s="108">
        <v>1040</v>
      </c>
      <c r="E8" s="163"/>
      <c r="F8" s="135"/>
    </row>
    <row r="9" spans="1:6" ht="26.25" customHeight="1">
      <c r="A9" s="106" t="s">
        <v>49</v>
      </c>
      <c r="B9" s="187" t="s">
        <v>50</v>
      </c>
      <c r="C9" s="107" t="s">
        <v>12</v>
      </c>
      <c r="D9" s="108">
        <v>260</v>
      </c>
      <c r="E9" s="163"/>
      <c r="F9" s="135"/>
    </row>
    <row r="10" spans="1:6" ht="26.25">
      <c r="A10" s="106" t="s">
        <v>51</v>
      </c>
      <c r="B10" s="187" t="s">
        <v>515</v>
      </c>
      <c r="C10" s="107" t="s">
        <v>52</v>
      </c>
      <c r="D10" s="108">
        <v>2</v>
      </c>
      <c r="E10" s="163"/>
      <c r="F10" s="135"/>
    </row>
    <row r="11" spans="1:6">
      <c r="A11" s="106" t="s">
        <v>53</v>
      </c>
      <c r="B11" s="187" t="s">
        <v>122</v>
      </c>
      <c r="C11" s="107" t="s">
        <v>52</v>
      </c>
      <c r="D11" s="108">
        <v>1</v>
      </c>
      <c r="E11" s="163"/>
      <c r="F11" s="135"/>
    </row>
    <row r="12" spans="1:6">
      <c r="A12" s="289">
        <v>2</v>
      </c>
      <c r="B12" s="456" t="s">
        <v>54</v>
      </c>
      <c r="C12" s="17"/>
      <c r="D12" s="109"/>
      <c r="E12" s="137"/>
      <c r="F12" s="135"/>
    </row>
    <row r="13" spans="1:6">
      <c r="A13" s="106" t="s">
        <v>55</v>
      </c>
      <c r="B13" s="187" t="s">
        <v>516</v>
      </c>
      <c r="C13" s="107" t="s">
        <v>80</v>
      </c>
      <c r="D13" s="108">
        <v>100</v>
      </c>
      <c r="E13" s="163"/>
      <c r="F13" s="135"/>
    </row>
    <row r="14" spans="1:6" ht="26.25">
      <c r="A14" s="106" t="s">
        <v>82</v>
      </c>
      <c r="B14" s="187" t="s">
        <v>517</v>
      </c>
      <c r="C14" s="107" t="s">
        <v>80</v>
      </c>
      <c r="D14" s="108">
        <v>16.8</v>
      </c>
      <c r="E14" s="163"/>
      <c r="F14" s="135"/>
    </row>
    <row r="15" spans="1:6">
      <c r="A15" s="289">
        <v>3</v>
      </c>
      <c r="B15" s="456" t="s">
        <v>56</v>
      </c>
      <c r="C15" s="17"/>
      <c r="D15" s="109"/>
      <c r="E15" s="137"/>
      <c r="F15" s="135"/>
    </row>
    <row r="16" spans="1:6" ht="25.5" customHeight="1">
      <c r="A16" s="106" t="s">
        <v>57</v>
      </c>
      <c r="B16" s="189" t="s">
        <v>520</v>
      </c>
      <c r="C16" s="107" t="s">
        <v>80</v>
      </c>
      <c r="D16" s="108">
        <v>60.9</v>
      </c>
      <c r="E16" s="163"/>
      <c r="F16" s="135"/>
    </row>
    <row r="17" spans="1:6">
      <c r="A17" s="289">
        <v>4</v>
      </c>
      <c r="B17" s="456" t="s">
        <v>58</v>
      </c>
      <c r="C17" s="17"/>
      <c r="D17" s="109"/>
      <c r="E17" s="137"/>
      <c r="F17" s="135"/>
    </row>
    <row r="18" spans="1:6">
      <c r="A18" s="106" t="s">
        <v>59</v>
      </c>
      <c r="B18" s="187" t="s">
        <v>60</v>
      </c>
      <c r="C18" s="107" t="s">
        <v>12</v>
      </c>
      <c r="D18" s="108">
        <v>130</v>
      </c>
      <c r="E18" s="163"/>
      <c r="F18" s="135"/>
    </row>
    <row r="19" spans="1:6">
      <c r="A19" s="289">
        <v>5</v>
      </c>
      <c r="B19" s="456" t="s">
        <v>61</v>
      </c>
      <c r="C19" s="17"/>
      <c r="D19" s="109"/>
      <c r="E19" s="137"/>
      <c r="F19" s="135"/>
    </row>
    <row r="20" spans="1:6">
      <c r="A20" s="106" t="s">
        <v>62</v>
      </c>
      <c r="B20" s="187" t="s">
        <v>63</v>
      </c>
      <c r="C20" s="107" t="s">
        <v>80</v>
      </c>
      <c r="D20" s="108">
        <v>50</v>
      </c>
      <c r="E20" s="163"/>
      <c r="F20" s="135"/>
    </row>
    <row r="21" spans="1:6" ht="26.25">
      <c r="A21" s="106" t="s">
        <v>101</v>
      </c>
      <c r="B21" s="187" t="s">
        <v>536</v>
      </c>
      <c r="C21" s="107" t="s">
        <v>80</v>
      </c>
      <c r="D21" s="108">
        <v>20</v>
      </c>
      <c r="E21" s="163"/>
      <c r="F21" s="135"/>
    </row>
    <row r="22" spans="1:6">
      <c r="A22" s="106" t="s">
        <v>64</v>
      </c>
      <c r="B22" s="187" t="s">
        <v>521</v>
      </c>
      <c r="C22" s="107" t="s">
        <v>80</v>
      </c>
      <c r="D22" s="108">
        <v>43.8</v>
      </c>
      <c r="E22" s="163"/>
      <c r="F22" s="135"/>
    </row>
    <row r="23" spans="1:6">
      <c r="A23" s="289">
        <v>6</v>
      </c>
      <c r="B23" s="456" t="s">
        <v>65</v>
      </c>
      <c r="C23" s="17"/>
      <c r="D23" s="109"/>
      <c r="E23" s="137"/>
      <c r="F23" s="135"/>
    </row>
    <row r="24" spans="1:6">
      <c r="A24" s="106" t="s">
        <v>85</v>
      </c>
      <c r="B24" s="187" t="s">
        <v>643</v>
      </c>
      <c r="C24" s="107" t="s">
        <v>12</v>
      </c>
      <c r="D24" s="108">
        <v>70</v>
      </c>
      <c r="E24" s="163"/>
      <c r="F24" s="135"/>
    </row>
    <row r="25" spans="1:6" ht="26.25">
      <c r="A25" s="106" t="s">
        <v>66</v>
      </c>
      <c r="B25" s="187" t="s">
        <v>640</v>
      </c>
      <c r="C25" s="107" t="s">
        <v>12</v>
      </c>
      <c r="D25" s="108">
        <v>130</v>
      </c>
      <c r="E25" s="163"/>
      <c r="F25" s="135"/>
    </row>
    <row r="26" spans="1:6">
      <c r="A26" s="289">
        <v>7</v>
      </c>
      <c r="B26" s="456" t="s">
        <v>87</v>
      </c>
      <c r="C26" s="17"/>
      <c r="D26" s="109"/>
      <c r="E26" s="137"/>
      <c r="F26" s="135"/>
    </row>
    <row r="27" spans="1:6">
      <c r="A27" s="106" t="s">
        <v>88</v>
      </c>
      <c r="B27" s="187" t="s">
        <v>639</v>
      </c>
      <c r="C27" s="107" t="s">
        <v>70</v>
      </c>
      <c r="D27" s="108">
        <v>7</v>
      </c>
      <c r="E27" s="163"/>
      <c r="F27" s="135"/>
    </row>
    <row r="28" spans="1:6" ht="26.25">
      <c r="A28" s="289">
        <v>9</v>
      </c>
      <c r="B28" s="456" t="s">
        <v>67</v>
      </c>
      <c r="C28" s="17"/>
      <c r="D28" s="109"/>
      <c r="E28" s="137"/>
      <c r="F28" s="135"/>
    </row>
    <row r="29" spans="1:6" ht="25.5" customHeight="1">
      <c r="A29" s="106" t="s">
        <v>68</v>
      </c>
      <c r="B29" s="189" t="s">
        <v>524</v>
      </c>
      <c r="C29" s="107" t="s">
        <v>12</v>
      </c>
      <c r="D29" s="108">
        <v>6</v>
      </c>
      <c r="E29" s="186"/>
      <c r="F29" s="135"/>
    </row>
    <row r="30" spans="1:6" ht="38.25" customHeight="1">
      <c r="A30" s="106" t="s">
        <v>69</v>
      </c>
      <c r="B30" s="189" t="s">
        <v>525</v>
      </c>
      <c r="C30" s="107" t="s">
        <v>70</v>
      </c>
      <c r="D30" s="108">
        <v>3</v>
      </c>
      <c r="E30" s="186"/>
      <c r="F30" s="135"/>
    </row>
    <row r="31" spans="1:6" ht="25.5" customHeight="1">
      <c r="A31" s="106" t="s">
        <v>71</v>
      </c>
      <c r="B31" s="189" t="s">
        <v>534</v>
      </c>
      <c r="C31" s="107" t="s">
        <v>70</v>
      </c>
      <c r="D31" s="108">
        <v>3</v>
      </c>
      <c r="E31" s="186"/>
      <c r="F31" s="135"/>
    </row>
    <row r="32" spans="1:6" ht="25.5" customHeight="1">
      <c r="A32" s="106" t="s">
        <v>72</v>
      </c>
      <c r="B32" s="189" t="s">
        <v>535</v>
      </c>
      <c r="C32" s="107" t="s">
        <v>70</v>
      </c>
      <c r="D32" s="108">
        <v>3</v>
      </c>
      <c r="E32" s="186"/>
      <c r="F32" s="135"/>
    </row>
    <row r="33" spans="1:6" ht="25.5" customHeight="1">
      <c r="A33" s="106" t="s">
        <v>73</v>
      </c>
      <c r="B33" s="189" t="s">
        <v>526</v>
      </c>
      <c r="C33" s="107" t="s">
        <v>70</v>
      </c>
      <c r="D33" s="108">
        <v>1</v>
      </c>
      <c r="E33" s="186"/>
      <c r="F33" s="135"/>
    </row>
    <row r="34" spans="1:6" ht="25.5">
      <c r="A34" s="289">
        <v>10</v>
      </c>
      <c r="B34" s="457" t="s">
        <v>90</v>
      </c>
      <c r="C34" s="17"/>
      <c r="D34" s="109"/>
      <c r="E34" s="455"/>
      <c r="F34" s="135"/>
    </row>
    <row r="35" spans="1:6" ht="25.5" customHeight="1">
      <c r="A35" s="106" t="s">
        <v>91</v>
      </c>
      <c r="B35" s="189" t="s">
        <v>527</v>
      </c>
      <c r="C35" s="107" t="s">
        <v>70</v>
      </c>
      <c r="D35" s="108">
        <v>7</v>
      </c>
      <c r="E35" s="186"/>
      <c r="F35" s="135"/>
    </row>
    <row r="36" spans="1:6">
      <c r="A36" s="289">
        <v>11</v>
      </c>
      <c r="B36" s="456" t="s">
        <v>92</v>
      </c>
      <c r="C36" s="17"/>
      <c r="D36" s="109"/>
      <c r="E36" s="137"/>
      <c r="F36" s="135"/>
    </row>
    <row r="37" spans="1:6">
      <c r="A37" s="106" t="s">
        <v>93</v>
      </c>
      <c r="B37" s="189" t="s">
        <v>528</v>
      </c>
      <c r="C37" s="107" t="s">
        <v>80</v>
      </c>
      <c r="D37" s="108">
        <v>29.2</v>
      </c>
      <c r="E37" s="186"/>
      <c r="F37" s="135"/>
    </row>
    <row r="38" spans="1:6" ht="25.5" customHeight="1">
      <c r="A38" s="106" t="s">
        <v>94</v>
      </c>
      <c r="B38" s="189" t="s">
        <v>529</v>
      </c>
      <c r="C38" s="107" t="s">
        <v>80</v>
      </c>
      <c r="D38" s="108">
        <v>0.7</v>
      </c>
      <c r="E38" s="186"/>
      <c r="F38" s="135"/>
    </row>
    <row r="39" spans="1:6">
      <c r="A39" s="289">
        <v>12</v>
      </c>
      <c r="B39" s="456" t="s">
        <v>95</v>
      </c>
      <c r="C39" s="17"/>
      <c r="D39" s="109"/>
      <c r="E39" s="137"/>
      <c r="F39" s="135"/>
    </row>
    <row r="40" spans="1:6" ht="38.25" customHeight="1">
      <c r="A40" s="106" t="s">
        <v>96</v>
      </c>
      <c r="B40" s="189" t="s">
        <v>530</v>
      </c>
      <c r="C40" s="107" t="s">
        <v>80</v>
      </c>
      <c r="D40" s="108">
        <v>29.2</v>
      </c>
      <c r="E40" s="186"/>
      <c r="F40" s="135"/>
    </row>
    <row r="41" spans="1:6">
      <c r="A41" s="289">
        <v>13</v>
      </c>
      <c r="B41" s="456" t="s">
        <v>74</v>
      </c>
      <c r="C41" s="17"/>
      <c r="D41" s="109"/>
      <c r="E41" s="455"/>
      <c r="F41" s="135"/>
    </row>
    <row r="42" spans="1:6" ht="25.5" customHeight="1">
      <c r="A42" s="106" t="s">
        <v>75</v>
      </c>
      <c r="B42" s="189" t="s">
        <v>76</v>
      </c>
      <c r="C42" s="107" t="s">
        <v>80</v>
      </c>
      <c r="D42" s="108">
        <v>29.2</v>
      </c>
      <c r="E42" s="186"/>
      <c r="F42" s="135"/>
    </row>
    <row r="43" spans="1:6" ht="25.5" customHeight="1">
      <c r="A43" s="106" t="s">
        <v>97</v>
      </c>
      <c r="B43" s="189" t="s">
        <v>98</v>
      </c>
      <c r="C43" s="107" t="s">
        <v>80</v>
      </c>
      <c r="D43" s="108">
        <v>0.7</v>
      </c>
      <c r="E43" s="186"/>
      <c r="F43" s="135"/>
    </row>
    <row r="44" spans="1:6" ht="25.5" customHeight="1">
      <c r="A44" s="106" t="s">
        <v>99</v>
      </c>
      <c r="B44" s="189" t="s">
        <v>531</v>
      </c>
      <c r="C44" s="107" t="s">
        <v>12</v>
      </c>
      <c r="D44" s="108">
        <v>400</v>
      </c>
      <c r="E44" s="186"/>
      <c r="F44" s="135"/>
    </row>
    <row r="45" spans="1:6" ht="25.5" customHeight="1">
      <c r="A45" s="106" t="s">
        <v>106</v>
      </c>
      <c r="B45" s="189" t="s">
        <v>540</v>
      </c>
      <c r="C45" s="107" t="s">
        <v>12</v>
      </c>
      <c r="D45" s="108">
        <v>28</v>
      </c>
      <c r="E45" s="186"/>
      <c r="F45" s="135"/>
    </row>
    <row r="46" spans="1:6" ht="25.5" customHeight="1">
      <c r="A46" s="106" t="s">
        <v>100</v>
      </c>
      <c r="B46" s="189" t="s">
        <v>532</v>
      </c>
      <c r="C46" s="107" t="s">
        <v>12</v>
      </c>
      <c r="D46" s="108">
        <v>400</v>
      </c>
      <c r="E46" s="186"/>
      <c r="F46" s="135"/>
    </row>
    <row r="47" spans="1:6">
      <c r="A47" s="289">
        <v>14</v>
      </c>
      <c r="B47" s="456" t="s">
        <v>77</v>
      </c>
      <c r="C47" s="17"/>
      <c r="D47" s="109"/>
      <c r="E47" s="455"/>
      <c r="F47" s="135"/>
    </row>
    <row r="48" spans="1:6" ht="25.5" customHeight="1">
      <c r="A48" s="106" t="s">
        <v>78</v>
      </c>
      <c r="B48" s="189" t="s">
        <v>533</v>
      </c>
      <c r="C48" s="107" t="s">
        <v>35</v>
      </c>
      <c r="D48" s="108">
        <v>150</v>
      </c>
      <c r="E48" s="186"/>
      <c r="F48" s="135"/>
    </row>
    <row r="49" spans="1:6" ht="25.5" customHeight="1">
      <c r="A49" s="8">
        <v>15</v>
      </c>
      <c r="B49" s="135" t="s">
        <v>210</v>
      </c>
      <c r="C49" s="185" t="s">
        <v>211</v>
      </c>
      <c r="D49" s="650">
        <v>1.25</v>
      </c>
      <c r="E49" s="186"/>
      <c r="F49" s="186"/>
    </row>
    <row r="50" spans="1:6">
      <c r="A50" s="289"/>
      <c r="B50" s="456" t="s">
        <v>79</v>
      </c>
      <c r="C50" s="17"/>
      <c r="D50" s="109"/>
      <c r="E50" s="137"/>
      <c r="F50" s="136"/>
    </row>
    <row r="52" spans="1:6" ht="45" customHeight="1">
      <c r="B52" s="777" t="s">
        <v>418</v>
      </c>
      <c r="C52" s="777"/>
      <c r="D52" s="777"/>
      <c r="E52" s="777"/>
      <c r="F52" s="777"/>
    </row>
    <row r="54" spans="1:6">
      <c r="A54" s="112" t="s">
        <v>3</v>
      </c>
      <c r="B54" s="112" t="s">
        <v>43</v>
      </c>
      <c r="C54" s="112" t="s">
        <v>44</v>
      </c>
      <c r="D54" s="17" t="s">
        <v>2</v>
      </c>
      <c r="E54" s="113" t="s">
        <v>45</v>
      </c>
      <c r="F54" s="17" t="s">
        <v>46</v>
      </c>
    </row>
    <row r="55" spans="1:6" ht="15.75" thickBot="1">
      <c r="A55" s="18">
        <v>1</v>
      </c>
      <c r="B55" s="114" t="s">
        <v>47</v>
      </c>
      <c r="C55" s="20"/>
      <c r="D55" s="21"/>
      <c r="E55" s="114"/>
      <c r="F55" s="63"/>
    </row>
    <row r="56" spans="1:6" ht="15.75" thickTop="1">
      <c r="A56" s="22" t="s">
        <v>48</v>
      </c>
      <c r="B56" s="71" t="s">
        <v>513</v>
      </c>
      <c r="C56" s="24" t="s">
        <v>12</v>
      </c>
      <c r="D56" s="115">
        <v>92</v>
      </c>
      <c r="E56" s="64"/>
      <c r="F56" s="135"/>
    </row>
    <row r="57" spans="1:6" ht="26.25">
      <c r="A57" s="26" t="s">
        <v>49</v>
      </c>
      <c r="B57" s="65" t="s">
        <v>50</v>
      </c>
      <c r="C57" s="28" t="s">
        <v>12</v>
      </c>
      <c r="D57" s="116">
        <v>194</v>
      </c>
      <c r="E57" s="66"/>
      <c r="F57" s="135"/>
    </row>
    <row r="58" spans="1:6" ht="26.25">
      <c r="A58" s="26" t="s">
        <v>51</v>
      </c>
      <c r="B58" s="65" t="s">
        <v>515</v>
      </c>
      <c r="C58" s="28" t="s">
        <v>52</v>
      </c>
      <c r="D58" s="116">
        <v>2</v>
      </c>
      <c r="E58" s="66"/>
      <c r="F58" s="135"/>
    </row>
    <row r="59" spans="1:6" ht="15.75" thickBot="1">
      <c r="A59" s="31" t="s">
        <v>53</v>
      </c>
      <c r="B59" s="67" t="s">
        <v>122</v>
      </c>
      <c r="C59" s="33" t="s">
        <v>52</v>
      </c>
      <c r="D59" s="117">
        <v>1</v>
      </c>
      <c r="E59" s="68"/>
      <c r="F59" s="135"/>
    </row>
    <row r="60" spans="1:6" ht="16.5" thickTop="1" thickBot="1">
      <c r="A60" s="35">
        <v>2</v>
      </c>
      <c r="B60" s="69" t="s">
        <v>54</v>
      </c>
      <c r="C60" s="37"/>
      <c r="D60" s="118"/>
      <c r="E60" s="70"/>
      <c r="F60" s="135"/>
    </row>
    <row r="61" spans="1:6" ht="15.75" thickTop="1">
      <c r="A61" s="22" t="s">
        <v>55</v>
      </c>
      <c r="B61" s="71" t="s">
        <v>516</v>
      </c>
      <c r="C61" s="24" t="s">
        <v>80</v>
      </c>
      <c r="D61" s="115">
        <v>324.83999999999997</v>
      </c>
      <c r="E61" s="72"/>
      <c r="F61" s="135"/>
    </row>
    <row r="62" spans="1:6" ht="26.25">
      <c r="A62" s="26" t="s">
        <v>82</v>
      </c>
      <c r="B62" s="65" t="s">
        <v>517</v>
      </c>
      <c r="C62" s="28" t="s">
        <v>80</v>
      </c>
      <c r="D62" s="115">
        <v>324.83999999999997</v>
      </c>
      <c r="E62" s="66"/>
      <c r="F62" s="135"/>
    </row>
    <row r="63" spans="1:6" ht="15.75" thickBot="1">
      <c r="A63" s="22" t="s">
        <v>83</v>
      </c>
      <c r="B63" s="67" t="s">
        <v>518</v>
      </c>
      <c r="C63" s="24" t="s">
        <v>80</v>
      </c>
      <c r="D63" s="115">
        <v>24.57</v>
      </c>
      <c r="E63" s="68"/>
      <c r="F63" s="135"/>
    </row>
    <row r="64" spans="1:6" ht="16.5" thickTop="1" thickBot="1">
      <c r="A64" s="35">
        <v>3</v>
      </c>
      <c r="B64" s="69" t="s">
        <v>56</v>
      </c>
      <c r="C64" s="37"/>
      <c r="D64" s="118"/>
      <c r="E64" s="70"/>
      <c r="F64" s="135"/>
    </row>
    <row r="65" spans="1:6" ht="27" thickTop="1" thickBot="1">
      <c r="A65" s="26" t="s">
        <v>57</v>
      </c>
      <c r="B65" s="73" t="s">
        <v>520</v>
      </c>
      <c r="C65" s="28" t="s">
        <v>80</v>
      </c>
      <c r="D65" s="116">
        <v>428.07</v>
      </c>
      <c r="E65" s="74"/>
      <c r="F65" s="135"/>
    </row>
    <row r="66" spans="1:6" ht="16.5" thickTop="1" thickBot="1">
      <c r="A66" s="35">
        <v>4</v>
      </c>
      <c r="B66" s="69" t="s">
        <v>58</v>
      </c>
      <c r="C66" s="37"/>
      <c r="D66" s="118"/>
      <c r="E66" s="70"/>
      <c r="F66" s="135"/>
    </row>
    <row r="67" spans="1:6" ht="16.5" thickTop="1" thickBot="1">
      <c r="A67" s="22" t="s">
        <v>59</v>
      </c>
      <c r="B67" s="75" t="s">
        <v>60</v>
      </c>
      <c r="C67" s="24" t="s">
        <v>12</v>
      </c>
      <c r="D67" s="115">
        <v>91</v>
      </c>
      <c r="E67" s="74"/>
      <c r="F67" s="135"/>
    </row>
    <row r="68" spans="1:6" ht="16.5" thickTop="1" thickBot="1">
      <c r="A68" s="35">
        <v>5</v>
      </c>
      <c r="B68" s="69" t="s">
        <v>61</v>
      </c>
      <c r="C68" s="37"/>
      <c r="D68" s="118"/>
      <c r="E68" s="70"/>
      <c r="F68" s="135"/>
    </row>
    <row r="69" spans="1:6" ht="15.75" thickTop="1">
      <c r="A69" s="22" t="s">
        <v>62</v>
      </c>
      <c r="B69" s="71" t="s">
        <v>63</v>
      </c>
      <c r="C69" s="24" t="s">
        <v>80</v>
      </c>
      <c r="D69" s="115">
        <v>220.31</v>
      </c>
      <c r="E69" s="72"/>
      <c r="F69" s="135"/>
    </row>
    <row r="70" spans="1:6" ht="26.25">
      <c r="A70" s="26" t="s">
        <v>101</v>
      </c>
      <c r="B70" s="65" t="s">
        <v>536</v>
      </c>
      <c r="C70" s="28" t="s">
        <v>80</v>
      </c>
      <c r="D70" s="116">
        <v>349.41</v>
      </c>
      <c r="E70" s="66"/>
      <c r="F70" s="135"/>
    </row>
    <row r="71" spans="1:6" ht="15.75" thickBot="1">
      <c r="A71" s="22" t="s">
        <v>64</v>
      </c>
      <c r="B71" s="67" t="s">
        <v>521</v>
      </c>
      <c r="C71" s="24" t="s">
        <v>80</v>
      </c>
      <c r="D71" s="115">
        <v>65.84</v>
      </c>
      <c r="E71" s="68"/>
      <c r="F71" s="135"/>
    </row>
    <row r="72" spans="1:6" ht="16.5" thickTop="1" thickBot="1">
      <c r="A72" s="35">
        <v>6</v>
      </c>
      <c r="B72" s="69" t="s">
        <v>65</v>
      </c>
      <c r="C72" s="37"/>
      <c r="D72" s="118"/>
      <c r="E72" s="70"/>
      <c r="F72" s="135"/>
    </row>
    <row r="73" spans="1:6" ht="15.75" thickTop="1">
      <c r="A73" s="22" t="s">
        <v>85</v>
      </c>
      <c r="B73" s="71" t="s">
        <v>641</v>
      </c>
      <c r="C73" s="24" t="s">
        <v>12</v>
      </c>
      <c r="D73" s="115">
        <v>161</v>
      </c>
      <c r="E73" s="458"/>
      <c r="F73" s="135"/>
    </row>
    <row r="74" spans="1:6" ht="27" thickBot="1">
      <c r="A74" s="22" t="s">
        <v>66</v>
      </c>
      <c r="B74" s="67" t="s">
        <v>640</v>
      </c>
      <c r="C74" s="28" t="s">
        <v>12</v>
      </c>
      <c r="D74" s="115">
        <v>91</v>
      </c>
      <c r="E74" s="133"/>
      <c r="F74" s="135"/>
    </row>
    <row r="75" spans="1:6" ht="16.5" thickTop="1" thickBot="1">
      <c r="A75" s="35">
        <v>7</v>
      </c>
      <c r="B75" s="69" t="s">
        <v>87</v>
      </c>
      <c r="C75" s="37"/>
      <c r="D75" s="118"/>
      <c r="E75" s="70"/>
      <c r="F75" s="135"/>
    </row>
    <row r="76" spans="1:6" ht="16.5" thickTop="1" thickBot="1">
      <c r="A76" s="26" t="s">
        <v>88</v>
      </c>
      <c r="B76" s="75" t="s">
        <v>639</v>
      </c>
      <c r="C76" s="28" t="s">
        <v>70</v>
      </c>
      <c r="D76" s="116">
        <v>23</v>
      </c>
      <c r="E76" s="74"/>
      <c r="F76" s="135"/>
    </row>
    <row r="77" spans="1:6" ht="27.75" thickTop="1" thickBot="1">
      <c r="A77" s="35">
        <v>9</v>
      </c>
      <c r="B77" s="69" t="s">
        <v>67</v>
      </c>
      <c r="C77" s="37"/>
      <c r="D77" s="118"/>
      <c r="E77" s="70"/>
      <c r="F77" s="135"/>
    </row>
    <row r="78" spans="1:6" ht="26.25" thickTop="1">
      <c r="A78" s="44" t="s">
        <v>68</v>
      </c>
      <c r="B78" s="79" t="s">
        <v>524</v>
      </c>
      <c r="C78" s="45" t="s">
        <v>12</v>
      </c>
      <c r="D78" s="119">
        <v>3</v>
      </c>
      <c r="E78" s="64"/>
      <c r="F78" s="135"/>
    </row>
    <row r="79" spans="1:6" ht="38.25">
      <c r="A79" s="26" t="s">
        <v>69</v>
      </c>
      <c r="B79" s="80" t="s">
        <v>525</v>
      </c>
      <c r="C79" s="28" t="s">
        <v>70</v>
      </c>
      <c r="D79" s="116">
        <v>3</v>
      </c>
      <c r="E79" s="81"/>
      <c r="F79" s="135"/>
    </row>
    <row r="80" spans="1:6" ht="25.5">
      <c r="A80" s="26" t="s">
        <v>72</v>
      </c>
      <c r="B80" s="80" t="s">
        <v>627</v>
      </c>
      <c r="C80" s="28" t="s">
        <v>70</v>
      </c>
      <c r="D80" s="116">
        <v>2</v>
      </c>
      <c r="E80" s="81"/>
      <c r="F80" s="135"/>
    </row>
    <row r="81" spans="1:6" ht="26.25" thickBot="1">
      <c r="A81" s="26" t="s">
        <v>73</v>
      </c>
      <c r="B81" s="82" t="s">
        <v>526</v>
      </c>
      <c r="C81" s="28" t="s">
        <v>70</v>
      </c>
      <c r="D81" s="116">
        <v>2</v>
      </c>
      <c r="E81" s="83"/>
      <c r="F81" s="135"/>
    </row>
    <row r="82" spans="1:6" ht="27.75" thickTop="1" thickBot="1">
      <c r="A82" s="35">
        <v>10</v>
      </c>
      <c r="B82" s="69" t="s">
        <v>90</v>
      </c>
      <c r="C82" s="37"/>
      <c r="D82" s="118"/>
      <c r="E82" s="84"/>
      <c r="F82" s="135"/>
    </row>
    <row r="83" spans="1:6" ht="27" thickTop="1" thickBot="1">
      <c r="A83" s="22" t="s">
        <v>91</v>
      </c>
      <c r="B83" s="73" t="s">
        <v>527</v>
      </c>
      <c r="C83" s="24" t="s">
        <v>70</v>
      </c>
      <c r="D83" s="115">
        <v>23</v>
      </c>
      <c r="E83" s="85"/>
      <c r="F83" s="135"/>
    </row>
    <row r="84" spans="1:6" ht="16.5" thickTop="1" thickBot="1">
      <c r="A84" s="35">
        <v>11</v>
      </c>
      <c r="B84" s="69" t="s">
        <v>92</v>
      </c>
      <c r="C84" s="37"/>
      <c r="D84" s="118"/>
      <c r="E84" s="70"/>
      <c r="F84" s="135"/>
    </row>
    <row r="85" spans="1:6" ht="15.75" thickTop="1">
      <c r="A85" s="44" t="s">
        <v>93</v>
      </c>
      <c r="B85" s="79" t="s">
        <v>528</v>
      </c>
      <c r="C85" s="28" t="s">
        <v>80</v>
      </c>
      <c r="D85" s="119">
        <v>35.700000000000003</v>
      </c>
      <c r="E85" s="64"/>
      <c r="F85" s="135"/>
    </row>
    <row r="86" spans="1:6" ht="26.25" thickBot="1">
      <c r="A86" s="26" t="s">
        <v>94</v>
      </c>
      <c r="B86" s="82" t="s">
        <v>529</v>
      </c>
      <c r="C86" s="28" t="s">
        <v>80</v>
      </c>
      <c r="D86" s="116">
        <v>1.69</v>
      </c>
      <c r="E86" s="83"/>
      <c r="F86" s="135"/>
    </row>
    <row r="87" spans="1:6" ht="16.5" thickTop="1" thickBot="1">
      <c r="A87" s="35">
        <v>12</v>
      </c>
      <c r="B87" s="69" t="s">
        <v>95</v>
      </c>
      <c r="C87" s="37"/>
      <c r="D87" s="118"/>
      <c r="E87" s="70"/>
      <c r="F87" s="135"/>
    </row>
    <row r="88" spans="1:6" ht="39.75" thickTop="1" thickBot="1">
      <c r="A88" s="44" t="s">
        <v>96</v>
      </c>
      <c r="B88" s="73" t="s">
        <v>530</v>
      </c>
      <c r="C88" s="28" t="s">
        <v>80</v>
      </c>
      <c r="D88" s="115">
        <v>35.700000000000003</v>
      </c>
      <c r="E88" s="85"/>
      <c r="F88" s="135"/>
    </row>
    <row r="89" spans="1:6" ht="16.5" thickTop="1" thickBot="1">
      <c r="A89" s="35">
        <v>13</v>
      </c>
      <c r="B89" s="69" t="s">
        <v>74</v>
      </c>
      <c r="C89" s="37"/>
      <c r="D89" s="118"/>
      <c r="E89" s="84"/>
      <c r="F89" s="135"/>
    </row>
    <row r="90" spans="1:6" ht="26.25" thickTop="1">
      <c r="A90" s="44" t="s">
        <v>75</v>
      </c>
      <c r="B90" s="79" t="s">
        <v>76</v>
      </c>
      <c r="C90" s="28" t="s">
        <v>80</v>
      </c>
      <c r="D90" s="119">
        <v>35.700000000000003</v>
      </c>
      <c r="E90" s="64"/>
      <c r="F90" s="135"/>
    </row>
    <row r="91" spans="1:6" ht="25.5">
      <c r="A91" s="26" t="s">
        <v>97</v>
      </c>
      <c r="B91" s="80" t="s">
        <v>98</v>
      </c>
      <c r="C91" s="28" t="s">
        <v>80</v>
      </c>
      <c r="D91" s="116">
        <v>1.69</v>
      </c>
      <c r="E91" s="81"/>
      <c r="F91" s="135"/>
    </row>
    <row r="92" spans="1:6" ht="25.5">
      <c r="A92" s="26" t="s">
        <v>99</v>
      </c>
      <c r="B92" s="80" t="s">
        <v>531</v>
      </c>
      <c r="C92" s="28" t="s">
        <v>12</v>
      </c>
      <c r="D92" s="116">
        <v>504</v>
      </c>
      <c r="E92" s="81"/>
      <c r="F92" s="135"/>
    </row>
    <row r="93" spans="1:6" ht="26.25" thickBot="1">
      <c r="A93" s="26" t="s">
        <v>106</v>
      </c>
      <c r="B93" s="82" t="s">
        <v>540</v>
      </c>
      <c r="C93" s="28" t="s">
        <v>12</v>
      </c>
      <c r="D93" s="116">
        <v>64.400000000000006</v>
      </c>
      <c r="E93" s="83"/>
      <c r="F93" s="135"/>
    </row>
    <row r="94" spans="1:6" ht="16.5" thickTop="1" thickBot="1">
      <c r="A94" s="35">
        <v>14</v>
      </c>
      <c r="B94" s="69" t="s">
        <v>77</v>
      </c>
      <c r="C94" s="37"/>
      <c r="D94" s="118"/>
      <c r="E94" s="84"/>
      <c r="F94" s="135"/>
    </row>
    <row r="95" spans="1:6" ht="27" thickTop="1" thickBot="1">
      <c r="A95" s="49" t="s">
        <v>78</v>
      </c>
      <c r="B95" s="86" t="s">
        <v>533</v>
      </c>
      <c r="C95" s="51" t="s">
        <v>35</v>
      </c>
      <c r="D95" s="120">
        <v>150</v>
      </c>
      <c r="E95" s="87"/>
      <c r="F95" s="135"/>
    </row>
    <row r="96" spans="1:6" ht="15.75" thickBot="1">
      <c r="A96" s="8">
        <v>2</v>
      </c>
      <c r="B96" s="135" t="s">
        <v>210</v>
      </c>
      <c r="C96" s="185" t="s">
        <v>211</v>
      </c>
      <c r="D96" s="650">
        <v>1.25</v>
      </c>
      <c r="E96" s="186"/>
      <c r="F96" s="186"/>
    </row>
    <row r="97" spans="1:6" ht="15.75" thickBot="1">
      <c r="A97" s="53"/>
      <c r="B97" s="14" t="s">
        <v>4</v>
      </c>
      <c r="C97" s="55"/>
      <c r="D97" s="121"/>
      <c r="E97" s="88"/>
      <c r="F97" s="136"/>
    </row>
    <row r="98" spans="1:6">
      <c r="A98" s="123"/>
      <c r="B98" s="58"/>
      <c r="C98" s="123"/>
      <c r="D98" s="123"/>
      <c r="E98" s="123"/>
      <c r="F98" s="123"/>
    </row>
    <row r="99" spans="1:6">
      <c r="A99" s="124"/>
      <c r="B99" s="124"/>
      <c r="C99" s="124"/>
      <c r="D99" s="124"/>
      <c r="E99" s="124"/>
      <c r="F99" s="124"/>
    </row>
    <row r="100" spans="1:6">
      <c r="A100" s="124"/>
      <c r="B100" s="124"/>
      <c r="C100" s="124"/>
      <c r="D100" s="124"/>
      <c r="E100" s="124"/>
      <c r="F100" s="124"/>
    </row>
    <row r="101" spans="1:6" ht="57.75" customHeight="1">
      <c r="A101" s="124"/>
      <c r="B101" s="777" t="s">
        <v>419</v>
      </c>
      <c r="C101" s="777"/>
      <c r="D101" s="777"/>
      <c r="E101" s="777"/>
      <c r="F101" s="777"/>
    </row>
    <row r="103" spans="1:6">
      <c r="A103" s="112" t="s">
        <v>3</v>
      </c>
      <c r="B103" s="112" t="s">
        <v>43</v>
      </c>
      <c r="C103" s="112" t="s">
        <v>44</v>
      </c>
      <c r="D103" s="17" t="s">
        <v>2</v>
      </c>
      <c r="E103" s="113" t="s">
        <v>45</v>
      </c>
      <c r="F103" s="17" t="s">
        <v>46</v>
      </c>
    </row>
    <row r="104" spans="1:6">
      <c r="A104" s="289">
        <v>1</v>
      </c>
      <c r="B104" s="184" t="s">
        <v>47</v>
      </c>
      <c r="C104" s="289"/>
      <c r="D104" s="17"/>
      <c r="E104" s="17"/>
      <c r="F104" s="105"/>
    </row>
    <row r="105" spans="1:6">
      <c r="A105" s="106" t="s">
        <v>48</v>
      </c>
      <c r="B105" s="187" t="s">
        <v>513</v>
      </c>
      <c r="C105" s="107" t="s">
        <v>12</v>
      </c>
      <c r="D105" s="108">
        <v>198</v>
      </c>
      <c r="E105" s="186"/>
      <c r="F105" s="135"/>
    </row>
    <row r="106" spans="1:6" ht="26.25">
      <c r="A106" s="106" t="s">
        <v>49</v>
      </c>
      <c r="B106" s="187" t="s">
        <v>50</v>
      </c>
      <c r="C106" s="107" t="s">
        <v>12</v>
      </c>
      <c r="D106" s="108">
        <v>156</v>
      </c>
      <c r="E106" s="163"/>
      <c r="F106" s="135"/>
    </row>
    <row r="107" spans="1:6" ht="26.25">
      <c r="A107" s="106" t="s">
        <v>51</v>
      </c>
      <c r="B107" s="187" t="s">
        <v>515</v>
      </c>
      <c r="C107" s="107" t="s">
        <v>52</v>
      </c>
      <c r="D107" s="108">
        <v>3</v>
      </c>
      <c r="E107" s="163"/>
      <c r="F107" s="135"/>
    </row>
    <row r="108" spans="1:6">
      <c r="A108" s="106" t="s">
        <v>53</v>
      </c>
      <c r="B108" s="187" t="s">
        <v>122</v>
      </c>
      <c r="C108" s="107" t="s">
        <v>52</v>
      </c>
      <c r="D108" s="108">
        <v>1</v>
      </c>
      <c r="E108" s="163"/>
      <c r="F108" s="135"/>
    </row>
    <row r="109" spans="1:6">
      <c r="A109" s="289">
        <v>2</v>
      </c>
      <c r="B109" s="456" t="s">
        <v>54</v>
      </c>
      <c r="C109" s="17"/>
      <c r="D109" s="109"/>
      <c r="E109" s="137"/>
      <c r="F109" s="135"/>
    </row>
    <row r="110" spans="1:6">
      <c r="A110" s="106" t="s">
        <v>55</v>
      </c>
      <c r="B110" s="187" t="s">
        <v>516</v>
      </c>
      <c r="C110" s="107" t="s">
        <v>80</v>
      </c>
      <c r="D110" s="108">
        <v>140.88</v>
      </c>
      <c r="E110" s="163"/>
      <c r="F110" s="135"/>
    </row>
    <row r="111" spans="1:6" ht="26.25">
      <c r="A111" s="106" t="s">
        <v>82</v>
      </c>
      <c r="B111" s="187" t="s">
        <v>517</v>
      </c>
      <c r="C111" s="107" t="s">
        <v>80</v>
      </c>
      <c r="D111" s="108">
        <v>144.72</v>
      </c>
      <c r="E111" s="163"/>
      <c r="F111" s="135"/>
    </row>
    <row r="112" spans="1:6">
      <c r="A112" s="289">
        <v>3</v>
      </c>
      <c r="B112" s="456" t="s">
        <v>56</v>
      </c>
      <c r="C112" s="17"/>
      <c r="D112" s="109"/>
      <c r="E112" s="137"/>
      <c r="F112" s="135"/>
    </row>
    <row r="113" spans="1:6" ht="25.5">
      <c r="A113" s="106" t="s">
        <v>57</v>
      </c>
      <c r="B113" s="189" t="s">
        <v>520</v>
      </c>
      <c r="C113" s="107" t="s">
        <v>80</v>
      </c>
      <c r="D113" s="108">
        <v>167.12</v>
      </c>
      <c r="E113" s="163"/>
      <c r="F113" s="135"/>
    </row>
    <row r="114" spans="1:6">
      <c r="A114" s="289">
        <v>4</v>
      </c>
      <c r="B114" s="456" t="s">
        <v>58</v>
      </c>
      <c r="C114" s="17"/>
      <c r="D114" s="109"/>
      <c r="E114" s="137"/>
      <c r="F114" s="135"/>
    </row>
    <row r="115" spans="1:6">
      <c r="A115" s="106" t="s">
        <v>59</v>
      </c>
      <c r="B115" s="187" t="s">
        <v>60</v>
      </c>
      <c r="C115" s="107" t="s">
        <v>12</v>
      </c>
      <c r="D115" s="108">
        <v>72</v>
      </c>
      <c r="E115" s="163"/>
      <c r="F115" s="135"/>
    </row>
    <row r="116" spans="1:6">
      <c r="A116" s="289">
        <v>5</v>
      </c>
      <c r="B116" s="456" t="s">
        <v>61</v>
      </c>
      <c r="C116" s="17"/>
      <c r="D116" s="109"/>
      <c r="E116" s="137"/>
      <c r="F116" s="135"/>
    </row>
    <row r="117" spans="1:6">
      <c r="A117" s="106" t="s">
        <v>62</v>
      </c>
      <c r="B117" s="187" t="s">
        <v>63</v>
      </c>
      <c r="C117" s="107" t="s">
        <v>80</v>
      </c>
      <c r="D117" s="108">
        <v>127.44</v>
      </c>
      <c r="E117" s="163"/>
      <c r="F117" s="135"/>
    </row>
    <row r="118" spans="1:6" ht="26.25">
      <c r="A118" s="106" t="s">
        <v>101</v>
      </c>
      <c r="B118" s="187" t="s">
        <v>536</v>
      </c>
      <c r="C118" s="107" t="s">
        <v>80</v>
      </c>
      <c r="D118" s="108">
        <v>55.08</v>
      </c>
      <c r="E118" s="163"/>
      <c r="F118" s="135"/>
    </row>
    <row r="119" spans="1:6">
      <c r="A119" s="106" t="s">
        <v>64</v>
      </c>
      <c r="B119" s="187" t="s">
        <v>521</v>
      </c>
      <c r="C119" s="107" t="s">
        <v>80</v>
      </c>
      <c r="D119" s="108">
        <v>51.84</v>
      </c>
      <c r="E119" s="163"/>
      <c r="F119" s="135"/>
    </row>
    <row r="120" spans="1:6">
      <c r="A120" s="289">
        <v>6</v>
      </c>
      <c r="B120" s="456" t="s">
        <v>65</v>
      </c>
      <c r="C120" s="17"/>
      <c r="D120" s="109"/>
      <c r="E120" s="137"/>
      <c r="F120" s="135"/>
    </row>
    <row r="121" spans="1:6">
      <c r="A121" s="106" t="s">
        <v>85</v>
      </c>
      <c r="B121" s="187" t="s">
        <v>641</v>
      </c>
      <c r="C121" s="107" t="s">
        <v>12</v>
      </c>
      <c r="D121" s="108">
        <v>126</v>
      </c>
      <c r="E121" s="163"/>
      <c r="F121" s="135"/>
    </row>
    <row r="122" spans="1:6" ht="26.25">
      <c r="A122" s="106" t="s">
        <v>66</v>
      </c>
      <c r="B122" s="187" t="s">
        <v>640</v>
      </c>
      <c r="C122" s="107" t="s">
        <v>12</v>
      </c>
      <c r="D122" s="108">
        <v>72</v>
      </c>
      <c r="E122" s="163"/>
      <c r="F122" s="135"/>
    </row>
    <row r="123" spans="1:6">
      <c r="A123" s="289">
        <v>7</v>
      </c>
      <c r="B123" s="456" t="s">
        <v>87</v>
      </c>
      <c r="C123" s="17"/>
      <c r="D123" s="109"/>
      <c r="E123" s="137"/>
      <c r="F123" s="135"/>
    </row>
    <row r="124" spans="1:6">
      <c r="A124" s="106" t="s">
        <v>88</v>
      </c>
      <c r="B124" s="187" t="s">
        <v>630</v>
      </c>
      <c r="C124" s="107" t="s">
        <v>70</v>
      </c>
      <c r="D124" s="108">
        <v>21</v>
      </c>
      <c r="E124" s="163"/>
      <c r="F124" s="135"/>
    </row>
    <row r="125" spans="1:6" ht="26.25">
      <c r="A125" s="289">
        <v>9</v>
      </c>
      <c r="B125" s="456" t="s">
        <v>67</v>
      </c>
      <c r="C125" s="17"/>
      <c r="D125" s="109"/>
      <c r="E125" s="137"/>
      <c r="F125" s="135"/>
    </row>
    <row r="126" spans="1:6" ht="25.5">
      <c r="A126" s="106" t="s">
        <v>68</v>
      </c>
      <c r="B126" s="189" t="s">
        <v>524</v>
      </c>
      <c r="C126" s="107" t="s">
        <v>12</v>
      </c>
      <c r="D126" s="108">
        <v>3.7</v>
      </c>
      <c r="E126" s="186"/>
      <c r="F126" s="135"/>
    </row>
    <row r="127" spans="1:6" ht="38.25">
      <c r="A127" s="106" t="s">
        <v>69</v>
      </c>
      <c r="B127" s="189" t="s">
        <v>525</v>
      </c>
      <c r="C127" s="107" t="s">
        <v>70</v>
      </c>
      <c r="D127" s="108">
        <v>3</v>
      </c>
      <c r="E127" s="186"/>
      <c r="F127" s="135"/>
    </row>
    <row r="128" spans="1:6" ht="25.5">
      <c r="A128" s="106" t="s">
        <v>72</v>
      </c>
      <c r="B128" s="189" t="s">
        <v>541</v>
      </c>
      <c r="C128" s="107" t="s">
        <v>70</v>
      </c>
      <c r="D128" s="108">
        <v>3</v>
      </c>
      <c r="E128" s="186"/>
      <c r="F128" s="135"/>
    </row>
    <row r="129" spans="1:6" ht="25.5">
      <c r="A129" s="106" t="s">
        <v>73</v>
      </c>
      <c r="B129" s="189" t="s">
        <v>526</v>
      </c>
      <c r="C129" s="107" t="s">
        <v>70</v>
      </c>
      <c r="D129" s="108">
        <v>2</v>
      </c>
      <c r="E129" s="186"/>
      <c r="F129" s="135"/>
    </row>
    <row r="130" spans="1:6">
      <c r="A130" s="289">
        <v>10</v>
      </c>
      <c r="B130" s="184" t="s">
        <v>90</v>
      </c>
      <c r="C130" s="17"/>
      <c r="D130" s="109"/>
      <c r="E130" s="455"/>
      <c r="F130" s="135"/>
    </row>
    <row r="131" spans="1:6" ht="25.5">
      <c r="A131" s="106" t="s">
        <v>91</v>
      </c>
      <c r="B131" s="189" t="s">
        <v>527</v>
      </c>
      <c r="C131" s="107" t="s">
        <v>70</v>
      </c>
      <c r="D131" s="108">
        <v>21</v>
      </c>
      <c r="E131" s="186"/>
      <c r="F131" s="135"/>
    </row>
    <row r="132" spans="1:6">
      <c r="A132" s="289">
        <v>11</v>
      </c>
      <c r="B132" s="456" t="s">
        <v>92</v>
      </c>
      <c r="C132" s="17"/>
      <c r="D132" s="109"/>
      <c r="E132" s="137"/>
      <c r="F132" s="135"/>
    </row>
    <row r="133" spans="1:6">
      <c r="A133" s="106" t="s">
        <v>93</v>
      </c>
      <c r="B133" s="189" t="s">
        <v>528</v>
      </c>
      <c r="C133" s="107" t="s">
        <v>80</v>
      </c>
      <c r="D133" s="108">
        <v>21.06</v>
      </c>
      <c r="E133" s="186"/>
      <c r="F133" s="135"/>
    </row>
    <row r="134" spans="1:6" ht="25.5">
      <c r="A134" s="106" t="s">
        <v>94</v>
      </c>
      <c r="B134" s="189" t="s">
        <v>529</v>
      </c>
      <c r="C134" s="107" t="s">
        <v>80</v>
      </c>
      <c r="D134" s="108">
        <v>1.34</v>
      </c>
      <c r="E134" s="186"/>
      <c r="F134" s="135"/>
    </row>
    <row r="135" spans="1:6">
      <c r="A135" s="289">
        <v>12</v>
      </c>
      <c r="B135" s="456" t="s">
        <v>95</v>
      </c>
      <c r="C135" s="17"/>
      <c r="D135" s="109"/>
      <c r="E135" s="137"/>
      <c r="F135" s="135"/>
    </row>
    <row r="136" spans="1:6" ht="38.25">
      <c r="A136" s="106" t="s">
        <v>96</v>
      </c>
      <c r="B136" s="189" t="s">
        <v>530</v>
      </c>
      <c r="C136" s="107" t="s">
        <v>80</v>
      </c>
      <c r="D136" s="108">
        <v>28.08</v>
      </c>
      <c r="E136" s="186"/>
      <c r="F136" s="135"/>
    </row>
    <row r="137" spans="1:6">
      <c r="A137" s="289">
        <v>13</v>
      </c>
      <c r="B137" s="456" t="s">
        <v>74</v>
      </c>
      <c r="C137" s="17"/>
      <c r="D137" s="109"/>
      <c r="E137" s="455"/>
      <c r="F137" s="135"/>
    </row>
    <row r="138" spans="1:6" ht="25.5">
      <c r="A138" s="106" t="s">
        <v>75</v>
      </c>
      <c r="B138" s="189" t="s">
        <v>76</v>
      </c>
      <c r="C138" s="107" t="s">
        <v>80</v>
      </c>
      <c r="D138" s="108">
        <v>21.06</v>
      </c>
      <c r="E138" s="186"/>
      <c r="F138" s="135"/>
    </row>
    <row r="139" spans="1:6" ht="25.5">
      <c r="A139" s="106" t="s">
        <v>97</v>
      </c>
      <c r="B139" s="189" t="s">
        <v>98</v>
      </c>
      <c r="C139" s="107" t="s">
        <v>80</v>
      </c>
      <c r="D139" s="108">
        <v>1.34</v>
      </c>
      <c r="E139" s="186"/>
      <c r="F139" s="135"/>
    </row>
    <row r="140" spans="1:6" ht="25.5">
      <c r="A140" s="106" t="s">
        <v>99</v>
      </c>
      <c r="B140" s="189" t="s">
        <v>531</v>
      </c>
      <c r="C140" s="107" t="s">
        <v>12</v>
      </c>
      <c r="D140" s="108">
        <v>396</v>
      </c>
      <c r="E140" s="186"/>
      <c r="F140" s="135"/>
    </row>
    <row r="141" spans="1:6" ht="25.5">
      <c r="A141" s="106" t="s">
        <v>106</v>
      </c>
      <c r="B141" s="189" t="s">
        <v>540</v>
      </c>
      <c r="C141" s="107" t="s">
        <v>12</v>
      </c>
      <c r="D141" s="108">
        <v>67.2</v>
      </c>
      <c r="E141" s="186"/>
      <c r="F141" s="135"/>
    </row>
    <row r="142" spans="1:6" ht="25.5">
      <c r="A142" s="106" t="s">
        <v>100</v>
      </c>
      <c r="B142" s="189" t="s">
        <v>532</v>
      </c>
      <c r="C142" s="107" t="s">
        <v>12</v>
      </c>
      <c r="D142" s="108">
        <v>396</v>
      </c>
      <c r="E142" s="186"/>
      <c r="F142" s="135"/>
    </row>
    <row r="143" spans="1:6">
      <c r="A143" s="289">
        <v>14</v>
      </c>
      <c r="B143" s="456" t="s">
        <v>77</v>
      </c>
      <c r="C143" s="17"/>
      <c r="D143" s="109"/>
      <c r="E143" s="455"/>
      <c r="F143" s="135"/>
    </row>
    <row r="144" spans="1:6" ht="26.25">
      <c r="A144" s="106" t="s">
        <v>78</v>
      </c>
      <c r="B144" s="187" t="s">
        <v>533</v>
      </c>
      <c r="C144" s="107" t="s">
        <v>35</v>
      </c>
      <c r="D144" s="108">
        <v>100</v>
      </c>
      <c r="E144" s="186"/>
      <c r="F144" s="135"/>
    </row>
    <row r="145" spans="1:6">
      <c r="A145" s="8">
        <v>2</v>
      </c>
      <c r="B145" s="135" t="s">
        <v>210</v>
      </c>
      <c r="C145" s="185" t="s">
        <v>211</v>
      </c>
      <c r="D145" s="650">
        <v>1.25</v>
      </c>
      <c r="E145" s="186"/>
      <c r="F145" s="186"/>
    </row>
    <row r="146" spans="1:6">
      <c r="A146" s="289"/>
      <c r="B146" s="456" t="s">
        <v>79</v>
      </c>
      <c r="C146" s="17"/>
      <c r="D146" s="109"/>
      <c r="E146" s="137"/>
      <c r="F146" s="136"/>
    </row>
    <row r="147" spans="1:6">
      <c r="A147" s="104"/>
      <c r="B147" s="59"/>
      <c r="C147" s="104"/>
      <c r="D147" s="104"/>
      <c r="E147" s="104"/>
      <c r="F147" s="104"/>
    </row>
    <row r="148" spans="1:6">
      <c r="A148" s="124"/>
      <c r="B148" s="124"/>
      <c r="C148" s="124"/>
      <c r="D148" s="124"/>
      <c r="E148" s="124"/>
      <c r="F148" s="124"/>
    </row>
    <row r="149" spans="1:6">
      <c r="A149" s="124"/>
      <c r="B149" s="124"/>
      <c r="C149" s="124"/>
      <c r="D149" s="124"/>
      <c r="E149" s="124"/>
      <c r="F149" s="124"/>
    </row>
    <row r="150" spans="1:6" ht="43.5" customHeight="1">
      <c r="A150" s="124"/>
      <c r="B150" s="792" t="s">
        <v>420</v>
      </c>
      <c r="C150" s="792"/>
      <c r="D150" s="792"/>
      <c r="E150" s="792"/>
      <c r="F150" s="792"/>
    </row>
    <row r="151" spans="1:6">
      <c r="A151" s="124"/>
      <c r="B151" s="124"/>
      <c r="C151" s="124"/>
      <c r="D151" s="124"/>
      <c r="E151" s="124"/>
      <c r="F151" s="124"/>
    </row>
    <row r="152" spans="1:6">
      <c r="A152" s="112" t="s">
        <v>3</v>
      </c>
      <c r="B152" s="112" t="s">
        <v>43</v>
      </c>
      <c r="C152" s="112" t="s">
        <v>44</v>
      </c>
      <c r="D152" s="17" t="s">
        <v>2</v>
      </c>
      <c r="E152" s="113" t="s">
        <v>45</v>
      </c>
      <c r="F152" s="17" t="s">
        <v>46</v>
      </c>
    </row>
    <row r="153" spans="1:6" ht="15.75" thickBot="1">
      <c r="A153" s="18">
        <v>1</v>
      </c>
      <c r="B153" s="19" t="s">
        <v>47</v>
      </c>
      <c r="C153" s="20"/>
      <c r="D153" s="21"/>
      <c r="E153" s="237"/>
      <c r="F153" s="63"/>
    </row>
    <row r="154" spans="1:6" ht="15.75" thickTop="1">
      <c r="A154" s="22" t="s">
        <v>48</v>
      </c>
      <c r="B154" s="196" t="s">
        <v>513</v>
      </c>
      <c r="C154" s="24" t="s">
        <v>12</v>
      </c>
      <c r="D154" s="25">
        <v>65</v>
      </c>
      <c r="E154" s="238"/>
      <c r="F154" s="135"/>
    </row>
    <row r="155" spans="1:6" ht="26.25">
      <c r="A155" s="26" t="s">
        <v>49</v>
      </c>
      <c r="B155" s="30" t="s">
        <v>50</v>
      </c>
      <c r="C155" s="28" t="s">
        <v>12</v>
      </c>
      <c r="D155" s="29">
        <v>140</v>
      </c>
      <c r="E155" s="129"/>
      <c r="F155" s="135"/>
    </row>
    <row r="156" spans="1:6" ht="26.25">
      <c r="A156" s="26" t="s">
        <v>51</v>
      </c>
      <c r="B156" s="30" t="s">
        <v>515</v>
      </c>
      <c r="C156" s="28" t="s">
        <v>52</v>
      </c>
      <c r="D156" s="29">
        <v>2</v>
      </c>
      <c r="E156" s="129"/>
      <c r="F156" s="135"/>
    </row>
    <row r="157" spans="1:6" ht="15.75" thickBot="1">
      <c r="A157" s="31" t="s">
        <v>53</v>
      </c>
      <c r="B157" s="194" t="s">
        <v>122</v>
      </c>
      <c r="C157" s="33" t="s">
        <v>52</v>
      </c>
      <c r="D157" s="34">
        <v>1</v>
      </c>
      <c r="E157" s="239"/>
      <c r="F157" s="135"/>
    </row>
    <row r="158" spans="1:6" ht="16.5" thickTop="1" thickBot="1">
      <c r="A158" s="35">
        <v>2</v>
      </c>
      <c r="B158" s="404" t="s">
        <v>54</v>
      </c>
      <c r="C158" s="37"/>
      <c r="D158" s="38"/>
      <c r="E158" s="240"/>
      <c r="F158" s="135"/>
    </row>
    <row r="159" spans="1:6" ht="15.75" thickTop="1">
      <c r="A159" s="22" t="s">
        <v>55</v>
      </c>
      <c r="B159" s="196" t="s">
        <v>516</v>
      </c>
      <c r="C159" s="24" t="s">
        <v>80</v>
      </c>
      <c r="D159" s="25">
        <v>230.4</v>
      </c>
      <c r="E159" s="313"/>
      <c r="F159" s="135"/>
    </row>
    <row r="160" spans="1:6" ht="27" thickBot="1">
      <c r="A160" s="26" t="s">
        <v>82</v>
      </c>
      <c r="B160" s="196" t="s">
        <v>517</v>
      </c>
      <c r="C160" s="28" t="s">
        <v>80</v>
      </c>
      <c r="D160" s="29">
        <v>22.4</v>
      </c>
      <c r="E160" s="129"/>
      <c r="F160" s="135"/>
    </row>
    <row r="161" spans="1:6" ht="16.5" thickTop="1" thickBot="1">
      <c r="A161" s="35">
        <v>3</v>
      </c>
      <c r="B161" s="404" t="s">
        <v>56</v>
      </c>
      <c r="C161" s="37"/>
      <c r="D161" s="38"/>
      <c r="E161" s="240"/>
      <c r="F161" s="135"/>
    </row>
    <row r="162" spans="1:6" ht="27" thickTop="1" thickBot="1">
      <c r="A162" s="26" t="s">
        <v>57</v>
      </c>
      <c r="B162" s="39" t="s">
        <v>520</v>
      </c>
      <c r="C162" s="28" t="s">
        <v>80</v>
      </c>
      <c r="D162" s="29">
        <v>29.2</v>
      </c>
      <c r="E162" s="129"/>
      <c r="F162" s="135"/>
    </row>
    <row r="163" spans="1:6" ht="16.5" thickTop="1" thickBot="1">
      <c r="A163" s="35">
        <v>5</v>
      </c>
      <c r="B163" s="404" t="s">
        <v>61</v>
      </c>
      <c r="C163" s="37"/>
      <c r="D163" s="38"/>
      <c r="E163" s="240"/>
      <c r="F163" s="135"/>
    </row>
    <row r="164" spans="1:6" ht="15.75" thickTop="1">
      <c r="A164" s="22" t="s">
        <v>62</v>
      </c>
      <c r="B164" s="196" t="s">
        <v>63</v>
      </c>
      <c r="C164" s="24" t="s">
        <v>80</v>
      </c>
      <c r="D164" s="25">
        <v>151.19999999999999</v>
      </c>
      <c r="E164" s="313"/>
      <c r="F164" s="135"/>
    </row>
    <row r="165" spans="1:6" ht="26.25">
      <c r="A165" s="26" t="s">
        <v>101</v>
      </c>
      <c r="B165" s="196" t="s">
        <v>536</v>
      </c>
      <c r="C165" s="28" t="s">
        <v>80</v>
      </c>
      <c r="D165" s="29">
        <v>22.4</v>
      </c>
      <c r="E165" s="129"/>
      <c r="F165" s="135"/>
    </row>
    <row r="166" spans="1:6" ht="15.75" thickBot="1">
      <c r="A166" s="22" t="s">
        <v>64</v>
      </c>
      <c r="B166" s="196" t="s">
        <v>521</v>
      </c>
      <c r="C166" s="24" t="s">
        <v>80</v>
      </c>
      <c r="D166" s="25">
        <v>47.2</v>
      </c>
      <c r="E166" s="241"/>
      <c r="F166" s="135"/>
    </row>
    <row r="167" spans="1:6" ht="16.5" thickTop="1" thickBot="1">
      <c r="A167" s="35">
        <v>6</v>
      </c>
      <c r="B167" s="404" t="s">
        <v>65</v>
      </c>
      <c r="C167" s="37"/>
      <c r="D167" s="38"/>
      <c r="E167" s="520"/>
      <c r="F167" s="135"/>
    </row>
    <row r="168" spans="1:6" ht="15.75" thickTop="1">
      <c r="A168" s="22" t="s">
        <v>85</v>
      </c>
      <c r="B168" s="196" t="s">
        <v>641</v>
      </c>
      <c r="C168" s="24" t="s">
        <v>12</v>
      </c>
      <c r="D168" s="25">
        <v>120</v>
      </c>
      <c r="E168" s="163"/>
      <c r="F168" s="135"/>
    </row>
    <row r="169" spans="1:6" ht="27" thickBot="1">
      <c r="A169" s="22" t="s">
        <v>66</v>
      </c>
      <c r="B169" s="196" t="s">
        <v>645</v>
      </c>
      <c r="C169" s="28" t="s">
        <v>12</v>
      </c>
      <c r="D169" s="25">
        <v>65</v>
      </c>
      <c r="E169" s="241"/>
      <c r="F169" s="135"/>
    </row>
    <row r="170" spans="1:6" ht="16.5" thickTop="1" thickBot="1">
      <c r="A170" s="35">
        <v>7</v>
      </c>
      <c r="B170" s="404" t="s">
        <v>87</v>
      </c>
      <c r="C170" s="37"/>
      <c r="D170" s="38"/>
      <c r="E170" s="240"/>
      <c r="F170" s="135"/>
    </row>
    <row r="171" spans="1:6" ht="16.5" thickTop="1" thickBot="1">
      <c r="A171" s="26" t="s">
        <v>88</v>
      </c>
      <c r="B171" s="196" t="s">
        <v>639</v>
      </c>
      <c r="C171" s="28" t="s">
        <v>70</v>
      </c>
      <c r="D171" s="29">
        <v>20</v>
      </c>
      <c r="E171" s="129"/>
      <c r="F171" s="135"/>
    </row>
    <row r="172" spans="1:6" ht="27.75" thickTop="1" thickBot="1">
      <c r="A172" s="35">
        <v>9</v>
      </c>
      <c r="B172" s="404" t="s">
        <v>67</v>
      </c>
      <c r="C172" s="37"/>
      <c r="D172" s="38"/>
      <c r="E172" s="240"/>
      <c r="F172" s="135"/>
    </row>
    <row r="173" spans="1:6" ht="26.25" thickTop="1">
      <c r="A173" s="44" t="s">
        <v>68</v>
      </c>
      <c r="B173" s="39" t="s">
        <v>524</v>
      </c>
      <c r="C173" s="45" t="s">
        <v>12</v>
      </c>
      <c r="D173" s="46">
        <v>2.8</v>
      </c>
      <c r="E173" s="238"/>
      <c r="F173" s="135"/>
    </row>
    <row r="174" spans="1:6" ht="38.25">
      <c r="A174" s="26" t="s">
        <v>69</v>
      </c>
      <c r="B174" s="47" t="s">
        <v>525</v>
      </c>
      <c r="C174" s="28" t="s">
        <v>70</v>
      </c>
      <c r="D174" s="29">
        <v>3</v>
      </c>
      <c r="E174" s="247"/>
      <c r="F174" s="135"/>
    </row>
    <row r="175" spans="1:6" ht="25.5">
      <c r="A175" s="26" t="s">
        <v>71</v>
      </c>
      <c r="B175" s="48" t="s">
        <v>534</v>
      </c>
      <c r="C175" s="28" t="s">
        <v>70</v>
      </c>
      <c r="D175" s="29">
        <v>1</v>
      </c>
      <c r="E175" s="247"/>
      <c r="F175" s="135"/>
    </row>
    <row r="176" spans="1:6" ht="25.5">
      <c r="A176" s="26" t="s">
        <v>72</v>
      </c>
      <c r="B176" s="48" t="s">
        <v>535</v>
      </c>
      <c r="C176" s="28" t="s">
        <v>70</v>
      </c>
      <c r="D176" s="29">
        <v>1</v>
      </c>
      <c r="E176" s="247"/>
      <c r="F176" s="135"/>
    </row>
    <row r="177" spans="1:6" ht="26.25" thickBot="1">
      <c r="A177" s="26" t="s">
        <v>73</v>
      </c>
      <c r="B177" s="48" t="s">
        <v>526</v>
      </c>
      <c r="C177" s="28" t="s">
        <v>70</v>
      </c>
      <c r="D177" s="29">
        <v>1</v>
      </c>
      <c r="E177" s="247"/>
      <c r="F177" s="135"/>
    </row>
    <row r="178" spans="1:6" ht="27.75" thickTop="1" thickBot="1">
      <c r="A178" s="35">
        <v>10</v>
      </c>
      <c r="B178" s="404" t="s">
        <v>90</v>
      </c>
      <c r="C178" s="37"/>
      <c r="D178" s="38"/>
      <c r="E178" s="248"/>
      <c r="F178" s="135"/>
    </row>
    <row r="179" spans="1:6" ht="27" thickTop="1" thickBot="1">
      <c r="A179" s="22" t="s">
        <v>91</v>
      </c>
      <c r="B179" s="39" t="s">
        <v>527</v>
      </c>
      <c r="C179" s="24" t="s">
        <v>70</v>
      </c>
      <c r="D179" s="25">
        <v>20</v>
      </c>
      <c r="E179" s="249"/>
      <c r="F179" s="135"/>
    </row>
    <row r="180" spans="1:6" ht="16.5" thickTop="1" thickBot="1">
      <c r="A180" s="35">
        <v>11</v>
      </c>
      <c r="B180" s="404" t="s">
        <v>92</v>
      </c>
      <c r="C180" s="37"/>
      <c r="D180" s="38"/>
      <c r="E180" s="240"/>
      <c r="F180" s="135"/>
    </row>
    <row r="181" spans="1:6" ht="15.75" thickTop="1">
      <c r="A181" s="44" t="s">
        <v>93</v>
      </c>
      <c r="B181" s="39" t="s">
        <v>528</v>
      </c>
      <c r="C181" s="28" t="s">
        <v>80</v>
      </c>
      <c r="D181" s="46">
        <v>20</v>
      </c>
      <c r="E181" s="238"/>
      <c r="F181" s="135"/>
    </row>
    <row r="182" spans="1:6" ht="26.25" thickBot="1">
      <c r="A182" s="26" t="s">
        <v>94</v>
      </c>
      <c r="B182" s="47" t="s">
        <v>529</v>
      </c>
      <c r="C182" s="28" t="s">
        <v>80</v>
      </c>
      <c r="D182" s="29">
        <v>9.1999999999999993</v>
      </c>
      <c r="E182" s="247"/>
      <c r="F182" s="135"/>
    </row>
    <row r="183" spans="1:6" ht="16.5" thickTop="1" thickBot="1">
      <c r="A183" s="35">
        <v>12</v>
      </c>
      <c r="B183" s="404" t="s">
        <v>95</v>
      </c>
      <c r="C183" s="37"/>
      <c r="D183" s="38"/>
      <c r="E183" s="240"/>
      <c r="F183" s="135"/>
    </row>
    <row r="184" spans="1:6" ht="39.75" thickTop="1" thickBot="1">
      <c r="A184" s="44" t="s">
        <v>96</v>
      </c>
      <c r="B184" s="39" t="s">
        <v>530</v>
      </c>
      <c r="C184" s="28" t="s">
        <v>80</v>
      </c>
      <c r="D184" s="46">
        <v>27.2</v>
      </c>
      <c r="E184" s="238"/>
      <c r="F184" s="135"/>
    </row>
    <row r="185" spans="1:6" ht="16.5" thickTop="1" thickBot="1">
      <c r="A185" s="35">
        <v>13</v>
      </c>
      <c r="B185" s="404" t="s">
        <v>74</v>
      </c>
      <c r="C185" s="37"/>
      <c r="D185" s="38"/>
      <c r="E185" s="248"/>
      <c r="F185" s="135"/>
    </row>
    <row r="186" spans="1:6" ht="26.25" thickTop="1">
      <c r="A186" s="44" t="s">
        <v>75</v>
      </c>
      <c r="B186" s="39" t="s">
        <v>76</v>
      </c>
      <c r="C186" s="28" t="s">
        <v>80</v>
      </c>
      <c r="D186" s="46">
        <v>27.2</v>
      </c>
      <c r="E186" s="238"/>
      <c r="F186" s="135"/>
    </row>
    <row r="187" spans="1:6" ht="25.5">
      <c r="A187" s="26" t="s">
        <v>97</v>
      </c>
      <c r="B187" s="47" t="s">
        <v>98</v>
      </c>
      <c r="C187" s="28" t="s">
        <v>80</v>
      </c>
      <c r="D187" s="29">
        <v>2</v>
      </c>
      <c r="E187" s="247"/>
      <c r="F187" s="135"/>
    </row>
    <row r="188" spans="1:6" ht="25.5">
      <c r="A188" s="26" t="s">
        <v>99</v>
      </c>
      <c r="B188" s="48" t="s">
        <v>531</v>
      </c>
      <c r="C188" s="28" t="s">
        <v>12</v>
      </c>
      <c r="D188" s="29">
        <v>450</v>
      </c>
      <c r="E188" s="247"/>
      <c r="F188" s="135"/>
    </row>
    <row r="189" spans="1:6" ht="26.25" thickBot="1">
      <c r="A189" s="26" t="s">
        <v>100</v>
      </c>
      <c r="B189" s="48" t="s">
        <v>532</v>
      </c>
      <c r="C189" s="28" t="s">
        <v>12</v>
      </c>
      <c r="D189" s="29">
        <f>+D188</f>
        <v>450</v>
      </c>
      <c r="E189" s="247"/>
      <c r="F189" s="135"/>
    </row>
    <row r="190" spans="1:6" ht="16.5" thickTop="1" thickBot="1">
      <c r="A190" s="35">
        <v>14</v>
      </c>
      <c r="B190" s="404" t="s">
        <v>77</v>
      </c>
      <c r="C190" s="37"/>
      <c r="D190" s="38"/>
      <c r="E190" s="248"/>
      <c r="F190" s="135"/>
    </row>
    <row r="191" spans="1:6" ht="27" thickTop="1" thickBot="1">
      <c r="A191" s="49" t="s">
        <v>78</v>
      </c>
      <c r="B191" s="50" t="s">
        <v>533</v>
      </c>
      <c r="C191" s="51" t="s">
        <v>35</v>
      </c>
      <c r="D191" s="52">
        <v>80</v>
      </c>
      <c r="E191" s="249"/>
      <c r="F191" s="135"/>
    </row>
    <row r="192" spans="1:6" ht="15.75" thickBot="1">
      <c r="A192" s="8">
        <v>2</v>
      </c>
      <c r="B192" s="135" t="s">
        <v>210</v>
      </c>
      <c r="C192" s="185" t="s">
        <v>211</v>
      </c>
      <c r="D192" s="650">
        <v>1.25</v>
      </c>
      <c r="E192" s="186"/>
      <c r="F192" s="186"/>
    </row>
    <row r="193" spans="1:6" ht="15.75" thickBot="1">
      <c r="A193" s="53"/>
      <c r="B193" s="407" t="s">
        <v>79</v>
      </c>
      <c r="C193" s="55"/>
      <c r="D193" s="56"/>
      <c r="E193" s="88"/>
      <c r="F193" s="136"/>
    </row>
    <row r="196" spans="1:6" ht="43.5" customHeight="1">
      <c r="A196" s="15"/>
      <c r="B196" s="777" t="s">
        <v>421</v>
      </c>
      <c r="C196" s="777"/>
      <c r="D196" s="777"/>
      <c r="E196" s="777"/>
      <c r="F196" s="777"/>
    </row>
    <row r="197" spans="1:6">
      <c r="A197" s="15"/>
      <c r="B197" s="15"/>
      <c r="C197" s="15"/>
      <c r="D197" s="15"/>
      <c r="E197" s="15"/>
      <c r="F197" s="15"/>
    </row>
    <row r="198" spans="1:6">
      <c r="A198" s="112" t="s">
        <v>3</v>
      </c>
      <c r="B198" s="112" t="s">
        <v>43</v>
      </c>
      <c r="C198" s="112" t="s">
        <v>44</v>
      </c>
      <c r="D198" s="17" t="s">
        <v>2</v>
      </c>
      <c r="E198" s="113" t="s">
        <v>45</v>
      </c>
      <c r="F198" s="17" t="s">
        <v>46</v>
      </c>
    </row>
    <row r="199" spans="1:6" ht="15.75" thickBot="1">
      <c r="A199" s="18">
        <v>1</v>
      </c>
      <c r="B199" s="19" t="s">
        <v>47</v>
      </c>
      <c r="C199" s="20"/>
      <c r="D199" s="21"/>
      <c r="E199" s="237"/>
      <c r="F199" s="63"/>
    </row>
    <row r="200" spans="1:6" ht="15.75" thickTop="1">
      <c r="A200" s="22" t="s">
        <v>48</v>
      </c>
      <c r="B200" s="196" t="s">
        <v>513</v>
      </c>
      <c r="C200" s="24" t="s">
        <v>12</v>
      </c>
      <c r="D200" s="25">
        <v>90</v>
      </c>
      <c r="E200" s="238"/>
      <c r="F200" s="135"/>
    </row>
    <row r="201" spans="1:6" ht="26.25">
      <c r="A201" s="26" t="s">
        <v>51</v>
      </c>
      <c r="B201" s="30" t="s">
        <v>515</v>
      </c>
      <c r="C201" s="28" t="s">
        <v>52</v>
      </c>
      <c r="D201" s="29">
        <v>1</v>
      </c>
      <c r="E201" s="129"/>
      <c r="F201" s="135"/>
    </row>
    <row r="202" spans="1:6" ht="15.75" thickBot="1">
      <c r="A202" s="31" t="s">
        <v>53</v>
      </c>
      <c r="B202" s="194" t="s">
        <v>122</v>
      </c>
      <c r="C202" s="33" t="s">
        <v>52</v>
      </c>
      <c r="D202" s="34">
        <v>1</v>
      </c>
      <c r="E202" s="239"/>
      <c r="F202" s="135"/>
    </row>
    <row r="203" spans="1:6" ht="16.5" thickTop="1" thickBot="1">
      <c r="A203" s="35">
        <v>2</v>
      </c>
      <c r="B203" s="404" t="s">
        <v>54</v>
      </c>
      <c r="C203" s="37"/>
      <c r="D203" s="38"/>
      <c r="E203" s="240"/>
      <c r="F203" s="135"/>
    </row>
    <row r="204" spans="1:6" ht="15.75" thickTop="1">
      <c r="A204" s="22" t="s">
        <v>55</v>
      </c>
      <c r="B204" s="196" t="s">
        <v>516</v>
      </c>
      <c r="C204" s="24" t="s">
        <v>80</v>
      </c>
      <c r="D204" s="25">
        <v>114.75</v>
      </c>
      <c r="E204" s="242"/>
      <c r="F204" s="135"/>
    </row>
    <row r="205" spans="1:6" ht="27" thickBot="1">
      <c r="A205" s="26" t="s">
        <v>82</v>
      </c>
      <c r="B205" s="196" t="s">
        <v>517</v>
      </c>
      <c r="C205" s="28" t="s">
        <v>80</v>
      </c>
      <c r="D205" s="29">
        <v>38.25</v>
      </c>
      <c r="E205" s="239"/>
      <c r="F205" s="135"/>
    </row>
    <row r="206" spans="1:6" ht="16.5" thickTop="1" thickBot="1">
      <c r="A206" s="35">
        <v>3</v>
      </c>
      <c r="B206" s="404" t="s">
        <v>56</v>
      </c>
      <c r="C206" s="37"/>
      <c r="D206" s="38"/>
      <c r="E206" s="240"/>
      <c r="F206" s="135"/>
    </row>
    <row r="207" spans="1:6" ht="27" thickTop="1" thickBot="1">
      <c r="A207" s="26" t="s">
        <v>57</v>
      </c>
      <c r="B207" s="39" t="s">
        <v>520</v>
      </c>
      <c r="C207" s="28" t="s">
        <v>80</v>
      </c>
      <c r="D207" s="29">
        <v>26.78</v>
      </c>
      <c r="E207" s="246"/>
      <c r="F207" s="135"/>
    </row>
    <row r="208" spans="1:6" ht="16.5" thickTop="1" thickBot="1">
      <c r="A208" s="35">
        <v>5</v>
      </c>
      <c r="B208" s="404" t="s">
        <v>61</v>
      </c>
      <c r="C208" s="37"/>
      <c r="D208" s="38"/>
      <c r="E208" s="240"/>
      <c r="F208" s="135"/>
    </row>
    <row r="209" spans="1:6" ht="15.75" thickTop="1">
      <c r="A209" s="22" t="s">
        <v>62</v>
      </c>
      <c r="B209" s="196" t="s">
        <v>63</v>
      </c>
      <c r="C209" s="24" t="s">
        <v>80</v>
      </c>
      <c r="D209" s="25">
        <v>126.23</v>
      </c>
      <c r="E209" s="242"/>
      <c r="F209" s="135"/>
    </row>
    <row r="210" spans="1:6" ht="15.75" thickBot="1">
      <c r="A210" s="22" t="s">
        <v>64</v>
      </c>
      <c r="B210" s="196" t="s">
        <v>521</v>
      </c>
      <c r="C210" s="24" t="s">
        <v>80</v>
      </c>
      <c r="D210" s="25">
        <v>22.36</v>
      </c>
      <c r="E210" s="239"/>
      <c r="F210" s="135"/>
    </row>
    <row r="211" spans="1:6" ht="16.5" thickTop="1" thickBot="1">
      <c r="A211" s="35">
        <v>6</v>
      </c>
      <c r="B211" s="404" t="s">
        <v>65</v>
      </c>
      <c r="C211" s="37"/>
      <c r="D211" s="38"/>
      <c r="E211" s="240"/>
      <c r="F211" s="135"/>
    </row>
    <row r="212" spans="1:6" ht="27.75" thickTop="1" thickBot="1">
      <c r="A212" s="22" t="s">
        <v>85</v>
      </c>
      <c r="B212" s="196" t="s">
        <v>772</v>
      </c>
      <c r="C212" s="24" t="s">
        <v>12</v>
      </c>
      <c r="D212" s="25">
        <v>90</v>
      </c>
      <c r="E212" s="246"/>
      <c r="F212" s="135"/>
    </row>
    <row r="213" spans="1:6" ht="27.75" thickTop="1" thickBot="1">
      <c r="A213" s="35">
        <v>9</v>
      </c>
      <c r="B213" s="404" t="s">
        <v>67</v>
      </c>
      <c r="C213" s="37"/>
      <c r="D213" s="38"/>
      <c r="E213" s="240"/>
      <c r="F213" s="135"/>
    </row>
    <row r="214" spans="1:6" ht="26.25" thickTop="1">
      <c r="A214" s="44" t="s">
        <v>68</v>
      </c>
      <c r="B214" s="39" t="s">
        <v>524</v>
      </c>
      <c r="C214" s="45" t="s">
        <v>12</v>
      </c>
      <c r="D214" s="46">
        <v>5</v>
      </c>
      <c r="E214" s="238"/>
      <c r="F214" s="135"/>
    </row>
    <row r="215" spans="1:6" ht="38.25">
      <c r="A215" s="26" t="s">
        <v>69</v>
      </c>
      <c r="B215" s="47" t="s">
        <v>525</v>
      </c>
      <c r="C215" s="28" t="s">
        <v>70</v>
      </c>
      <c r="D215" s="29">
        <v>2</v>
      </c>
      <c r="E215" s="247"/>
      <c r="F215" s="135"/>
    </row>
    <row r="216" spans="1:6" ht="25.5">
      <c r="A216" s="26" t="s">
        <v>71</v>
      </c>
      <c r="B216" s="48" t="s">
        <v>534</v>
      </c>
      <c r="C216" s="28" t="s">
        <v>70</v>
      </c>
      <c r="D216" s="29">
        <v>2</v>
      </c>
      <c r="E216" s="247"/>
      <c r="F216" s="135"/>
    </row>
    <row r="217" spans="1:6" ht="25.5">
      <c r="A217" s="26" t="s">
        <v>72</v>
      </c>
      <c r="B217" s="48" t="s">
        <v>535</v>
      </c>
      <c r="C217" s="28" t="s">
        <v>70</v>
      </c>
      <c r="D217" s="29">
        <v>2</v>
      </c>
      <c r="E217" s="247"/>
      <c r="F217" s="135"/>
    </row>
    <row r="218" spans="1:6" ht="26.25" thickBot="1">
      <c r="A218" s="26" t="s">
        <v>73</v>
      </c>
      <c r="B218" s="48" t="s">
        <v>526</v>
      </c>
      <c r="C218" s="28" t="s">
        <v>70</v>
      </c>
      <c r="D218" s="29">
        <v>2</v>
      </c>
      <c r="E218" s="459"/>
      <c r="F218" s="135"/>
    </row>
    <row r="219" spans="1:6" ht="16.5" thickTop="1" thickBot="1">
      <c r="A219" s="35">
        <v>11</v>
      </c>
      <c r="B219" s="404" t="s">
        <v>92</v>
      </c>
      <c r="C219" s="37"/>
      <c r="D219" s="38"/>
      <c r="E219" s="240"/>
      <c r="F219" s="135"/>
    </row>
    <row r="220" spans="1:6" ht="27" thickTop="1" thickBot="1">
      <c r="A220" s="26" t="s">
        <v>94</v>
      </c>
      <c r="B220" s="47" t="s">
        <v>529</v>
      </c>
      <c r="C220" s="28" t="s">
        <v>80</v>
      </c>
      <c r="D220" s="29">
        <v>2</v>
      </c>
      <c r="E220" s="460"/>
      <c r="F220" s="135"/>
    </row>
    <row r="221" spans="1:6" ht="15.75" thickBot="1">
      <c r="A221" s="8">
        <v>12</v>
      </c>
      <c r="B221" s="135" t="s">
        <v>210</v>
      </c>
      <c r="C221" s="185" t="s">
        <v>211</v>
      </c>
      <c r="D221" s="650">
        <v>1.25</v>
      </c>
      <c r="E221" s="186"/>
      <c r="F221" s="186"/>
    </row>
    <row r="222" spans="1:6" ht="15.75" thickBot="1">
      <c r="A222" s="53"/>
      <c r="B222" s="54" t="s">
        <v>79</v>
      </c>
      <c r="C222" s="55"/>
      <c r="D222" s="56"/>
      <c r="E222" s="88"/>
      <c r="F222" s="136"/>
    </row>
    <row r="223" spans="1:6">
      <c r="A223" s="57"/>
      <c r="B223" s="57"/>
      <c r="C223" s="57"/>
      <c r="D223" s="57"/>
      <c r="E223" s="57"/>
      <c r="F223" s="57"/>
    </row>
    <row r="224" spans="1:6">
      <c r="A224" s="15"/>
      <c r="B224" s="15"/>
      <c r="C224" s="15"/>
      <c r="D224" s="15"/>
      <c r="E224" s="15"/>
      <c r="F224" s="15"/>
    </row>
    <row r="226" spans="1:6" ht="45" customHeight="1">
      <c r="B226" s="776" t="s">
        <v>422</v>
      </c>
      <c r="C226" s="776"/>
      <c r="D226" s="776"/>
      <c r="E226" s="776"/>
      <c r="F226" s="776"/>
    </row>
    <row r="228" spans="1:6">
      <c r="A228" s="100" t="s">
        <v>3</v>
      </c>
      <c r="B228" s="100" t="s">
        <v>43</v>
      </c>
      <c r="C228" s="100" t="s">
        <v>44</v>
      </c>
      <c r="D228" s="111" t="s">
        <v>2</v>
      </c>
      <c r="E228" s="103" t="s">
        <v>45</v>
      </c>
      <c r="F228" s="111" t="s">
        <v>46</v>
      </c>
    </row>
    <row r="229" spans="1:6" ht="15.75" thickBot="1">
      <c r="A229" s="18">
        <v>1</v>
      </c>
      <c r="B229" s="461" t="s">
        <v>47</v>
      </c>
      <c r="C229" s="138"/>
      <c r="D229" s="139"/>
      <c r="E229" s="139"/>
      <c r="F229" s="63"/>
    </row>
    <row r="230" spans="1:6" ht="27" thickTop="1">
      <c r="A230" s="26" t="s">
        <v>81</v>
      </c>
      <c r="B230" s="187" t="s">
        <v>515</v>
      </c>
      <c r="C230" s="107" t="s">
        <v>52</v>
      </c>
      <c r="D230" s="108">
        <v>2</v>
      </c>
      <c r="E230" s="186"/>
      <c r="F230" s="135"/>
    </row>
    <row r="231" spans="1:6" ht="26.25">
      <c r="A231" s="26" t="s">
        <v>49</v>
      </c>
      <c r="B231" s="187" t="s">
        <v>50</v>
      </c>
      <c r="C231" s="107" t="s">
        <v>12</v>
      </c>
      <c r="D231" s="108">
        <v>220</v>
      </c>
      <c r="E231" s="186"/>
      <c r="F231" s="135"/>
    </row>
    <row r="232" spans="1:6">
      <c r="A232" s="26" t="s">
        <v>51</v>
      </c>
      <c r="B232" s="187" t="s">
        <v>513</v>
      </c>
      <c r="C232" s="107" t="s">
        <v>12</v>
      </c>
      <c r="D232" s="108">
        <v>220</v>
      </c>
      <c r="E232" s="186"/>
      <c r="F232" s="135"/>
    </row>
    <row r="233" spans="1:6" ht="15.75" thickBot="1">
      <c r="A233" s="40" t="s">
        <v>161</v>
      </c>
      <c r="B233" s="521" t="s">
        <v>122</v>
      </c>
      <c r="C233" s="145" t="s">
        <v>52</v>
      </c>
      <c r="D233" s="146">
        <v>1</v>
      </c>
      <c r="E233" s="462"/>
      <c r="F233" s="135"/>
    </row>
    <row r="234" spans="1:6" ht="16.5" thickTop="1" thickBot="1">
      <c r="A234" s="35">
        <v>2</v>
      </c>
      <c r="B234" s="522" t="s">
        <v>92</v>
      </c>
      <c r="C234" s="126"/>
      <c r="D234" s="142"/>
      <c r="E234" s="464"/>
      <c r="F234" s="135"/>
    </row>
    <row r="235" spans="1:6" ht="15.75" thickTop="1">
      <c r="A235" s="22" t="s">
        <v>55</v>
      </c>
      <c r="B235" s="465" t="s">
        <v>528</v>
      </c>
      <c r="C235" s="140" t="s">
        <v>5</v>
      </c>
      <c r="D235" s="141">
        <v>10</v>
      </c>
      <c r="E235" s="466"/>
      <c r="F235" s="135"/>
    </row>
    <row r="236" spans="1:6" ht="26.25" thickBot="1">
      <c r="A236" s="26" t="s">
        <v>82</v>
      </c>
      <c r="B236" s="189" t="s">
        <v>529</v>
      </c>
      <c r="C236" s="107" t="s">
        <v>5</v>
      </c>
      <c r="D236" s="108">
        <v>7.63</v>
      </c>
      <c r="E236" s="186"/>
      <c r="F236" s="135"/>
    </row>
    <row r="237" spans="1:6" ht="16.5" thickTop="1" thickBot="1">
      <c r="A237" s="35">
        <v>3</v>
      </c>
      <c r="B237" s="522" t="s">
        <v>54</v>
      </c>
      <c r="C237" s="126"/>
      <c r="D237" s="142"/>
      <c r="E237" s="464"/>
      <c r="F237" s="135"/>
    </row>
    <row r="238" spans="1:6" ht="15.75" thickTop="1">
      <c r="A238" s="22" t="s">
        <v>57</v>
      </c>
      <c r="B238" s="523" t="s">
        <v>516</v>
      </c>
      <c r="C238" s="140" t="s">
        <v>5</v>
      </c>
      <c r="D238" s="141">
        <v>45.04</v>
      </c>
      <c r="E238" s="466"/>
      <c r="F238" s="135"/>
    </row>
    <row r="239" spans="1:6" ht="27" thickBot="1">
      <c r="A239" s="26" t="s">
        <v>116</v>
      </c>
      <c r="B239" s="187" t="s">
        <v>517</v>
      </c>
      <c r="C239" s="107" t="s">
        <v>5</v>
      </c>
      <c r="D239" s="108">
        <v>17.600000000000001</v>
      </c>
      <c r="E239" s="186"/>
      <c r="F239" s="135"/>
    </row>
    <row r="240" spans="1:6" ht="16.5" thickTop="1" thickBot="1">
      <c r="A240" s="35">
        <v>5</v>
      </c>
      <c r="B240" s="522" t="s">
        <v>56</v>
      </c>
      <c r="C240" s="126"/>
      <c r="D240" s="142"/>
      <c r="E240" s="464"/>
      <c r="F240" s="135"/>
    </row>
    <row r="241" spans="1:6" ht="27" thickTop="1" thickBot="1">
      <c r="A241" s="22" t="s">
        <v>62</v>
      </c>
      <c r="B241" s="465" t="s">
        <v>520</v>
      </c>
      <c r="C241" s="140" t="s">
        <v>5</v>
      </c>
      <c r="D241" s="141">
        <v>17.600000000000001</v>
      </c>
      <c r="E241" s="466"/>
      <c r="F241" s="135"/>
    </row>
    <row r="242" spans="1:6" ht="16.5" thickTop="1" thickBot="1">
      <c r="A242" s="35">
        <v>6</v>
      </c>
      <c r="B242" s="522" t="s">
        <v>61</v>
      </c>
      <c r="C242" s="126"/>
      <c r="D242" s="142"/>
      <c r="E242" s="464"/>
      <c r="F242" s="135"/>
    </row>
    <row r="243" spans="1:6" ht="15.75" thickTop="1">
      <c r="A243" s="22" t="s">
        <v>85</v>
      </c>
      <c r="B243" s="523" t="s">
        <v>63</v>
      </c>
      <c r="C243" s="140" t="s">
        <v>5</v>
      </c>
      <c r="D243" s="141">
        <v>20</v>
      </c>
      <c r="E243" s="466"/>
      <c r="F243" s="135"/>
    </row>
    <row r="244" spans="1:6" ht="26.25">
      <c r="A244" s="26" t="s">
        <v>102</v>
      </c>
      <c r="B244" s="187" t="s">
        <v>536</v>
      </c>
      <c r="C244" s="107" t="s">
        <v>5</v>
      </c>
      <c r="D244" s="108">
        <v>8.8000000000000007</v>
      </c>
      <c r="E244" s="186"/>
      <c r="F244" s="135"/>
    </row>
    <row r="245" spans="1:6" ht="15.75" thickBot="1">
      <c r="A245" s="40" t="s">
        <v>66</v>
      </c>
      <c r="B245" s="521" t="s">
        <v>521</v>
      </c>
      <c r="C245" s="145" t="s">
        <v>5</v>
      </c>
      <c r="D245" s="146">
        <v>15.2</v>
      </c>
      <c r="E245" s="462"/>
      <c r="F245" s="135"/>
    </row>
    <row r="246" spans="1:6" ht="16.5" thickTop="1" thickBot="1">
      <c r="A246" s="35">
        <v>12</v>
      </c>
      <c r="B246" s="404" t="s">
        <v>95</v>
      </c>
      <c r="C246" s="37"/>
      <c r="D246" s="38"/>
      <c r="E246" s="240"/>
      <c r="F246" s="135"/>
    </row>
    <row r="247" spans="1:6" ht="39.75" thickTop="1" thickBot="1">
      <c r="A247" s="44" t="s">
        <v>96</v>
      </c>
      <c r="B247" s="39" t="s">
        <v>530</v>
      </c>
      <c r="C247" s="28" t="s">
        <v>80</v>
      </c>
      <c r="D247" s="46">
        <v>17.600000000000001</v>
      </c>
      <c r="E247" s="238"/>
      <c r="F247" s="135"/>
    </row>
    <row r="248" spans="1:6" ht="16.5" thickTop="1" thickBot="1">
      <c r="A248" s="35">
        <v>14</v>
      </c>
      <c r="B248" s="522" t="s">
        <v>77</v>
      </c>
      <c r="C248" s="126"/>
      <c r="D248" s="142"/>
      <c r="E248" s="464"/>
      <c r="F248" s="135"/>
    </row>
    <row r="249" spans="1:6" ht="27" thickTop="1" thickBot="1">
      <c r="A249" s="97" t="s">
        <v>78</v>
      </c>
      <c r="B249" s="467" t="s">
        <v>533</v>
      </c>
      <c r="C249" s="147" t="s">
        <v>35</v>
      </c>
      <c r="D249" s="148">
        <v>10</v>
      </c>
      <c r="E249" s="464"/>
      <c r="F249" s="135"/>
    </row>
    <row r="250" spans="1:6" ht="16.5" thickTop="1" thickBot="1">
      <c r="A250" s="35">
        <v>15</v>
      </c>
      <c r="B250" s="522" t="s">
        <v>115</v>
      </c>
      <c r="C250" s="126"/>
      <c r="D250" s="142"/>
      <c r="E250" s="464"/>
      <c r="F250" s="135"/>
    </row>
    <row r="251" spans="1:6" ht="26.25" thickTop="1">
      <c r="A251" s="44" t="s">
        <v>423</v>
      </c>
      <c r="B251" s="39" t="s">
        <v>695</v>
      </c>
      <c r="C251" s="45" t="s">
        <v>70</v>
      </c>
      <c r="D251" s="46">
        <v>1</v>
      </c>
      <c r="E251" s="238"/>
      <c r="F251" s="135"/>
    </row>
    <row r="252" spans="1:6" ht="25.5">
      <c r="A252" s="22" t="s">
        <v>424</v>
      </c>
      <c r="B252" s="465" t="s">
        <v>544</v>
      </c>
      <c r="C252" s="140" t="s">
        <v>5</v>
      </c>
      <c r="D252" s="141">
        <v>0.45</v>
      </c>
      <c r="E252" s="466"/>
      <c r="F252" s="135"/>
    </row>
    <row r="253" spans="1:6" ht="25.5">
      <c r="A253" s="22" t="s">
        <v>425</v>
      </c>
      <c r="B253" s="47" t="s">
        <v>76</v>
      </c>
      <c r="C253" s="24" t="s">
        <v>5</v>
      </c>
      <c r="D253" s="25">
        <v>17.600000000000001</v>
      </c>
      <c r="E253" s="315"/>
      <c r="F253" s="135"/>
    </row>
    <row r="254" spans="1:6" ht="25.5">
      <c r="A254" s="26" t="s">
        <v>426</v>
      </c>
      <c r="B254" s="47" t="s">
        <v>98</v>
      </c>
      <c r="C254" s="28" t="s">
        <v>5</v>
      </c>
      <c r="D254" s="29">
        <v>0.52</v>
      </c>
      <c r="E254" s="247"/>
      <c r="F254" s="135"/>
    </row>
    <row r="255" spans="1:6" ht="25.5">
      <c r="A255" s="26" t="s">
        <v>427</v>
      </c>
      <c r="B255" s="48" t="s">
        <v>531</v>
      </c>
      <c r="C255" s="28" t="s">
        <v>12</v>
      </c>
      <c r="D255" s="29">
        <v>292</v>
      </c>
      <c r="E255" s="247"/>
      <c r="F255" s="135"/>
    </row>
    <row r="256" spans="1:6" ht="26.25" thickBot="1">
      <c r="A256" s="26" t="s">
        <v>428</v>
      </c>
      <c r="B256" s="48" t="s">
        <v>532</v>
      </c>
      <c r="C256" s="28" t="s">
        <v>12</v>
      </c>
      <c r="D256" s="29">
        <v>292</v>
      </c>
      <c r="E256" s="247"/>
      <c r="F256" s="135"/>
    </row>
    <row r="257" spans="1:6" ht="27.75" thickTop="1" thickBot="1">
      <c r="A257" s="35">
        <v>16</v>
      </c>
      <c r="B257" s="522" t="s">
        <v>117</v>
      </c>
      <c r="C257" s="126"/>
      <c r="D257" s="142"/>
      <c r="E257" s="464"/>
      <c r="F257" s="135"/>
    </row>
    <row r="258" spans="1:6" ht="15.75" thickTop="1">
      <c r="A258" s="26" t="s">
        <v>429</v>
      </c>
      <c r="B258" s="187" t="s">
        <v>650</v>
      </c>
      <c r="C258" s="107" t="s">
        <v>12</v>
      </c>
      <c r="D258" s="108">
        <v>120</v>
      </c>
      <c r="E258" s="186"/>
      <c r="F258" s="135"/>
    </row>
    <row r="259" spans="1:6">
      <c r="A259" s="26" t="s">
        <v>430</v>
      </c>
      <c r="B259" s="187" t="s">
        <v>696</v>
      </c>
      <c r="C259" s="107" t="s">
        <v>12</v>
      </c>
      <c r="D259" s="108">
        <v>100</v>
      </c>
      <c r="E259" s="186"/>
      <c r="F259" s="135"/>
    </row>
    <row r="260" spans="1:6" ht="25.5">
      <c r="A260" s="26" t="s">
        <v>431</v>
      </c>
      <c r="B260" s="48" t="s">
        <v>697</v>
      </c>
      <c r="C260" s="107" t="s">
        <v>52</v>
      </c>
      <c r="D260" s="108">
        <v>26</v>
      </c>
      <c r="E260" s="186"/>
      <c r="F260" s="135"/>
    </row>
    <row r="261" spans="1:6">
      <c r="A261" s="26" t="s">
        <v>432</v>
      </c>
      <c r="B261" s="187" t="s">
        <v>384</v>
      </c>
      <c r="C261" s="107" t="s">
        <v>70</v>
      </c>
      <c r="D261" s="108">
        <v>3</v>
      </c>
      <c r="E261" s="186"/>
      <c r="F261" s="135"/>
    </row>
    <row r="262" spans="1:6">
      <c r="A262" s="468">
        <v>17</v>
      </c>
      <c r="B262" s="456" t="s">
        <v>433</v>
      </c>
      <c r="C262" s="17"/>
      <c r="D262" s="109"/>
      <c r="E262" s="186"/>
      <c r="F262" s="135"/>
    </row>
    <row r="263" spans="1:6">
      <c r="A263" s="149" t="s">
        <v>434</v>
      </c>
      <c r="B263" s="524" t="s">
        <v>698</v>
      </c>
      <c r="C263" s="150" t="s">
        <v>70</v>
      </c>
      <c r="D263" s="151">
        <v>1</v>
      </c>
      <c r="E263" s="469"/>
      <c r="F263" s="135"/>
    </row>
    <row r="264" spans="1:6" ht="15.75" thickBot="1">
      <c r="A264" s="8">
        <v>18</v>
      </c>
      <c r="B264" s="135" t="s">
        <v>210</v>
      </c>
      <c r="C264" s="185" t="s">
        <v>211</v>
      </c>
      <c r="D264" s="650">
        <v>1.25</v>
      </c>
      <c r="E264" s="186"/>
      <c r="F264" s="186"/>
    </row>
    <row r="265" spans="1:6" ht="15.75" thickBot="1">
      <c r="A265" s="53"/>
      <c r="B265" s="407" t="s">
        <v>79</v>
      </c>
      <c r="C265" s="55"/>
      <c r="D265" s="56"/>
      <c r="E265" s="88"/>
      <c r="F265" s="136"/>
    </row>
    <row r="266" spans="1:6">
      <c r="A266" s="57"/>
      <c r="B266" s="57"/>
      <c r="C266" s="57"/>
      <c r="D266" s="57"/>
      <c r="E266" s="57"/>
      <c r="F266" s="57"/>
    </row>
    <row r="267" spans="1:6">
      <c r="A267" s="57"/>
      <c r="B267" s="57"/>
      <c r="C267" s="57"/>
      <c r="D267" s="57"/>
      <c r="E267" s="57"/>
      <c r="F267" s="57"/>
    </row>
    <row r="269" spans="1:6" ht="39" customHeight="1">
      <c r="B269" s="777" t="s">
        <v>435</v>
      </c>
      <c r="C269" s="777"/>
      <c r="D269" s="777"/>
      <c r="E269" s="777"/>
      <c r="F269" s="777"/>
    </row>
    <row r="271" spans="1:6" ht="15.75" thickBot="1"/>
    <row r="272" spans="1:6" ht="15.75" thickBot="1">
      <c r="A272" s="60" t="s">
        <v>3</v>
      </c>
      <c r="B272" s="61" t="s">
        <v>43</v>
      </c>
      <c r="C272" s="127" t="s">
        <v>44</v>
      </c>
      <c r="D272" s="102" t="s">
        <v>2</v>
      </c>
      <c r="E272" s="125" t="s">
        <v>45</v>
      </c>
      <c r="F272" s="55" t="s">
        <v>46</v>
      </c>
    </row>
    <row r="273" spans="1:6" ht="15.75" thickBot="1">
      <c r="A273" s="53"/>
      <c r="B273" s="144" t="s">
        <v>436</v>
      </c>
      <c r="C273" s="132"/>
      <c r="D273" s="102"/>
      <c r="E273" s="144"/>
      <c r="F273" s="470"/>
    </row>
    <row r="274" spans="1:6" ht="15.75" thickBot="1">
      <c r="A274" s="18">
        <v>1</v>
      </c>
      <c r="B274" s="19" t="s">
        <v>47</v>
      </c>
      <c r="C274" s="20"/>
      <c r="D274" s="21"/>
      <c r="E274" s="237"/>
      <c r="F274" s="63"/>
    </row>
    <row r="275" spans="1:6" ht="15.75" thickTop="1">
      <c r="A275" s="22" t="s">
        <v>48</v>
      </c>
      <c r="B275" s="196" t="s">
        <v>513</v>
      </c>
      <c r="C275" s="24" t="s">
        <v>12</v>
      </c>
      <c r="D275" s="25">
        <v>70</v>
      </c>
      <c r="E275" s="238"/>
      <c r="F275" s="135"/>
    </row>
    <row r="276" spans="1:6" ht="26.25">
      <c r="A276" s="26" t="s">
        <v>49</v>
      </c>
      <c r="B276" s="30" t="s">
        <v>50</v>
      </c>
      <c r="C276" s="28" t="s">
        <v>12</v>
      </c>
      <c r="D276" s="29">
        <v>360</v>
      </c>
      <c r="E276" s="129"/>
      <c r="F276" s="135"/>
    </row>
    <row r="277" spans="1:6" ht="26.25">
      <c r="A277" s="26" t="s">
        <v>51</v>
      </c>
      <c r="B277" s="30" t="s">
        <v>515</v>
      </c>
      <c r="C277" s="28" t="s">
        <v>52</v>
      </c>
      <c r="D277" s="29">
        <v>2</v>
      </c>
      <c r="E277" s="129"/>
      <c r="F277" s="135"/>
    </row>
    <row r="278" spans="1:6" ht="15.75" thickBot="1">
      <c r="A278" s="31" t="s">
        <v>53</v>
      </c>
      <c r="B278" s="194" t="s">
        <v>122</v>
      </c>
      <c r="C278" s="33" t="s">
        <v>52</v>
      </c>
      <c r="D278" s="34">
        <v>1</v>
      </c>
      <c r="E278" s="239"/>
      <c r="F278" s="135"/>
    </row>
    <row r="279" spans="1:6" ht="16.5" thickTop="1" thickBot="1">
      <c r="A279" s="35">
        <v>2</v>
      </c>
      <c r="B279" s="404" t="s">
        <v>54</v>
      </c>
      <c r="C279" s="37"/>
      <c r="D279" s="38"/>
      <c r="E279" s="240"/>
      <c r="F279" s="135"/>
    </row>
    <row r="280" spans="1:6" ht="16.5" thickTop="1" thickBot="1">
      <c r="A280" s="22" t="s">
        <v>55</v>
      </c>
      <c r="B280" s="196" t="s">
        <v>516</v>
      </c>
      <c r="C280" s="24" t="s">
        <v>80</v>
      </c>
      <c r="D280" s="25">
        <v>167.16</v>
      </c>
      <c r="E280" s="313"/>
      <c r="F280" s="135"/>
    </row>
    <row r="281" spans="1:6" ht="16.5" thickTop="1" thickBot="1">
      <c r="A281" s="35">
        <v>3</v>
      </c>
      <c r="B281" s="404" t="s">
        <v>56</v>
      </c>
      <c r="C281" s="37"/>
      <c r="D281" s="38"/>
      <c r="E281" s="240"/>
      <c r="F281" s="135"/>
    </row>
    <row r="282" spans="1:6" ht="27" thickTop="1" thickBot="1">
      <c r="A282" s="26" t="s">
        <v>57</v>
      </c>
      <c r="B282" s="39" t="s">
        <v>520</v>
      </c>
      <c r="C282" s="28" t="s">
        <v>80</v>
      </c>
      <c r="D282" s="29">
        <v>130.69999999999999</v>
      </c>
      <c r="E282" s="129"/>
      <c r="F282" s="135"/>
    </row>
    <row r="283" spans="1:6" ht="16.5" thickTop="1" thickBot="1">
      <c r="A283" s="35">
        <v>5</v>
      </c>
      <c r="B283" s="404" t="s">
        <v>61</v>
      </c>
      <c r="C283" s="37"/>
      <c r="D283" s="38"/>
      <c r="E283" s="240"/>
      <c r="F283" s="135"/>
    </row>
    <row r="284" spans="1:6" ht="15.75" thickTop="1">
      <c r="A284" s="22" t="s">
        <v>62</v>
      </c>
      <c r="B284" s="196" t="s">
        <v>63</v>
      </c>
      <c r="C284" s="24" t="s">
        <v>80</v>
      </c>
      <c r="D284" s="25">
        <v>69.72</v>
      </c>
      <c r="E284" s="242"/>
      <c r="F284" s="135"/>
    </row>
    <row r="285" spans="1:6" ht="15.75" thickBot="1">
      <c r="A285" s="22" t="s">
        <v>64</v>
      </c>
      <c r="B285" s="196" t="s">
        <v>521</v>
      </c>
      <c r="C285" s="24" t="s">
        <v>80</v>
      </c>
      <c r="D285" s="25">
        <v>36.450000000000003</v>
      </c>
      <c r="E285" s="241"/>
      <c r="F285" s="135"/>
    </row>
    <row r="286" spans="1:6" ht="27.75" thickTop="1" thickBot="1">
      <c r="A286" s="35">
        <v>6</v>
      </c>
      <c r="B286" s="522" t="s">
        <v>117</v>
      </c>
      <c r="C286" s="126"/>
      <c r="D286" s="142"/>
      <c r="E286" s="464"/>
      <c r="F286" s="135"/>
    </row>
    <row r="287" spans="1:6" ht="15.75" thickTop="1">
      <c r="A287" s="26" t="s">
        <v>102</v>
      </c>
      <c r="B287" s="187" t="s">
        <v>699</v>
      </c>
      <c r="C287" s="107" t="s">
        <v>12</v>
      </c>
      <c r="D287" s="108">
        <v>180</v>
      </c>
      <c r="E287" s="186"/>
      <c r="F287" s="135"/>
    </row>
    <row r="288" spans="1:6" ht="25.5">
      <c r="A288" s="26" t="s">
        <v>231</v>
      </c>
      <c r="B288" s="48" t="s">
        <v>697</v>
      </c>
      <c r="C288" s="107" t="s">
        <v>52</v>
      </c>
      <c r="D288" s="108">
        <v>40</v>
      </c>
      <c r="E288" s="186"/>
      <c r="F288" s="135"/>
    </row>
    <row r="289" spans="1:6" ht="15.75" thickBot="1">
      <c r="A289" s="26" t="s">
        <v>479</v>
      </c>
      <c r="B289" s="187" t="s">
        <v>384</v>
      </c>
      <c r="C289" s="107" t="s">
        <v>70</v>
      </c>
      <c r="D289" s="108">
        <v>2</v>
      </c>
      <c r="E289" s="186"/>
      <c r="F289" s="135"/>
    </row>
    <row r="290" spans="1:6" ht="16.5" thickTop="1" thickBot="1">
      <c r="A290" s="35">
        <v>11</v>
      </c>
      <c r="B290" s="404" t="s">
        <v>92</v>
      </c>
      <c r="C290" s="37"/>
      <c r="D290" s="38"/>
      <c r="E290" s="240"/>
      <c r="F290" s="135"/>
    </row>
    <row r="291" spans="1:6" ht="27" thickTop="1" thickBot="1">
      <c r="A291" s="26" t="s">
        <v>94</v>
      </c>
      <c r="B291" s="47" t="s">
        <v>529</v>
      </c>
      <c r="C291" s="28" t="s">
        <v>80</v>
      </c>
      <c r="D291" s="29">
        <v>34.29</v>
      </c>
      <c r="E291" s="247"/>
      <c r="F291" s="135"/>
    </row>
    <row r="292" spans="1:6" ht="16.5" thickTop="1" thickBot="1">
      <c r="A292" s="35">
        <v>12</v>
      </c>
      <c r="B292" s="404" t="s">
        <v>95</v>
      </c>
      <c r="C292" s="37"/>
      <c r="D292" s="38"/>
      <c r="E292" s="240"/>
      <c r="F292" s="135"/>
    </row>
    <row r="293" spans="1:6" ht="39.75" thickTop="1" thickBot="1">
      <c r="A293" s="44" t="s">
        <v>96</v>
      </c>
      <c r="B293" s="39" t="s">
        <v>530</v>
      </c>
      <c r="C293" s="28" t="s">
        <v>80</v>
      </c>
      <c r="D293" s="46">
        <v>36.96</v>
      </c>
      <c r="E293" s="238"/>
      <c r="F293" s="135"/>
    </row>
    <row r="294" spans="1:6" ht="16.5" thickTop="1" thickBot="1">
      <c r="A294" s="35">
        <v>13</v>
      </c>
      <c r="B294" s="404" t="s">
        <v>74</v>
      </c>
      <c r="C294" s="37"/>
      <c r="D294" s="38"/>
      <c r="E294" s="248"/>
      <c r="F294" s="135"/>
    </row>
    <row r="295" spans="1:6" ht="26.25" thickTop="1">
      <c r="A295" s="44" t="s">
        <v>75</v>
      </c>
      <c r="B295" s="39" t="s">
        <v>76</v>
      </c>
      <c r="C295" s="28" t="s">
        <v>80</v>
      </c>
      <c r="D295" s="46">
        <v>35.78</v>
      </c>
      <c r="E295" s="238"/>
      <c r="F295" s="135"/>
    </row>
    <row r="296" spans="1:6" ht="25.5">
      <c r="A296" s="26" t="s">
        <v>97</v>
      </c>
      <c r="B296" s="47" t="s">
        <v>98</v>
      </c>
      <c r="C296" s="28" t="s">
        <v>80</v>
      </c>
      <c r="D296" s="29">
        <v>5</v>
      </c>
      <c r="E296" s="247"/>
      <c r="F296" s="135"/>
    </row>
    <row r="297" spans="1:6" ht="26.25" thickBot="1">
      <c r="A297" s="26" t="s">
        <v>99</v>
      </c>
      <c r="B297" s="48" t="s">
        <v>531</v>
      </c>
      <c r="C297" s="28" t="s">
        <v>12</v>
      </c>
      <c r="D297" s="29">
        <v>654</v>
      </c>
      <c r="E297" s="247"/>
      <c r="F297" s="135"/>
    </row>
    <row r="298" spans="1:6" ht="16.5" thickTop="1" thickBot="1">
      <c r="A298" s="35">
        <v>14</v>
      </c>
      <c r="B298" s="404" t="s">
        <v>77</v>
      </c>
      <c r="C298" s="37"/>
      <c r="D298" s="38"/>
      <c r="E298" s="248"/>
      <c r="F298" s="135"/>
    </row>
    <row r="299" spans="1:6" ht="27" thickTop="1" thickBot="1">
      <c r="A299" s="49" t="s">
        <v>78</v>
      </c>
      <c r="B299" s="50" t="s">
        <v>533</v>
      </c>
      <c r="C299" s="51" t="s">
        <v>35</v>
      </c>
      <c r="D299" s="52">
        <v>50</v>
      </c>
      <c r="E299" s="249"/>
      <c r="F299" s="135"/>
    </row>
    <row r="300" spans="1:6" ht="15.75" thickBot="1">
      <c r="A300" s="8">
        <v>2</v>
      </c>
      <c r="B300" s="135" t="s">
        <v>210</v>
      </c>
      <c r="C300" s="185" t="s">
        <v>211</v>
      </c>
      <c r="D300" s="650">
        <v>1.25</v>
      </c>
      <c r="E300" s="186"/>
      <c r="F300" s="186"/>
    </row>
    <row r="301" spans="1:6" ht="15.75" thickBot="1">
      <c r="A301" s="53"/>
      <c r="B301" s="407" t="s">
        <v>79</v>
      </c>
      <c r="C301" s="55"/>
      <c r="D301" s="56"/>
      <c r="E301" s="88"/>
      <c r="F301" s="136"/>
    </row>
    <row r="302" spans="1:6">
      <c r="A302" s="57"/>
      <c r="B302" s="58"/>
      <c r="C302" s="57"/>
      <c r="D302" s="57"/>
      <c r="E302" s="57"/>
      <c r="F302" s="57"/>
    </row>
    <row r="304" spans="1:6" ht="45" customHeight="1">
      <c r="B304" s="776" t="s">
        <v>438</v>
      </c>
      <c r="C304" s="776"/>
      <c r="D304" s="776"/>
      <c r="E304" s="776"/>
      <c r="F304" s="776"/>
    </row>
    <row r="305" spans="1:6" ht="15.75" thickBot="1"/>
    <row r="306" spans="1:6" ht="15.75" thickBot="1">
      <c r="A306" s="60" t="s">
        <v>3</v>
      </c>
      <c r="B306" s="61" t="s">
        <v>43</v>
      </c>
      <c r="C306" s="127" t="s">
        <v>44</v>
      </c>
      <c r="D306" s="102" t="s">
        <v>2</v>
      </c>
      <c r="E306" s="125" t="s">
        <v>45</v>
      </c>
      <c r="F306" s="55" t="s">
        <v>46</v>
      </c>
    </row>
    <row r="307" spans="1:6" ht="15.75" thickBot="1">
      <c r="A307" s="53"/>
      <c r="B307" s="144" t="s">
        <v>436</v>
      </c>
      <c r="C307" s="132"/>
      <c r="D307" s="102"/>
      <c r="E307" s="144"/>
      <c r="F307" s="470"/>
    </row>
    <row r="308" spans="1:6" ht="15.75" thickBot="1">
      <c r="A308" s="18">
        <v>1</v>
      </c>
      <c r="B308" s="19" t="s">
        <v>47</v>
      </c>
      <c r="C308" s="20"/>
      <c r="D308" s="21"/>
      <c r="E308" s="237"/>
      <c r="F308" s="63"/>
    </row>
    <row r="309" spans="1:6" ht="15.75" thickTop="1">
      <c r="A309" s="22" t="s">
        <v>48</v>
      </c>
      <c r="B309" s="23" t="s">
        <v>513</v>
      </c>
      <c r="C309" s="24" t="s">
        <v>12</v>
      </c>
      <c r="D309" s="25">
        <v>190</v>
      </c>
      <c r="E309" s="238"/>
      <c r="F309" s="135"/>
    </row>
    <row r="310" spans="1:6" ht="26.25">
      <c r="A310" s="26" t="s">
        <v>49</v>
      </c>
      <c r="B310" s="30" t="s">
        <v>50</v>
      </c>
      <c r="C310" s="28" t="s">
        <v>12</v>
      </c>
      <c r="D310" s="29">
        <v>380</v>
      </c>
      <c r="E310" s="129"/>
      <c r="F310" s="135"/>
    </row>
    <row r="311" spans="1:6">
      <c r="A311" s="26" t="s">
        <v>51</v>
      </c>
      <c r="B311" s="27" t="s">
        <v>515</v>
      </c>
      <c r="C311" s="28" t="s">
        <v>52</v>
      </c>
      <c r="D311" s="29">
        <v>2</v>
      </c>
      <c r="E311" s="129"/>
      <c r="F311" s="135"/>
    </row>
    <row r="312" spans="1:6" ht="15.75" thickBot="1">
      <c r="A312" s="31" t="s">
        <v>53</v>
      </c>
      <c r="B312" s="32" t="s">
        <v>122</v>
      </c>
      <c r="C312" s="33" t="s">
        <v>52</v>
      </c>
      <c r="D312" s="34">
        <v>1</v>
      </c>
      <c r="E312" s="239"/>
      <c r="F312" s="135"/>
    </row>
    <row r="313" spans="1:6" ht="16.5" thickTop="1" thickBot="1">
      <c r="A313" s="35">
        <v>2</v>
      </c>
      <c r="B313" s="36" t="s">
        <v>54</v>
      </c>
      <c r="C313" s="37"/>
      <c r="D313" s="38"/>
      <c r="E313" s="240"/>
      <c r="F313" s="135"/>
    </row>
    <row r="314" spans="1:6" ht="16.5" thickTop="1" thickBot="1">
      <c r="A314" s="22" t="s">
        <v>55</v>
      </c>
      <c r="B314" s="23" t="s">
        <v>516</v>
      </c>
      <c r="C314" s="24" t="s">
        <v>80</v>
      </c>
      <c r="D314" s="25">
        <v>114</v>
      </c>
      <c r="E314" s="313"/>
      <c r="F314" s="135"/>
    </row>
    <row r="315" spans="1:6" ht="16.5" thickTop="1" thickBot="1">
      <c r="A315" s="35">
        <v>3</v>
      </c>
      <c r="B315" s="36" t="s">
        <v>56</v>
      </c>
      <c r="C315" s="37"/>
      <c r="D315" s="38"/>
      <c r="E315" s="240"/>
      <c r="F315" s="135"/>
    </row>
    <row r="316" spans="1:6" ht="27" thickTop="1" thickBot="1">
      <c r="A316" s="26" t="s">
        <v>57</v>
      </c>
      <c r="B316" s="39" t="s">
        <v>520</v>
      </c>
      <c r="C316" s="28" t="s">
        <v>80</v>
      </c>
      <c r="D316" s="29">
        <v>34.5</v>
      </c>
      <c r="E316" s="129"/>
      <c r="F316" s="135"/>
    </row>
    <row r="317" spans="1:6" ht="16.5" thickTop="1" thickBot="1">
      <c r="A317" s="35">
        <v>5</v>
      </c>
      <c r="B317" s="36" t="s">
        <v>61</v>
      </c>
      <c r="C317" s="37"/>
      <c r="D317" s="38"/>
      <c r="E317" s="240"/>
      <c r="F317" s="135"/>
    </row>
    <row r="318" spans="1:6" ht="15.75" thickTop="1">
      <c r="A318" s="22" t="s">
        <v>62</v>
      </c>
      <c r="B318" s="23" t="s">
        <v>63</v>
      </c>
      <c r="C318" s="24" t="s">
        <v>80</v>
      </c>
      <c r="D318" s="25">
        <v>45.6</v>
      </c>
      <c r="E318" s="242"/>
      <c r="F318" s="135"/>
    </row>
    <row r="319" spans="1:6" ht="15.75" thickBot="1">
      <c r="A319" s="22" t="s">
        <v>64</v>
      </c>
      <c r="B319" s="23" t="s">
        <v>521</v>
      </c>
      <c r="C319" s="24" t="s">
        <v>80</v>
      </c>
      <c r="D319" s="25">
        <v>28.5</v>
      </c>
      <c r="E319" s="241"/>
      <c r="F319" s="135"/>
    </row>
    <row r="320" spans="1:6" ht="16.5" thickTop="1" thickBot="1">
      <c r="A320" s="35">
        <v>6</v>
      </c>
      <c r="B320" s="463" t="s">
        <v>117</v>
      </c>
      <c r="C320" s="126"/>
      <c r="D320" s="142"/>
      <c r="E320" s="464"/>
      <c r="F320" s="135"/>
    </row>
    <row r="321" spans="1:6" ht="15.75" thickTop="1">
      <c r="A321" s="26" t="s">
        <v>102</v>
      </c>
      <c r="B321" s="185" t="s">
        <v>696</v>
      </c>
      <c r="C321" s="107" t="s">
        <v>12</v>
      </c>
      <c r="D321" s="108">
        <v>190</v>
      </c>
      <c r="E321" s="186"/>
      <c r="F321" s="135"/>
    </row>
    <row r="322" spans="1:6" ht="25.5">
      <c r="A322" s="26" t="s">
        <v>102</v>
      </c>
      <c r="B322" s="48" t="s">
        <v>697</v>
      </c>
      <c r="C322" s="107" t="s">
        <v>52</v>
      </c>
      <c r="D322" s="108">
        <v>65</v>
      </c>
      <c r="E322" s="186"/>
      <c r="F322" s="135"/>
    </row>
    <row r="323" spans="1:6" ht="15.75" thickBot="1">
      <c r="A323" s="26">
        <v>6.3</v>
      </c>
      <c r="B323" s="185" t="s">
        <v>384</v>
      </c>
      <c r="C323" s="107" t="s">
        <v>70</v>
      </c>
      <c r="D323" s="108">
        <v>2</v>
      </c>
      <c r="E323" s="186"/>
      <c r="F323" s="135"/>
    </row>
    <row r="324" spans="1:6" ht="16.5" thickTop="1" thickBot="1">
      <c r="A324" s="35">
        <v>11</v>
      </c>
      <c r="B324" s="36" t="s">
        <v>92</v>
      </c>
      <c r="C324" s="37"/>
      <c r="D324" s="38"/>
      <c r="E324" s="240"/>
      <c r="F324" s="135"/>
    </row>
    <row r="325" spans="1:6" ht="27" thickTop="1" thickBot="1">
      <c r="A325" s="26" t="s">
        <v>94</v>
      </c>
      <c r="B325" s="47" t="s">
        <v>529</v>
      </c>
      <c r="C325" s="28" t="s">
        <v>80</v>
      </c>
      <c r="D325" s="29">
        <v>37.92</v>
      </c>
      <c r="E325" s="247"/>
      <c r="F325" s="135"/>
    </row>
    <row r="326" spans="1:6" ht="16.5" thickTop="1" thickBot="1">
      <c r="A326" s="35">
        <v>12</v>
      </c>
      <c r="B326" s="36" t="s">
        <v>95</v>
      </c>
      <c r="C326" s="37"/>
      <c r="D326" s="38"/>
      <c r="E326" s="240"/>
      <c r="F326" s="135"/>
    </row>
    <row r="327" spans="1:6" ht="39.75" thickTop="1" thickBot="1">
      <c r="A327" s="44" t="s">
        <v>96</v>
      </c>
      <c r="B327" s="39" t="s">
        <v>530</v>
      </c>
      <c r="C327" s="28" t="s">
        <v>80</v>
      </c>
      <c r="D327" s="46">
        <v>22.8</v>
      </c>
      <c r="E327" s="238"/>
      <c r="F327" s="135"/>
    </row>
    <row r="328" spans="1:6" ht="16.5" thickTop="1" thickBot="1">
      <c r="A328" s="35">
        <v>13</v>
      </c>
      <c r="B328" s="36" t="s">
        <v>74</v>
      </c>
      <c r="C328" s="37"/>
      <c r="D328" s="38"/>
      <c r="E328" s="248"/>
      <c r="F328" s="135"/>
    </row>
    <row r="329" spans="1:6" ht="26.25" thickTop="1">
      <c r="A329" s="44" t="s">
        <v>75</v>
      </c>
      <c r="B329" s="39" t="s">
        <v>76</v>
      </c>
      <c r="C329" s="28" t="s">
        <v>80</v>
      </c>
      <c r="D329" s="46">
        <v>20.52</v>
      </c>
      <c r="E329" s="238"/>
      <c r="F329" s="135"/>
    </row>
    <row r="330" spans="1:6" ht="25.5">
      <c r="A330" s="26" t="s">
        <v>97</v>
      </c>
      <c r="B330" s="47" t="s">
        <v>98</v>
      </c>
      <c r="C330" s="28" t="s">
        <v>80</v>
      </c>
      <c r="D330" s="29">
        <v>5</v>
      </c>
      <c r="E330" s="247"/>
      <c r="F330" s="135"/>
    </row>
    <row r="331" spans="1:6" ht="25.5">
      <c r="A331" s="26" t="s">
        <v>99</v>
      </c>
      <c r="B331" s="48" t="s">
        <v>531</v>
      </c>
      <c r="C331" s="28" t="s">
        <v>12</v>
      </c>
      <c r="D331" s="29">
        <v>835</v>
      </c>
      <c r="E331" s="247"/>
      <c r="F331" s="135"/>
    </row>
    <row r="332" spans="1:6" ht="26.25" thickBot="1">
      <c r="A332" s="26" t="s">
        <v>437</v>
      </c>
      <c r="B332" s="48" t="s">
        <v>700</v>
      </c>
      <c r="C332" s="28" t="s">
        <v>80</v>
      </c>
      <c r="D332" s="29">
        <v>0.86</v>
      </c>
      <c r="E332" s="247"/>
      <c r="F332" s="135"/>
    </row>
    <row r="333" spans="1:6" ht="16.5" thickTop="1" thickBot="1">
      <c r="A333" s="35">
        <v>14</v>
      </c>
      <c r="B333" s="36" t="s">
        <v>77</v>
      </c>
      <c r="C333" s="37"/>
      <c r="D333" s="38"/>
      <c r="E333" s="248"/>
      <c r="F333" s="135"/>
    </row>
    <row r="334" spans="1:6" ht="27" thickTop="1" thickBot="1">
      <c r="A334" s="49" t="s">
        <v>78</v>
      </c>
      <c r="B334" s="50" t="s">
        <v>533</v>
      </c>
      <c r="C334" s="51" t="s">
        <v>35</v>
      </c>
      <c r="D334" s="52">
        <v>50</v>
      </c>
      <c r="E334" s="249"/>
      <c r="F334" s="135"/>
    </row>
    <row r="335" spans="1:6" ht="15.75" thickBot="1">
      <c r="A335" s="49">
        <v>2</v>
      </c>
      <c r="B335" s="135" t="s">
        <v>210</v>
      </c>
      <c r="C335" s="185" t="s">
        <v>211</v>
      </c>
      <c r="D335" s="650">
        <v>1.25</v>
      </c>
      <c r="E335" s="186"/>
      <c r="F335" s="186"/>
    </row>
    <row r="336" spans="1:6" ht="15.75" thickBot="1">
      <c r="A336" s="53"/>
      <c r="B336" s="54" t="s">
        <v>79</v>
      </c>
      <c r="C336" s="55"/>
      <c r="D336" s="56"/>
      <c r="E336" s="88"/>
      <c r="F336" s="136"/>
    </row>
    <row r="339" spans="1:6" ht="45" customHeight="1">
      <c r="B339" s="777" t="s">
        <v>439</v>
      </c>
      <c r="C339" s="777"/>
      <c r="D339" s="777"/>
      <c r="E339" s="777"/>
      <c r="F339" s="777"/>
    </row>
    <row r="341" spans="1:6">
      <c r="A341" s="112" t="s">
        <v>3</v>
      </c>
      <c r="B341" s="112" t="s">
        <v>43</v>
      </c>
      <c r="C341" s="112" t="s">
        <v>44</v>
      </c>
      <c r="D341" s="17" t="s">
        <v>2</v>
      </c>
      <c r="E341" s="113" t="s">
        <v>45</v>
      </c>
      <c r="F341" s="17" t="s">
        <v>46</v>
      </c>
    </row>
    <row r="342" spans="1:6" ht="15.75" thickBot="1">
      <c r="A342" s="290"/>
      <c r="B342" s="471" t="s">
        <v>436</v>
      </c>
      <c r="C342" s="434"/>
      <c r="D342" s="472"/>
      <c r="E342" s="471"/>
      <c r="F342" s="473"/>
    </row>
    <row r="343" spans="1:6" ht="15.75" thickBot="1">
      <c r="A343" s="18">
        <v>1</v>
      </c>
      <c r="B343" s="19" t="s">
        <v>47</v>
      </c>
      <c r="C343" s="20"/>
      <c r="D343" s="21"/>
      <c r="E343" s="237"/>
      <c r="F343" s="63"/>
    </row>
    <row r="344" spans="1:6" ht="15.75" thickTop="1">
      <c r="A344" s="22" t="s">
        <v>48</v>
      </c>
      <c r="B344" s="23" t="s">
        <v>513</v>
      </c>
      <c r="C344" s="24" t="s">
        <v>12</v>
      </c>
      <c r="D344" s="25">
        <v>180</v>
      </c>
      <c r="E344" s="238"/>
      <c r="F344" s="135"/>
    </row>
    <row r="345" spans="1:6" ht="26.25">
      <c r="A345" s="26" t="s">
        <v>49</v>
      </c>
      <c r="B345" s="30" t="s">
        <v>50</v>
      </c>
      <c r="C345" s="28" t="s">
        <v>12</v>
      </c>
      <c r="D345" s="29">
        <v>360</v>
      </c>
      <c r="E345" s="129"/>
      <c r="F345" s="135"/>
    </row>
    <row r="346" spans="1:6" ht="26.25">
      <c r="A346" s="26" t="s">
        <v>51</v>
      </c>
      <c r="B346" s="30" t="s">
        <v>515</v>
      </c>
      <c r="C346" s="28" t="s">
        <v>52</v>
      </c>
      <c r="D346" s="29">
        <v>2</v>
      </c>
      <c r="E346" s="129"/>
      <c r="F346" s="135"/>
    </row>
    <row r="347" spans="1:6" ht="15.75" thickBot="1">
      <c r="A347" s="31" t="s">
        <v>53</v>
      </c>
      <c r="B347" s="32" t="s">
        <v>122</v>
      </c>
      <c r="C347" s="33" t="s">
        <v>52</v>
      </c>
      <c r="D347" s="34">
        <v>1</v>
      </c>
      <c r="E347" s="239"/>
      <c r="F347" s="135"/>
    </row>
    <row r="348" spans="1:6" ht="16.5" thickTop="1" thickBot="1">
      <c r="A348" s="35">
        <v>2</v>
      </c>
      <c r="B348" s="36" t="s">
        <v>54</v>
      </c>
      <c r="C348" s="37"/>
      <c r="D348" s="38"/>
      <c r="E348" s="240"/>
      <c r="F348" s="135"/>
    </row>
    <row r="349" spans="1:6" ht="16.5" thickTop="1" thickBot="1">
      <c r="A349" s="22" t="s">
        <v>55</v>
      </c>
      <c r="B349" s="23" t="s">
        <v>516</v>
      </c>
      <c r="C349" s="24" t="s">
        <v>80</v>
      </c>
      <c r="D349" s="25">
        <v>155.4</v>
      </c>
      <c r="E349" s="313"/>
      <c r="F349" s="135"/>
    </row>
    <row r="350" spans="1:6" ht="16.5" thickTop="1" thickBot="1">
      <c r="A350" s="35">
        <v>3</v>
      </c>
      <c r="B350" s="36" t="s">
        <v>56</v>
      </c>
      <c r="C350" s="37"/>
      <c r="D350" s="38"/>
      <c r="E350" s="240"/>
      <c r="F350" s="135"/>
    </row>
    <row r="351" spans="1:6" ht="27" thickTop="1" thickBot="1">
      <c r="A351" s="26" t="s">
        <v>57</v>
      </c>
      <c r="B351" s="39" t="s">
        <v>520</v>
      </c>
      <c r="C351" s="28" t="s">
        <v>80</v>
      </c>
      <c r="D351" s="29">
        <v>124.32</v>
      </c>
      <c r="E351" s="129"/>
      <c r="F351" s="135"/>
    </row>
    <row r="352" spans="1:6" ht="16.5" thickTop="1" thickBot="1">
      <c r="A352" s="35">
        <v>5</v>
      </c>
      <c r="B352" s="36" t="s">
        <v>61</v>
      </c>
      <c r="C352" s="37"/>
      <c r="D352" s="38"/>
      <c r="E352" s="240"/>
      <c r="F352" s="135"/>
    </row>
    <row r="353" spans="1:6" ht="15.75" thickTop="1">
      <c r="A353" s="22" t="s">
        <v>62</v>
      </c>
      <c r="B353" s="23" t="s">
        <v>63</v>
      </c>
      <c r="C353" s="24" t="s">
        <v>80</v>
      </c>
      <c r="D353" s="25">
        <v>61.32</v>
      </c>
      <c r="E353" s="242"/>
      <c r="F353" s="135"/>
    </row>
    <row r="354" spans="1:6" ht="15.75" thickBot="1">
      <c r="A354" s="22" t="s">
        <v>64</v>
      </c>
      <c r="B354" s="23" t="s">
        <v>521</v>
      </c>
      <c r="C354" s="24" t="s">
        <v>80</v>
      </c>
      <c r="D354" s="25">
        <v>36.450000000000003</v>
      </c>
      <c r="E354" s="241"/>
      <c r="F354" s="135"/>
    </row>
    <row r="355" spans="1:6" ht="16.5" thickTop="1" thickBot="1">
      <c r="A355" s="35">
        <v>6</v>
      </c>
      <c r="B355" s="463" t="s">
        <v>117</v>
      </c>
      <c r="C355" s="126"/>
      <c r="D355" s="142"/>
      <c r="E355" s="464"/>
      <c r="F355" s="135"/>
    </row>
    <row r="356" spans="1:6" ht="15.75" thickTop="1">
      <c r="A356" s="26" t="s">
        <v>191</v>
      </c>
      <c r="B356" s="185" t="s">
        <v>699</v>
      </c>
      <c r="C356" s="107" t="s">
        <v>12</v>
      </c>
      <c r="D356" s="108">
        <v>180</v>
      </c>
      <c r="E356" s="186"/>
      <c r="F356" s="135"/>
    </row>
    <row r="357" spans="1:6" ht="25.5">
      <c r="A357" s="26" t="s">
        <v>230</v>
      </c>
      <c r="B357" s="48" t="s">
        <v>697</v>
      </c>
      <c r="C357" s="107" t="s">
        <v>52</v>
      </c>
      <c r="D357" s="108">
        <v>35</v>
      </c>
      <c r="E357" s="186"/>
      <c r="F357" s="135"/>
    </row>
    <row r="358" spans="1:6" ht="15.75" thickBot="1">
      <c r="A358" s="26" t="s">
        <v>231</v>
      </c>
      <c r="B358" s="185" t="s">
        <v>384</v>
      </c>
      <c r="C358" s="107" t="s">
        <v>70</v>
      </c>
      <c r="D358" s="108">
        <v>2</v>
      </c>
      <c r="E358" s="186"/>
      <c r="F358" s="135"/>
    </row>
    <row r="359" spans="1:6" ht="16.5" thickTop="1" thickBot="1">
      <c r="A359" s="35">
        <v>11</v>
      </c>
      <c r="B359" s="36" t="s">
        <v>92</v>
      </c>
      <c r="C359" s="37"/>
      <c r="D359" s="38"/>
      <c r="E359" s="240"/>
      <c r="F359" s="135"/>
    </row>
    <row r="360" spans="1:6" ht="27" thickTop="1" thickBot="1">
      <c r="A360" s="26" t="s">
        <v>94</v>
      </c>
      <c r="B360" s="47" t="s">
        <v>529</v>
      </c>
      <c r="C360" s="28" t="s">
        <v>80</v>
      </c>
      <c r="D360" s="29">
        <v>31.26</v>
      </c>
      <c r="E360" s="247"/>
      <c r="F360" s="135"/>
    </row>
    <row r="361" spans="1:6" ht="16.5" thickTop="1" thickBot="1">
      <c r="A361" s="35">
        <v>12</v>
      </c>
      <c r="B361" s="36" t="s">
        <v>95</v>
      </c>
      <c r="C361" s="37"/>
      <c r="D361" s="38"/>
      <c r="E361" s="240"/>
      <c r="F361" s="135"/>
    </row>
    <row r="362" spans="1:6" ht="39.75" thickTop="1" thickBot="1">
      <c r="A362" s="44" t="s">
        <v>96</v>
      </c>
      <c r="B362" s="39" t="s">
        <v>530</v>
      </c>
      <c r="C362" s="28" t="s">
        <v>80</v>
      </c>
      <c r="D362" s="46">
        <v>33.6</v>
      </c>
      <c r="E362" s="238"/>
      <c r="F362" s="135"/>
    </row>
    <row r="363" spans="1:6" ht="16.5" thickTop="1" thickBot="1">
      <c r="A363" s="35">
        <v>13</v>
      </c>
      <c r="B363" s="36" t="s">
        <v>74</v>
      </c>
      <c r="C363" s="37"/>
      <c r="D363" s="38"/>
      <c r="E363" s="248"/>
      <c r="F363" s="135"/>
    </row>
    <row r="364" spans="1:6" ht="26.25" thickTop="1">
      <c r="A364" s="44" t="s">
        <v>75</v>
      </c>
      <c r="B364" s="39" t="s">
        <v>76</v>
      </c>
      <c r="C364" s="28" t="s">
        <v>80</v>
      </c>
      <c r="D364" s="46">
        <v>32.76</v>
      </c>
      <c r="E364" s="238"/>
      <c r="F364" s="135"/>
    </row>
    <row r="365" spans="1:6" ht="25.5">
      <c r="A365" s="26" t="s">
        <v>97</v>
      </c>
      <c r="B365" s="47" t="s">
        <v>98</v>
      </c>
      <c r="C365" s="28" t="s">
        <v>80</v>
      </c>
      <c r="D365" s="29">
        <v>5</v>
      </c>
      <c r="E365" s="247"/>
      <c r="F365" s="135"/>
    </row>
    <row r="366" spans="1:6" ht="25.5">
      <c r="A366" s="26" t="s">
        <v>99</v>
      </c>
      <c r="B366" s="48" t="s">
        <v>531</v>
      </c>
      <c r="C366" s="28" t="s">
        <v>12</v>
      </c>
      <c r="D366" s="29">
        <v>570</v>
      </c>
      <c r="E366" s="247"/>
      <c r="F366" s="135"/>
    </row>
    <row r="367" spans="1:6" ht="26.25" thickBot="1">
      <c r="A367" s="26" t="s">
        <v>437</v>
      </c>
      <c r="B367" s="48" t="s">
        <v>700</v>
      </c>
      <c r="C367" s="28" t="s">
        <v>80</v>
      </c>
      <c r="D367" s="29">
        <v>0.68</v>
      </c>
      <c r="E367" s="247"/>
      <c r="F367" s="135"/>
    </row>
    <row r="368" spans="1:6" ht="16.5" thickTop="1" thickBot="1">
      <c r="A368" s="35">
        <v>14</v>
      </c>
      <c r="B368" s="36" t="s">
        <v>77</v>
      </c>
      <c r="C368" s="37"/>
      <c r="D368" s="38"/>
      <c r="E368" s="248"/>
      <c r="F368" s="135"/>
    </row>
    <row r="369" spans="1:6" ht="27" thickTop="1" thickBot="1">
      <c r="A369" s="49" t="s">
        <v>78</v>
      </c>
      <c r="B369" s="50" t="s">
        <v>533</v>
      </c>
      <c r="C369" s="51" t="s">
        <v>35</v>
      </c>
      <c r="D369" s="52">
        <v>50</v>
      </c>
      <c r="E369" s="249"/>
      <c r="F369" s="135"/>
    </row>
    <row r="370" spans="1:6" ht="15.75" thickBot="1">
      <c r="A370" s="49">
        <v>2</v>
      </c>
      <c r="B370" s="135" t="s">
        <v>210</v>
      </c>
      <c r="C370" s="185" t="s">
        <v>211</v>
      </c>
      <c r="D370" s="650">
        <v>1.25</v>
      </c>
      <c r="E370" s="186"/>
      <c r="F370" s="186"/>
    </row>
    <row r="371" spans="1:6" ht="15.75" thickBot="1">
      <c r="A371" s="53"/>
      <c r="B371" s="54" t="s">
        <v>79</v>
      </c>
      <c r="C371" s="55"/>
      <c r="D371" s="56"/>
      <c r="E371" s="88"/>
      <c r="F371" s="136"/>
    </row>
    <row r="372" spans="1:6">
      <c r="A372" s="57"/>
      <c r="B372" s="57"/>
      <c r="C372" s="57"/>
      <c r="D372" s="57"/>
      <c r="E372" s="57"/>
      <c r="F372" s="57"/>
    </row>
    <row r="374" spans="1:6" ht="45" customHeight="1">
      <c r="B374" s="777" t="s">
        <v>440</v>
      </c>
      <c r="C374" s="777"/>
      <c r="D374" s="777"/>
      <c r="E374" s="777"/>
      <c r="F374" s="777"/>
    </row>
    <row r="376" spans="1:6" ht="15.75" thickBot="1"/>
    <row r="377" spans="1:6" ht="15.75" thickBot="1">
      <c r="A377" s="60" t="s">
        <v>3</v>
      </c>
      <c r="B377" s="61" t="s">
        <v>43</v>
      </c>
      <c r="C377" s="127" t="s">
        <v>44</v>
      </c>
      <c r="D377" s="102" t="s">
        <v>2</v>
      </c>
      <c r="E377" s="125" t="s">
        <v>45</v>
      </c>
      <c r="F377" s="55" t="s">
        <v>46</v>
      </c>
    </row>
    <row r="378" spans="1:6" ht="15.75" thickBot="1">
      <c r="A378" s="53"/>
      <c r="B378" s="144" t="s">
        <v>436</v>
      </c>
      <c r="C378" s="132"/>
      <c r="D378" s="102"/>
      <c r="E378" s="144"/>
      <c r="F378" s="470"/>
    </row>
    <row r="379" spans="1:6" ht="15.75" thickBot="1">
      <c r="A379" s="18">
        <v>1</v>
      </c>
      <c r="B379" s="19" t="s">
        <v>47</v>
      </c>
      <c r="C379" s="20"/>
      <c r="D379" s="21"/>
      <c r="E379" s="237"/>
      <c r="F379" s="63"/>
    </row>
    <row r="380" spans="1:6" ht="15.75" thickTop="1">
      <c r="A380" s="22" t="s">
        <v>48</v>
      </c>
      <c r="B380" s="23" t="s">
        <v>513</v>
      </c>
      <c r="C380" s="24" t="s">
        <v>12</v>
      </c>
      <c r="D380" s="25">
        <v>70</v>
      </c>
      <c r="E380" s="238"/>
      <c r="F380" s="135"/>
    </row>
    <row r="381" spans="1:6" ht="26.25">
      <c r="A381" s="26" t="s">
        <v>49</v>
      </c>
      <c r="B381" s="30" t="s">
        <v>50</v>
      </c>
      <c r="C381" s="28" t="s">
        <v>12</v>
      </c>
      <c r="D381" s="29">
        <v>140</v>
      </c>
      <c r="E381" s="129"/>
      <c r="F381" s="135"/>
    </row>
    <row r="382" spans="1:6">
      <c r="A382" s="26" t="s">
        <v>51</v>
      </c>
      <c r="B382" s="27" t="s">
        <v>515</v>
      </c>
      <c r="C382" s="28" t="s">
        <v>52</v>
      </c>
      <c r="D382" s="29">
        <v>2</v>
      </c>
      <c r="E382" s="129"/>
      <c r="F382" s="135"/>
    </row>
    <row r="383" spans="1:6" ht="15.75" thickBot="1">
      <c r="A383" s="31" t="s">
        <v>53</v>
      </c>
      <c r="B383" s="32" t="s">
        <v>122</v>
      </c>
      <c r="C383" s="33" t="s">
        <v>52</v>
      </c>
      <c r="D383" s="34">
        <v>1</v>
      </c>
      <c r="E383" s="239"/>
      <c r="F383" s="135"/>
    </row>
    <row r="384" spans="1:6" ht="16.5" thickTop="1" thickBot="1">
      <c r="A384" s="35">
        <v>2</v>
      </c>
      <c r="B384" s="36" t="s">
        <v>54</v>
      </c>
      <c r="C384" s="37"/>
      <c r="D384" s="38"/>
      <c r="E384" s="240"/>
      <c r="F384" s="135"/>
    </row>
    <row r="385" spans="1:6" ht="16.5" thickTop="1" thickBot="1">
      <c r="A385" s="22" t="s">
        <v>55</v>
      </c>
      <c r="B385" s="23" t="s">
        <v>516</v>
      </c>
      <c r="C385" s="24" t="s">
        <v>80</v>
      </c>
      <c r="D385" s="25">
        <v>65.8</v>
      </c>
      <c r="E385" s="313"/>
      <c r="F385" s="135"/>
    </row>
    <row r="386" spans="1:6" ht="16.5" thickTop="1" thickBot="1">
      <c r="A386" s="35">
        <v>3</v>
      </c>
      <c r="B386" s="36" t="s">
        <v>56</v>
      </c>
      <c r="C386" s="37"/>
      <c r="D386" s="38"/>
      <c r="E386" s="240"/>
      <c r="F386" s="135"/>
    </row>
    <row r="387" spans="1:6" ht="27" thickTop="1" thickBot="1">
      <c r="A387" s="26" t="s">
        <v>57</v>
      </c>
      <c r="B387" s="39" t="s">
        <v>520</v>
      </c>
      <c r="C387" s="28" t="s">
        <v>80</v>
      </c>
      <c r="D387" s="29">
        <v>51.26</v>
      </c>
      <c r="E387" s="129"/>
      <c r="F387" s="135"/>
    </row>
    <row r="388" spans="1:6" ht="16.5" thickTop="1" thickBot="1">
      <c r="A388" s="35">
        <v>5</v>
      </c>
      <c r="B388" s="36" t="s">
        <v>61</v>
      </c>
      <c r="C388" s="37"/>
      <c r="D388" s="38"/>
      <c r="E388" s="240"/>
      <c r="F388" s="135"/>
    </row>
    <row r="389" spans="1:6" ht="15.75" thickTop="1">
      <c r="A389" s="22" t="s">
        <v>62</v>
      </c>
      <c r="B389" s="23" t="s">
        <v>63</v>
      </c>
      <c r="C389" s="24" t="s">
        <v>80</v>
      </c>
      <c r="D389" s="25">
        <v>27.68</v>
      </c>
      <c r="E389" s="242"/>
      <c r="F389" s="135"/>
    </row>
    <row r="390" spans="1:6" ht="15.75" thickBot="1">
      <c r="A390" s="22" t="s">
        <v>64</v>
      </c>
      <c r="B390" s="23" t="s">
        <v>521</v>
      </c>
      <c r="C390" s="24" t="s">
        <v>80</v>
      </c>
      <c r="D390" s="25">
        <v>14.18</v>
      </c>
      <c r="E390" s="241"/>
      <c r="F390" s="135"/>
    </row>
    <row r="391" spans="1:6" ht="16.5" thickTop="1" thickBot="1">
      <c r="A391" s="35">
        <v>6</v>
      </c>
      <c r="B391" s="463" t="s">
        <v>117</v>
      </c>
      <c r="C391" s="126"/>
      <c r="D391" s="142"/>
      <c r="E391" s="464"/>
      <c r="F391" s="135"/>
    </row>
    <row r="392" spans="1:6" ht="15.75" thickTop="1">
      <c r="A392" s="26" t="s">
        <v>191</v>
      </c>
      <c r="B392" s="185" t="s">
        <v>696</v>
      </c>
      <c r="C392" s="107" t="s">
        <v>12</v>
      </c>
      <c r="D392" s="108">
        <v>70</v>
      </c>
      <c r="E392" s="186"/>
      <c r="F392" s="135"/>
    </row>
    <row r="393" spans="1:6" ht="25.5">
      <c r="A393" s="26" t="s">
        <v>230</v>
      </c>
      <c r="B393" s="48" t="s">
        <v>697</v>
      </c>
      <c r="C393" s="107" t="s">
        <v>52</v>
      </c>
      <c r="D393" s="108">
        <v>20</v>
      </c>
      <c r="E393" s="186"/>
      <c r="F393" s="135"/>
    </row>
    <row r="394" spans="1:6" ht="15.75" thickBot="1">
      <c r="A394" s="26" t="s">
        <v>231</v>
      </c>
      <c r="B394" s="185" t="s">
        <v>384</v>
      </c>
      <c r="C394" s="107" t="s">
        <v>70</v>
      </c>
      <c r="D394" s="108">
        <v>2</v>
      </c>
      <c r="E394" s="186"/>
      <c r="F394" s="135"/>
    </row>
    <row r="395" spans="1:6" ht="16.5" thickTop="1" thickBot="1">
      <c r="A395" s="35">
        <v>11</v>
      </c>
      <c r="B395" s="36" t="s">
        <v>92</v>
      </c>
      <c r="C395" s="37"/>
      <c r="D395" s="38"/>
      <c r="E395" s="240"/>
      <c r="F395" s="135"/>
    </row>
    <row r="396" spans="1:6" ht="27" thickTop="1" thickBot="1">
      <c r="A396" s="26" t="s">
        <v>94</v>
      </c>
      <c r="B396" s="47" t="s">
        <v>529</v>
      </c>
      <c r="C396" s="28" t="s">
        <v>80</v>
      </c>
      <c r="D396" s="29">
        <v>14.16</v>
      </c>
      <c r="E396" s="247"/>
      <c r="F396" s="135"/>
    </row>
    <row r="397" spans="1:6" ht="16.5" thickTop="1" thickBot="1">
      <c r="A397" s="35">
        <v>12</v>
      </c>
      <c r="B397" s="36" t="s">
        <v>95</v>
      </c>
      <c r="C397" s="37"/>
      <c r="D397" s="38"/>
      <c r="E397" s="240"/>
      <c r="F397" s="135"/>
    </row>
    <row r="398" spans="1:6" ht="39.75" thickTop="1" thickBot="1">
      <c r="A398" s="44" t="s">
        <v>96</v>
      </c>
      <c r="B398" s="39" t="s">
        <v>530</v>
      </c>
      <c r="C398" s="28" t="s">
        <v>80</v>
      </c>
      <c r="D398" s="46">
        <v>14.6</v>
      </c>
      <c r="E398" s="238"/>
      <c r="F398" s="135"/>
    </row>
    <row r="399" spans="1:6" ht="16.5" thickTop="1" thickBot="1">
      <c r="A399" s="35">
        <v>13</v>
      </c>
      <c r="B399" s="36" t="s">
        <v>74</v>
      </c>
      <c r="C399" s="37"/>
      <c r="D399" s="38"/>
      <c r="E399" s="248"/>
      <c r="F399" s="135"/>
    </row>
    <row r="400" spans="1:6" ht="26.25" thickTop="1">
      <c r="A400" s="44" t="s">
        <v>75</v>
      </c>
      <c r="B400" s="39" t="s">
        <v>76</v>
      </c>
      <c r="C400" s="28" t="s">
        <v>80</v>
      </c>
      <c r="D400" s="46">
        <v>14.12</v>
      </c>
      <c r="E400" s="238"/>
      <c r="F400" s="135"/>
    </row>
    <row r="401" spans="1:6" ht="25.5">
      <c r="A401" s="26" t="s">
        <v>97</v>
      </c>
      <c r="B401" s="47" t="s">
        <v>98</v>
      </c>
      <c r="C401" s="28" t="s">
        <v>80</v>
      </c>
      <c r="D401" s="29">
        <v>5</v>
      </c>
      <c r="E401" s="247"/>
      <c r="F401" s="135"/>
    </row>
    <row r="402" spans="1:6" ht="25.5">
      <c r="A402" s="26" t="s">
        <v>99</v>
      </c>
      <c r="B402" s="48" t="s">
        <v>531</v>
      </c>
      <c r="C402" s="28" t="s">
        <v>12</v>
      </c>
      <c r="D402" s="29">
        <v>260</v>
      </c>
      <c r="E402" s="247"/>
      <c r="F402" s="135"/>
    </row>
    <row r="403" spans="1:6" ht="26.25" thickBot="1">
      <c r="A403" s="26" t="s">
        <v>437</v>
      </c>
      <c r="B403" s="48" t="s">
        <v>700</v>
      </c>
      <c r="C403" s="28" t="s">
        <v>80</v>
      </c>
      <c r="D403" s="29">
        <v>0.54</v>
      </c>
      <c r="E403" s="247"/>
      <c r="F403" s="135"/>
    </row>
    <row r="404" spans="1:6" ht="16.5" thickTop="1" thickBot="1">
      <c r="A404" s="35">
        <v>14</v>
      </c>
      <c r="B404" s="36" t="s">
        <v>77</v>
      </c>
      <c r="C404" s="37"/>
      <c r="D404" s="38"/>
      <c r="E404" s="248"/>
      <c r="F404" s="135"/>
    </row>
    <row r="405" spans="1:6" ht="27" thickTop="1" thickBot="1">
      <c r="A405" s="49" t="s">
        <v>78</v>
      </c>
      <c r="B405" s="50" t="s">
        <v>533</v>
      </c>
      <c r="C405" s="51" t="s">
        <v>35</v>
      </c>
      <c r="D405" s="52">
        <v>50</v>
      </c>
      <c r="E405" s="249"/>
      <c r="F405" s="135"/>
    </row>
    <row r="406" spans="1:6" ht="15.75" thickBot="1">
      <c r="A406" s="49">
        <v>2</v>
      </c>
      <c r="B406" s="135" t="s">
        <v>210</v>
      </c>
      <c r="C406" s="185" t="s">
        <v>211</v>
      </c>
      <c r="D406" s="650">
        <v>1.25</v>
      </c>
      <c r="E406" s="186"/>
      <c r="F406" s="186"/>
    </row>
    <row r="407" spans="1:6" ht="15.75" thickBot="1">
      <c r="A407" s="53"/>
      <c r="B407" s="54" t="s">
        <v>79</v>
      </c>
      <c r="C407" s="55"/>
      <c r="D407" s="56"/>
      <c r="E407" s="88"/>
      <c r="F407" s="136"/>
    </row>
    <row r="408" spans="1:6">
      <c r="A408" s="57"/>
      <c r="B408" s="57"/>
      <c r="C408" s="57"/>
      <c r="D408" s="57"/>
      <c r="E408" s="57"/>
      <c r="F408" s="57"/>
    </row>
    <row r="411" spans="1:6" ht="30" customHeight="1">
      <c r="B411" s="777" t="s">
        <v>441</v>
      </c>
      <c r="C411" s="777"/>
      <c r="D411" s="777"/>
      <c r="E411" s="777"/>
      <c r="F411" s="777"/>
    </row>
    <row r="412" spans="1:6" ht="15.75" thickBot="1"/>
    <row r="413" spans="1:6" ht="15.75" thickBot="1">
      <c r="A413" s="60" t="s">
        <v>3</v>
      </c>
      <c r="B413" s="61" t="s">
        <v>43</v>
      </c>
      <c r="C413" s="127" t="s">
        <v>44</v>
      </c>
      <c r="D413" s="130" t="s">
        <v>2</v>
      </c>
      <c r="E413" s="125" t="s">
        <v>45</v>
      </c>
      <c r="F413" s="131" t="s">
        <v>46</v>
      </c>
    </row>
    <row r="414" spans="1:6" ht="15.75" thickBot="1">
      <c r="A414" s="90">
        <v>1</v>
      </c>
      <c r="B414" s="525" t="s">
        <v>47</v>
      </c>
      <c r="C414" s="474"/>
      <c r="D414" s="475"/>
      <c r="E414" s="475"/>
      <c r="F414" s="325"/>
    </row>
    <row r="415" spans="1:6" ht="15.75" thickTop="1">
      <c r="A415" s="22" t="s">
        <v>48</v>
      </c>
      <c r="B415" s="523" t="s">
        <v>543</v>
      </c>
      <c r="C415" s="140" t="s">
        <v>30</v>
      </c>
      <c r="D415" s="141">
        <v>600</v>
      </c>
      <c r="E415" s="466"/>
      <c r="F415" s="135"/>
    </row>
    <row r="416" spans="1:6" ht="26.25">
      <c r="A416" s="26" t="s">
        <v>81</v>
      </c>
      <c r="B416" s="187" t="s">
        <v>515</v>
      </c>
      <c r="C416" s="107" t="s">
        <v>52</v>
      </c>
      <c r="D416" s="108">
        <v>2</v>
      </c>
      <c r="E416" s="186"/>
      <c r="F416" s="135"/>
    </row>
    <row r="417" spans="1:6" ht="26.25">
      <c r="A417" s="26" t="s">
        <v>49</v>
      </c>
      <c r="B417" s="187" t="s">
        <v>50</v>
      </c>
      <c r="C417" s="107" t="s">
        <v>12</v>
      </c>
      <c r="D417" s="108">
        <v>200</v>
      </c>
      <c r="E417" s="186"/>
      <c r="F417" s="135"/>
    </row>
    <row r="418" spans="1:6">
      <c r="A418" s="26" t="s">
        <v>51</v>
      </c>
      <c r="B418" s="187" t="s">
        <v>513</v>
      </c>
      <c r="C418" s="107" t="s">
        <v>12</v>
      </c>
      <c r="D418" s="108">
        <v>230</v>
      </c>
      <c r="E418" s="186"/>
      <c r="F418" s="135"/>
    </row>
    <row r="419" spans="1:6" ht="15.75" thickBot="1">
      <c r="A419" s="40" t="s">
        <v>161</v>
      </c>
      <c r="B419" s="521" t="s">
        <v>122</v>
      </c>
      <c r="C419" s="145" t="s">
        <v>52</v>
      </c>
      <c r="D419" s="146">
        <v>1</v>
      </c>
      <c r="E419" s="462"/>
      <c r="F419" s="135"/>
    </row>
    <row r="420" spans="1:6" ht="16.5" thickTop="1" thickBot="1">
      <c r="A420" s="35">
        <v>2</v>
      </c>
      <c r="B420" s="522" t="s">
        <v>92</v>
      </c>
      <c r="C420" s="126"/>
      <c r="D420" s="142"/>
      <c r="E420" s="464"/>
      <c r="F420" s="135"/>
    </row>
    <row r="421" spans="1:6" ht="16.5" thickTop="1" thickBot="1">
      <c r="A421" s="22" t="s">
        <v>55</v>
      </c>
      <c r="B421" s="465" t="s">
        <v>528</v>
      </c>
      <c r="C421" s="140" t="s">
        <v>5</v>
      </c>
      <c r="D421" s="141">
        <v>5</v>
      </c>
      <c r="E421" s="466"/>
      <c r="F421" s="135"/>
    </row>
    <row r="422" spans="1:6" ht="16.5" thickTop="1" thickBot="1">
      <c r="A422" s="35">
        <v>3</v>
      </c>
      <c r="B422" s="522" t="s">
        <v>54</v>
      </c>
      <c r="C422" s="126"/>
      <c r="D422" s="142"/>
      <c r="E422" s="464"/>
      <c r="F422" s="135"/>
    </row>
    <row r="423" spans="1:6" ht="16.5" thickTop="1" thickBot="1">
      <c r="A423" s="22" t="s">
        <v>57</v>
      </c>
      <c r="B423" s="523" t="s">
        <v>516</v>
      </c>
      <c r="C423" s="140" t="s">
        <v>5</v>
      </c>
      <c r="D423" s="141">
        <v>80</v>
      </c>
      <c r="E423" s="466"/>
      <c r="F423" s="135"/>
    </row>
    <row r="424" spans="1:6" ht="16.5" thickTop="1" thickBot="1">
      <c r="A424" s="35">
        <v>6</v>
      </c>
      <c r="B424" s="522" t="s">
        <v>61</v>
      </c>
      <c r="C424" s="126"/>
      <c r="D424" s="142"/>
      <c r="E424" s="464"/>
      <c r="F424" s="135"/>
    </row>
    <row r="425" spans="1:6" ht="15.75" thickTop="1">
      <c r="A425" s="22" t="s">
        <v>85</v>
      </c>
      <c r="B425" s="523" t="s">
        <v>63</v>
      </c>
      <c r="C425" s="140" t="s">
        <v>5</v>
      </c>
      <c r="D425" s="141">
        <v>50</v>
      </c>
      <c r="E425" s="466"/>
      <c r="F425" s="135"/>
    </row>
    <row r="426" spans="1:6" ht="15.75" thickBot="1">
      <c r="A426" s="40" t="s">
        <v>66</v>
      </c>
      <c r="B426" s="521" t="s">
        <v>521</v>
      </c>
      <c r="C426" s="145" t="s">
        <v>5</v>
      </c>
      <c r="D426" s="146">
        <v>20</v>
      </c>
      <c r="E426" s="462"/>
      <c r="F426" s="135"/>
    </row>
    <row r="427" spans="1:6" ht="16.5" thickTop="1" thickBot="1">
      <c r="A427" s="35">
        <v>14</v>
      </c>
      <c r="B427" s="522" t="s">
        <v>77</v>
      </c>
      <c r="C427" s="126"/>
      <c r="D427" s="142"/>
      <c r="E427" s="464"/>
      <c r="F427" s="135"/>
    </row>
    <row r="428" spans="1:6" ht="27" thickTop="1" thickBot="1">
      <c r="A428" s="97" t="s">
        <v>78</v>
      </c>
      <c r="B428" s="467" t="s">
        <v>533</v>
      </c>
      <c r="C428" s="147" t="s">
        <v>35</v>
      </c>
      <c r="D428" s="148">
        <v>25</v>
      </c>
      <c r="E428" s="464"/>
      <c r="F428" s="135"/>
    </row>
    <row r="429" spans="1:6" ht="16.5" thickTop="1" thickBot="1">
      <c r="A429" s="35">
        <v>15</v>
      </c>
      <c r="B429" s="522" t="s">
        <v>115</v>
      </c>
      <c r="C429" s="126"/>
      <c r="D429" s="142"/>
      <c r="E429" s="464"/>
      <c r="F429" s="135"/>
    </row>
    <row r="430" spans="1:6" ht="27" thickTop="1" thickBot="1">
      <c r="A430" s="97" t="s">
        <v>423</v>
      </c>
      <c r="B430" s="467" t="s">
        <v>544</v>
      </c>
      <c r="C430" s="147" t="s">
        <v>5</v>
      </c>
      <c r="D430" s="148">
        <v>0.72</v>
      </c>
      <c r="E430" s="464"/>
      <c r="F430" s="135"/>
    </row>
    <row r="431" spans="1:6" ht="16.5" thickTop="1" thickBot="1">
      <c r="A431" s="35">
        <v>16</v>
      </c>
      <c r="B431" s="522" t="s">
        <v>111</v>
      </c>
      <c r="C431" s="126"/>
      <c r="D431" s="142"/>
      <c r="E431" s="464"/>
      <c r="F431" s="135"/>
    </row>
    <row r="432" spans="1:6" ht="26.25" thickTop="1">
      <c r="A432" s="22" t="s">
        <v>429</v>
      </c>
      <c r="B432" s="465" t="s">
        <v>701</v>
      </c>
      <c r="C432" s="140" t="s">
        <v>12</v>
      </c>
      <c r="D432" s="141">
        <v>230</v>
      </c>
      <c r="E432" s="466"/>
      <c r="F432" s="135"/>
    </row>
    <row r="433" spans="1:6">
      <c r="A433" s="26" t="s">
        <v>430</v>
      </c>
      <c r="B433" s="187" t="s">
        <v>702</v>
      </c>
      <c r="C433" s="107" t="s">
        <v>70</v>
      </c>
      <c r="D433" s="108">
        <v>1</v>
      </c>
      <c r="E433" s="186"/>
      <c r="F433" s="135"/>
    </row>
    <row r="434" spans="1:6">
      <c r="A434" s="26" t="s">
        <v>431</v>
      </c>
      <c r="B434" s="187" t="s">
        <v>6</v>
      </c>
      <c r="C434" s="107" t="s">
        <v>5</v>
      </c>
      <c r="D434" s="108">
        <v>7</v>
      </c>
      <c r="E434" s="186"/>
      <c r="F434" s="135"/>
    </row>
    <row r="435" spans="1:6" ht="27" thickBot="1">
      <c r="A435" s="40" t="s">
        <v>432</v>
      </c>
      <c r="B435" s="521" t="s">
        <v>703</v>
      </c>
      <c r="C435" s="145" t="s">
        <v>70</v>
      </c>
      <c r="D435" s="146">
        <v>2</v>
      </c>
      <c r="E435" s="462"/>
      <c r="F435" s="135"/>
    </row>
    <row r="436" spans="1:6" ht="16.5" thickTop="1" thickBot="1">
      <c r="A436" s="35">
        <v>17</v>
      </c>
      <c r="B436" s="522" t="s">
        <v>433</v>
      </c>
      <c r="C436" s="126"/>
      <c r="D436" s="142"/>
      <c r="E436" s="464"/>
      <c r="F436" s="135"/>
    </row>
    <row r="437" spans="1:6" ht="15.75" thickTop="1">
      <c r="A437" s="49" t="s">
        <v>434</v>
      </c>
      <c r="B437" s="526" t="s">
        <v>704</v>
      </c>
      <c r="C437" s="152" t="s">
        <v>70</v>
      </c>
      <c r="D437" s="153">
        <v>1</v>
      </c>
      <c r="E437" s="476"/>
      <c r="F437" s="135"/>
    </row>
    <row r="438" spans="1:6" ht="15.75" thickBot="1">
      <c r="A438" s="49">
        <v>18</v>
      </c>
      <c r="B438" s="135" t="s">
        <v>210</v>
      </c>
      <c r="C438" s="185" t="s">
        <v>211</v>
      </c>
      <c r="D438" s="650">
        <v>1.25</v>
      </c>
      <c r="E438" s="186"/>
      <c r="F438" s="186"/>
    </row>
    <row r="439" spans="1:6" ht="15.75" thickBot="1">
      <c r="A439" s="53"/>
      <c r="B439" s="407" t="s">
        <v>79</v>
      </c>
      <c r="C439" s="55"/>
      <c r="D439" s="56"/>
      <c r="E439" s="88"/>
      <c r="F439" s="136"/>
    </row>
    <row r="440" spans="1:6">
      <c r="A440" s="57"/>
      <c r="B440" s="57"/>
      <c r="C440" s="57"/>
      <c r="D440" s="57"/>
      <c r="E440" s="57"/>
      <c r="F440" s="57"/>
    </row>
    <row r="442" spans="1:6" ht="45" customHeight="1">
      <c r="B442" s="777" t="s">
        <v>442</v>
      </c>
      <c r="C442" s="777"/>
      <c r="D442" s="777"/>
      <c r="E442" s="777"/>
      <c r="F442" s="777"/>
    </row>
    <row r="443" spans="1:6" ht="15.75" thickBot="1"/>
    <row r="444" spans="1:6" ht="15.75" thickBot="1">
      <c r="A444" s="100" t="s">
        <v>3</v>
      </c>
      <c r="B444" s="100" t="s">
        <v>43</v>
      </c>
      <c r="C444" s="100" t="s">
        <v>44</v>
      </c>
      <c r="D444" s="111" t="s">
        <v>2</v>
      </c>
      <c r="E444" s="103" t="s">
        <v>45</v>
      </c>
      <c r="F444" s="205" t="s">
        <v>46</v>
      </c>
    </row>
    <row r="445" spans="1:6" ht="15.75" thickBot="1">
      <c r="A445" s="18">
        <v>1</v>
      </c>
      <c r="B445" s="19" t="s">
        <v>47</v>
      </c>
      <c r="C445" s="20"/>
      <c r="D445" s="21"/>
      <c r="E445" s="237"/>
      <c r="F445" s="63"/>
    </row>
    <row r="446" spans="1:6" ht="15.75" thickTop="1">
      <c r="A446" s="22" t="s">
        <v>48</v>
      </c>
      <c r="B446" s="23" t="s">
        <v>513</v>
      </c>
      <c r="C446" s="24" t="s">
        <v>12</v>
      </c>
      <c r="D446" s="25">
        <v>160</v>
      </c>
      <c r="E446" s="238"/>
      <c r="F446" s="135"/>
    </row>
    <row r="447" spans="1:6" ht="26.25">
      <c r="A447" s="26" t="s">
        <v>81</v>
      </c>
      <c r="B447" s="30" t="s">
        <v>514</v>
      </c>
      <c r="C447" s="28" t="s">
        <v>30</v>
      </c>
      <c r="D447" s="29">
        <v>480</v>
      </c>
      <c r="E447" s="129"/>
      <c r="F447" s="135"/>
    </row>
    <row r="448" spans="1:6" ht="26.25">
      <c r="A448" s="26" t="s">
        <v>49</v>
      </c>
      <c r="B448" s="30" t="s">
        <v>50</v>
      </c>
      <c r="C448" s="28" t="s">
        <v>12</v>
      </c>
      <c r="D448" s="29">
        <v>160</v>
      </c>
      <c r="E448" s="129"/>
      <c r="F448" s="135"/>
    </row>
    <row r="449" spans="1:6" ht="26.25">
      <c r="A449" s="26" t="s">
        <v>51</v>
      </c>
      <c r="B449" s="30" t="s">
        <v>515</v>
      </c>
      <c r="C449" s="28" t="s">
        <v>52</v>
      </c>
      <c r="D449" s="29">
        <v>2</v>
      </c>
      <c r="E449" s="129"/>
      <c r="F449" s="135"/>
    </row>
    <row r="450" spans="1:6" ht="15.75" thickBot="1">
      <c r="A450" s="31" t="s">
        <v>53</v>
      </c>
      <c r="B450" s="194" t="s">
        <v>122</v>
      </c>
      <c r="C450" s="33" t="s">
        <v>52</v>
      </c>
      <c r="D450" s="34">
        <v>1</v>
      </c>
      <c r="E450" s="239"/>
      <c r="F450" s="135"/>
    </row>
    <row r="451" spans="1:6" ht="16.5" thickTop="1" thickBot="1">
      <c r="A451" s="35">
        <v>2</v>
      </c>
      <c r="B451" s="404" t="s">
        <v>54</v>
      </c>
      <c r="C451" s="37"/>
      <c r="D451" s="38"/>
      <c r="E451" s="240"/>
      <c r="F451" s="135"/>
    </row>
    <row r="452" spans="1:6" ht="15.75" thickTop="1">
      <c r="A452" s="22" t="s">
        <v>55</v>
      </c>
      <c r="B452" s="196" t="s">
        <v>516</v>
      </c>
      <c r="C452" s="24" t="s">
        <v>80</v>
      </c>
      <c r="D452" s="25">
        <v>195</v>
      </c>
      <c r="E452" s="313"/>
      <c r="F452" s="135"/>
    </row>
    <row r="453" spans="1:6" ht="27" thickBot="1">
      <c r="A453" s="26" t="s">
        <v>82</v>
      </c>
      <c r="B453" s="196" t="s">
        <v>517</v>
      </c>
      <c r="C453" s="28" t="s">
        <v>80</v>
      </c>
      <c r="D453" s="29">
        <v>96.4</v>
      </c>
      <c r="E453" s="129"/>
      <c r="F453" s="135"/>
    </row>
    <row r="454" spans="1:6" ht="16.5" thickTop="1" thickBot="1">
      <c r="A454" s="35">
        <v>3</v>
      </c>
      <c r="B454" s="404" t="s">
        <v>56</v>
      </c>
      <c r="C454" s="37"/>
      <c r="D454" s="38"/>
      <c r="E454" s="240"/>
      <c r="F454" s="135"/>
    </row>
    <row r="455" spans="1:6" ht="27" thickTop="1" thickBot="1">
      <c r="A455" s="26" t="s">
        <v>57</v>
      </c>
      <c r="B455" s="39" t="s">
        <v>520</v>
      </c>
      <c r="C455" s="28" t="s">
        <v>80</v>
      </c>
      <c r="D455" s="29">
        <v>122.9</v>
      </c>
      <c r="E455" s="129"/>
      <c r="F455" s="135"/>
    </row>
    <row r="456" spans="1:6" ht="16.5" thickTop="1" thickBot="1">
      <c r="A456" s="35">
        <v>4</v>
      </c>
      <c r="B456" s="404" t="s">
        <v>58</v>
      </c>
      <c r="C456" s="37"/>
      <c r="D456" s="38"/>
      <c r="E456" s="240"/>
      <c r="F456" s="135"/>
    </row>
    <row r="457" spans="1:6" ht="16.5" thickTop="1" thickBot="1">
      <c r="A457" s="22" t="s">
        <v>59</v>
      </c>
      <c r="B457" s="196" t="s">
        <v>60</v>
      </c>
      <c r="C457" s="24" t="s">
        <v>12</v>
      </c>
      <c r="D457" s="25">
        <v>30</v>
      </c>
      <c r="E457" s="313"/>
      <c r="F457" s="135"/>
    </row>
    <row r="458" spans="1:6" ht="16.5" thickTop="1" thickBot="1">
      <c r="A458" s="35">
        <v>5</v>
      </c>
      <c r="B458" s="404" t="s">
        <v>61</v>
      </c>
      <c r="C458" s="37"/>
      <c r="D458" s="38"/>
      <c r="E458" s="240"/>
      <c r="F458" s="135"/>
    </row>
    <row r="459" spans="1:6" ht="15.75" thickTop="1">
      <c r="A459" s="22" t="s">
        <v>62</v>
      </c>
      <c r="B459" s="196" t="s">
        <v>63</v>
      </c>
      <c r="C459" s="24" t="s">
        <v>80</v>
      </c>
      <c r="D459" s="25">
        <v>200</v>
      </c>
      <c r="E459" s="313"/>
      <c r="F459" s="135"/>
    </row>
    <row r="460" spans="1:6" ht="26.25">
      <c r="A460" s="26" t="s">
        <v>101</v>
      </c>
      <c r="B460" s="196" t="s">
        <v>536</v>
      </c>
      <c r="C460" s="28" t="s">
        <v>80</v>
      </c>
      <c r="D460" s="29">
        <v>4.8600000000000003</v>
      </c>
      <c r="E460" s="129"/>
      <c r="F460" s="135"/>
    </row>
    <row r="461" spans="1:6" ht="15.75" thickBot="1">
      <c r="A461" s="22" t="s">
        <v>64</v>
      </c>
      <c r="B461" s="196" t="s">
        <v>521</v>
      </c>
      <c r="C461" s="24" t="s">
        <v>80</v>
      </c>
      <c r="D461" s="25">
        <v>37.619999999999997</v>
      </c>
      <c r="E461" s="241"/>
      <c r="F461" s="135"/>
    </row>
    <row r="462" spans="1:6" ht="16.5" thickTop="1" thickBot="1">
      <c r="A462" s="35">
        <v>6</v>
      </c>
      <c r="B462" s="404" t="s">
        <v>65</v>
      </c>
      <c r="C462" s="37"/>
      <c r="D462" s="38"/>
      <c r="E462" s="240"/>
      <c r="F462" s="135"/>
    </row>
    <row r="463" spans="1:6" ht="15.75" thickTop="1">
      <c r="A463" s="22" t="s">
        <v>85</v>
      </c>
      <c r="B463" s="196" t="s">
        <v>641</v>
      </c>
      <c r="C463" s="24" t="s">
        <v>12</v>
      </c>
      <c r="D463" s="25">
        <v>90</v>
      </c>
      <c r="E463" s="242"/>
      <c r="F463" s="135"/>
    </row>
    <row r="464" spans="1:6" ht="15.75" thickBot="1">
      <c r="A464" s="22" t="s">
        <v>66</v>
      </c>
      <c r="B464" s="196" t="s">
        <v>705</v>
      </c>
      <c r="C464" s="28" t="s">
        <v>12</v>
      </c>
      <c r="D464" s="25">
        <v>80</v>
      </c>
      <c r="E464" s="241"/>
      <c r="F464" s="135"/>
    </row>
    <row r="465" spans="1:6" ht="16.5" thickTop="1" thickBot="1">
      <c r="A465" s="35">
        <v>7</v>
      </c>
      <c r="B465" s="404" t="s">
        <v>87</v>
      </c>
      <c r="C465" s="37"/>
      <c r="D465" s="38"/>
      <c r="E465" s="240"/>
      <c r="F465" s="135"/>
    </row>
    <row r="466" spans="1:6" ht="16.5" thickTop="1" thickBot="1">
      <c r="A466" s="26" t="s">
        <v>88</v>
      </c>
      <c r="B466" s="196" t="s">
        <v>706</v>
      </c>
      <c r="C466" s="28" t="s">
        <v>70</v>
      </c>
      <c r="D466" s="29">
        <v>30</v>
      </c>
      <c r="E466" s="129"/>
      <c r="F466" s="135"/>
    </row>
    <row r="467" spans="1:6" ht="27.75" thickTop="1" thickBot="1">
      <c r="A467" s="35">
        <v>8</v>
      </c>
      <c r="B467" s="522" t="s">
        <v>117</v>
      </c>
      <c r="C467" s="126"/>
      <c r="D467" s="142"/>
      <c r="E467" s="464"/>
      <c r="F467" s="135"/>
    </row>
    <row r="468" spans="1:6" ht="15.75" thickTop="1">
      <c r="A468" s="26" t="s">
        <v>105</v>
      </c>
      <c r="B468" s="187" t="s">
        <v>650</v>
      </c>
      <c r="C468" s="107" t="s">
        <v>12</v>
      </c>
      <c r="D468" s="108">
        <v>80</v>
      </c>
      <c r="E468" s="186"/>
      <c r="F468" s="135"/>
    </row>
    <row r="469" spans="1:6" ht="25.5">
      <c r="A469" s="26" t="s">
        <v>109</v>
      </c>
      <c r="B469" s="48" t="s">
        <v>697</v>
      </c>
      <c r="C469" s="107" t="s">
        <v>52</v>
      </c>
      <c r="D469" s="108">
        <v>30</v>
      </c>
      <c r="E469" s="186"/>
      <c r="F469" s="135"/>
    </row>
    <row r="470" spans="1:6" ht="15.75" thickBot="1">
      <c r="A470" s="26" t="s">
        <v>112</v>
      </c>
      <c r="B470" s="187" t="s">
        <v>384</v>
      </c>
      <c r="C470" s="107" t="s">
        <v>70</v>
      </c>
      <c r="D470" s="108">
        <v>2</v>
      </c>
      <c r="E470" s="186"/>
      <c r="F470" s="135"/>
    </row>
    <row r="471" spans="1:6" ht="27.75" thickTop="1" thickBot="1">
      <c r="A471" s="35">
        <v>9</v>
      </c>
      <c r="B471" s="404" t="s">
        <v>67</v>
      </c>
      <c r="C471" s="37"/>
      <c r="D471" s="38"/>
      <c r="E471" s="240"/>
      <c r="F471" s="135"/>
    </row>
    <row r="472" spans="1:6" ht="26.25" thickTop="1">
      <c r="A472" s="44" t="s">
        <v>68</v>
      </c>
      <c r="B472" s="39" t="s">
        <v>524</v>
      </c>
      <c r="C472" s="45" t="s">
        <v>12</v>
      </c>
      <c r="D472" s="46">
        <v>6</v>
      </c>
      <c r="E472" s="238"/>
      <c r="F472" s="135"/>
    </row>
    <row r="473" spans="1:6" ht="38.25">
      <c r="A473" s="26" t="s">
        <v>69</v>
      </c>
      <c r="B473" s="47" t="s">
        <v>525</v>
      </c>
      <c r="C473" s="28" t="s">
        <v>70</v>
      </c>
      <c r="D473" s="29">
        <v>2</v>
      </c>
      <c r="E473" s="247"/>
      <c r="F473" s="135"/>
    </row>
    <row r="474" spans="1:6" ht="25.5">
      <c r="A474" s="26" t="s">
        <v>71</v>
      </c>
      <c r="B474" s="48" t="s">
        <v>534</v>
      </c>
      <c r="C474" s="28" t="s">
        <v>70</v>
      </c>
      <c r="D474" s="29">
        <v>2</v>
      </c>
      <c r="E474" s="247"/>
      <c r="F474" s="135"/>
    </row>
    <row r="475" spans="1:6" ht="25.5">
      <c r="A475" s="26" t="s">
        <v>72</v>
      </c>
      <c r="B475" s="48" t="s">
        <v>535</v>
      </c>
      <c r="C475" s="28" t="s">
        <v>70</v>
      </c>
      <c r="D475" s="29">
        <v>2</v>
      </c>
      <c r="E475" s="247"/>
      <c r="F475" s="135"/>
    </row>
    <row r="476" spans="1:6" ht="26.25" thickBot="1">
      <c r="A476" s="26" t="s">
        <v>73</v>
      </c>
      <c r="B476" s="48" t="s">
        <v>526</v>
      </c>
      <c r="C476" s="28" t="s">
        <v>70</v>
      </c>
      <c r="D476" s="29">
        <v>2</v>
      </c>
      <c r="E476" s="247"/>
      <c r="F476" s="135"/>
    </row>
    <row r="477" spans="1:6" ht="27.75" thickTop="1" thickBot="1">
      <c r="A477" s="35">
        <v>10</v>
      </c>
      <c r="B477" s="404" t="s">
        <v>90</v>
      </c>
      <c r="C477" s="37"/>
      <c r="D477" s="38"/>
      <c r="E477" s="248"/>
      <c r="F477" s="135"/>
    </row>
    <row r="478" spans="1:6" ht="27" thickTop="1" thickBot="1">
      <c r="A478" s="22" t="s">
        <v>91</v>
      </c>
      <c r="B478" s="39" t="s">
        <v>527</v>
      </c>
      <c r="C478" s="24" t="s">
        <v>70</v>
      </c>
      <c r="D478" s="25">
        <v>30</v>
      </c>
      <c r="E478" s="249"/>
      <c r="F478" s="135"/>
    </row>
    <row r="479" spans="1:6" ht="16.5" thickTop="1" thickBot="1">
      <c r="A479" s="35">
        <v>11</v>
      </c>
      <c r="B479" s="404" t="s">
        <v>92</v>
      </c>
      <c r="C479" s="37"/>
      <c r="D479" s="38"/>
      <c r="E479" s="240"/>
      <c r="F479" s="135"/>
    </row>
    <row r="480" spans="1:6" ht="15.75" thickTop="1">
      <c r="A480" s="44" t="s">
        <v>93</v>
      </c>
      <c r="B480" s="39" t="s">
        <v>528</v>
      </c>
      <c r="C480" s="28" t="s">
        <v>80</v>
      </c>
      <c r="D480" s="46">
        <v>30</v>
      </c>
      <c r="E480" s="238"/>
      <c r="F480" s="135"/>
    </row>
    <row r="481" spans="1:7" ht="26.25" thickBot="1">
      <c r="A481" s="26" t="s">
        <v>94</v>
      </c>
      <c r="B481" s="47" t="s">
        <v>529</v>
      </c>
      <c r="C481" s="28" t="s">
        <v>80</v>
      </c>
      <c r="D481" s="29">
        <v>7.38</v>
      </c>
      <c r="E481" s="247"/>
      <c r="F481" s="135"/>
    </row>
    <row r="482" spans="1:7" ht="16.5" thickTop="1" thickBot="1">
      <c r="A482" s="35">
        <v>12</v>
      </c>
      <c r="B482" s="404" t="s">
        <v>95</v>
      </c>
      <c r="C482" s="37"/>
      <c r="D482" s="38"/>
      <c r="E482" s="240"/>
      <c r="F482" s="135"/>
    </row>
    <row r="483" spans="1:7" ht="39.75" thickTop="1" thickBot="1">
      <c r="A483" s="44" t="s">
        <v>96</v>
      </c>
      <c r="B483" s="39" t="s">
        <v>530</v>
      </c>
      <c r="C483" s="28" t="s">
        <v>80</v>
      </c>
      <c r="D483" s="46">
        <v>4.4000000000000004</v>
      </c>
      <c r="E483" s="238"/>
      <c r="F483" s="135"/>
    </row>
    <row r="484" spans="1:7" ht="16.5" thickTop="1" thickBot="1">
      <c r="A484" s="35">
        <v>13</v>
      </c>
      <c r="B484" s="404" t="s">
        <v>74</v>
      </c>
      <c r="C484" s="37"/>
      <c r="D484" s="38"/>
      <c r="E484" s="248"/>
      <c r="F484" s="135"/>
    </row>
    <row r="485" spans="1:7" ht="26.25" thickTop="1">
      <c r="A485" s="44" t="s">
        <v>75</v>
      </c>
      <c r="B485" s="39" t="s">
        <v>76</v>
      </c>
      <c r="C485" s="28" t="s">
        <v>80</v>
      </c>
      <c r="D485" s="46">
        <v>32.700000000000003</v>
      </c>
      <c r="E485" s="238"/>
      <c r="F485" s="135"/>
    </row>
    <row r="486" spans="1:7" ht="25.5">
      <c r="A486" s="26" t="s">
        <v>97</v>
      </c>
      <c r="B486" s="47" t="s">
        <v>98</v>
      </c>
      <c r="C486" s="28" t="s">
        <v>80</v>
      </c>
      <c r="D486" s="29">
        <v>5</v>
      </c>
      <c r="E486" s="247"/>
      <c r="F486" s="135"/>
    </row>
    <row r="487" spans="1:7" ht="25.5">
      <c r="A487" s="26" t="s">
        <v>99</v>
      </c>
      <c r="B487" s="48" t="s">
        <v>531</v>
      </c>
      <c r="C487" s="28" t="s">
        <v>12</v>
      </c>
      <c r="D487" s="29">
        <v>600</v>
      </c>
      <c r="E487" s="247"/>
      <c r="F487" s="135"/>
    </row>
    <row r="488" spans="1:7" ht="26.25" thickBot="1">
      <c r="A488" s="26" t="s">
        <v>100</v>
      </c>
      <c r="B488" s="48" t="s">
        <v>532</v>
      </c>
      <c r="C488" s="28" t="s">
        <v>12</v>
      </c>
      <c r="D488" s="29">
        <v>600</v>
      </c>
      <c r="E488" s="247"/>
      <c r="F488" s="135"/>
    </row>
    <row r="489" spans="1:7" ht="16.5" thickTop="1" thickBot="1">
      <c r="A489" s="35">
        <v>14</v>
      </c>
      <c r="B489" s="404" t="s">
        <v>77</v>
      </c>
      <c r="C489" s="37"/>
      <c r="D489" s="38"/>
      <c r="E489" s="248"/>
      <c r="F489" s="135"/>
    </row>
    <row r="490" spans="1:7" ht="27" thickTop="1" thickBot="1">
      <c r="A490" s="49" t="s">
        <v>78</v>
      </c>
      <c r="B490" s="50" t="s">
        <v>533</v>
      </c>
      <c r="C490" s="51" t="s">
        <v>35</v>
      </c>
      <c r="D490" s="52">
        <v>100</v>
      </c>
      <c r="E490" s="249"/>
      <c r="F490" s="135"/>
    </row>
    <row r="491" spans="1:7" ht="15.75" thickBot="1">
      <c r="A491" s="49">
        <v>15</v>
      </c>
      <c r="B491" s="135" t="s">
        <v>210</v>
      </c>
      <c r="C491" s="185" t="s">
        <v>211</v>
      </c>
      <c r="D491" s="650">
        <v>1.25</v>
      </c>
      <c r="E491" s="186"/>
      <c r="F491" s="186"/>
    </row>
    <row r="492" spans="1:7" ht="15.75" thickBot="1">
      <c r="A492" s="53"/>
      <c r="B492" s="407" t="s">
        <v>79</v>
      </c>
      <c r="C492" s="55"/>
      <c r="D492" s="56"/>
      <c r="E492" s="88"/>
      <c r="F492" s="136"/>
    </row>
    <row r="495" spans="1:7">
      <c r="B495" s="393"/>
    </row>
    <row r="496" spans="1:7">
      <c r="B496" s="101" t="s">
        <v>146</v>
      </c>
      <c r="C496" s="15"/>
      <c r="D496" s="15"/>
      <c r="E496" s="15"/>
      <c r="F496" s="308"/>
      <c r="G496" s="252" t="s">
        <v>39</v>
      </c>
    </row>
    <row r="497" spans="2:6">
      <c r="B497" s="101" t="s">
        <v>145</v>
      </c>
      <c r="C497" s="176"/>
      <c r="D497" s="176"/>
      <c r="E497" s="176"/>
      <c r="F497" s="177"/>
    </row>
    <row r="498" spans="2:6">
      <c r="B498" s="649" t="s">
        <v>580</v>
      </c>
      <c r="C498" s="179" t="s">
        <v>803</v>
      </c>
      <c r="D498" s="176"/>
      <c r="E498" s="176"/>
      <c r="F498" s="177"/>
    </row>
    <row r="499" spans="2:6">
      <c r="B499" s="101" t="s">
        <v>40</v>
      </c>
      <c r="C499" s="179" t="s">
        <v>803</v>
      </c>
      <c r="D499" s="176"/>
      <c r="E499" s="176"/>
      <c r="F499" s="177"/>
    </row>
    <row r="500" spans="2:6">
      <c r="B500" s="101" t="s">
        <v>41</v>
      </c>
      <c r="C500" s="179" t="s">
        <v>803</v>
      </c>
      <c r="D500" s="176"/>
      <c r="E500" s="176"/>
      <c r="F500" s="177"/>
    </row>
    <row r="501" spans="2:6">
      <c r="B501" s="101" t="s">
        <v>42</v>
      </c>
      <c r="C501" s="179">
        <v>0.16</v>
      </c>
      <c r="D501" s="176"/>
      <c r="E501" s="176"/>
      <c r="F501" s="177"/>
    </row>
    <row r="502" spans="2:6">
      <c r="B502" s="303" t="s">
        <v>147</v>
      </c>
      <c r="C502" s="176"/>
      <c r="D502" s="176"/>
      <c r="E502" s="176"/>
      <c r="F502" s="309"/>
    </row>
    <row r="503" spans="2:6">
      <c r="B503" s="393"/>
    </row>
    <row r="504" spans="2:6">
      <c r="B504" s="393"/>
    </row>
  </sheetData>
  <mergeCells count="12">
    <mergeCell ref="B411:F411"/>
    <mergeCell ref="B442:F442"/>
    <mergeCell ref="B101:F101"/>
    <mergeCell ref="B150:F150"/>
    <mergeCell ref="B4:F4"/>
    <mergeCell ref="B374:F374"/>
    <mergeCell ref="B269:F269"/>
    <mergeCell ref="B304:F304"/>
    <mergeCell ref="B339:F339"/>
    <mergeCell ref="B196:F196"/>
    <mergeCell ref="B226:F226"/>
    <mergeCell ref="B52:F52"/>
  </mergeCells>
  <pageMargins left="0.9055118110236221" right="0.9055118110236221" top="0.94488188976377963" bottom="0.9448818897637796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GRUPO I VICTORIA  </vt:lpstr>
      <vt:lpstr>GRUPO II CHINCHINA OBRAS </vt:lpstr>
      <vt:lpstr>GRUPO III SUPIA RDA  OBRAS  </vt:lpstr>
      <vt:lpstr>GRUPO IV VICTORIA DORAD  OBRAS </vt:lpstr>
      <vt:lpstr>GRUPO V LA DORADA  OBRAS  </vt:lpstr>
      <vt:lpstr>GRUPO VI LA DORADA  OBRAS  </vt:lpstr>
      <vt:lpstr>GRUPO VII BEL SANJ Y VIT OBRAS </vt:lpstr>
      <vt:lpstr>GRUPO VIII  SALA FIL AGU OBRAS </vt:lpstr>
      <vt:lpstr>GRUPO IX RIOSUCIO   OBRAS </vt:lpstr>
      <vt:lpstr>GRUPO X RIOSUCIO   OBRAS</vt:lpstr>
      <vt:lpstr>GRUPO XI ANSERMA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Nolberto Pineda</dc:creator>
  <cp:lastModifiedBy>JCastellanos</cp:lastModifiedBy>
  <cp:lastPrinted>2015-10-07T11:46:50Z</cp:lastPrinted>
  <dcterms:created xsi:type="dcterms:W3CDTF">2015-09-07T20:00:35Z</dcterms:created>
  <dcterms:modified xsi:type="dcterms:W3CDTF">2015-10-07T21:27:15Z</dcterms:modified>
</cp:coreProperties>
</file>