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esktop\Seguros\"/>
    </mc:Choice>
  </mc:AlternateContent>
  <bookViews>
    <workbookView xWindow="0" yWindow="0" windowWidth="25200" windowHeight="12045" firstSheet="1" activeTab="1"/>
  </bookViews>
  <sheets>
    <sheet name="Hoja4" sheetId="2" state="hidden" r:id="rId1"/>
    <sheet name="Lucro Cesan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4" i="1"/>
  <c r="H50" i="1"/>
  <c r="H44" i="1"/>
  <c r="H43" i="1"/>
  <c r="H42" i="1"/>
  <c r="H41" i="1"/>
  <c r="H33" i="1"/>
  <c r="H485" i="2" l="1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I250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25" i="1"/>
</calcChain>
</file>

<file path=xl/sharedStrings.xml><?xml version="1.0" encoding="utf-8"?>
<sst xmlns="http://schemas.openxmlformats.org/spreadsheetml/2006/main" count="1418" uniqueCount="874">
  <si>
    <t>SEGURO LUCRO CESANTE</t>
  </si>
  <si>
    <t>FORMULARIO PARA ESTABLECER SUMAS ASEGURADAS</t>
  </si>
  <si>
    <t>FORMA INGLESA</t>
  </si>
  <si>
    <t>Asegurado</t>
  </si>
  <si>
    <t>Ubicación del riesgo</t>
  </si>
  <si>
    <t>Cifras correspondiente al año fiscal de</t>
  </si>
  <si>
    <t>Cifras correspondiente al presupuesto de</t>
  </si>
  <si>
    <t>A. Ingresos</t>
  </si>
  <si>
    <t>1. Ventas netas del año relacionadas con el negocio</t>
  </si>
  <si>
    <t>(menos descuentos o devoluciones). (1)</t>
  </si>
  <si>
    <t>2. Otros ingresos derivados de la operación del negocio</t>
  </si>
  <si>
    <t>3. inventario final de productos en proceso y terminados a precio de venta.</t>
  </si>
  <si>
    <t>Total ingresos</t>
  </si>
  <si>
    <t>Valor Miles</t>
  </si>
  <si>
    <t>B. Deducciones</t>
  </si>
  <si>
    <t>1. Inventario inicial de productos en proceso y terminados a precio de venta. (2)</t>
  </si>
  <si>
    <t>2. Gastos variables (son los que varían proporcionalmente a la producción)</t>
  </si>
  <si>
    <t>a) Costos de Materias Primas, menos descuentos, elementos de consumo, materiales de empaque. (3)</t>
  </si>
  <si>
    <t>b) Fletes que no continúen bajo contrato</t>
  </si>
  <si>
    <t>c) Otros gastos: aquellos que pueden suspenderse o reducirse en caso de una paralización, por ejemplo: (4)</t>
  </si>
  <si>
    <t>- Energia (asegurar consumos mínimos)</t>
  </si>
  <si>
    <t>- Agua (Asegurar consumos mínimos)</t>
  </si>
  <si>
    <t>- Combustibles</t>
  </si>
  <si>
    <t>- Publicidad</t>
  </si>
  <si>
    <t>- Comisiones y regalías</t>
  </si>
  <si>
    <t>- (Antes de excluir algunos de estos gastos se deben analizar con el asegurado)</t>
  </si>
  <si>
    <t>Total deducciones</t>
  </si>
  <si>
    <t>C. Utilidad Bruta (A-B)</t>
  </si>
  <si>
    <t>- Subtotal</t>
  </si>
  <si>
    <t>- Utilidad bruta ajustada (para periodos de indemnización superior a 12 meses)</t>
  </si>
  <si>
    <t>- Porcentaje de Utilidad Bruta U.B./Ventas</t>
  </si>
  <si>
    <t>Coberturas adicionales</t>
  </si>
  <si>
    <t>3. Honorarios de auditores, revisores, gastos de viaje de técnicos y demás funcionarios que necesiten para reconstrucción de la planta. Cuantificación y sustentación del siniestro.</t>
  </si>
  <si>
    <t>4. Incendio y rayo en aparatos eléctricos.</t>
  </si>
  <si>
    <t>5. Nómina (5) definir si por semanas o base dual).</t>
  </si>
  <si>
    <t>Firma y Sello:</t>
  </si>
  <si>
    <t>Fecha</t>
  </si>
  <si>
    <t>Empresa de obras Sanitarias de Caldas S.A. E.S.P. - EMPOCALDAS</t>
  </si>
  <si>
    <t>Departamento de Caldas</t>
  </si>
  <si>
    <t>1. Proveedores, distribuidores, procesadores, consumidores.</t>
  </si>
  <si>
    <t>2. Suspensión de servicios: agua, gas, energía eléctrica.</t>
  </si>
  <si>
    <t>Nombre del funcionario de la Empresa que diligenció este formulario.</t>
  </si>
  <si>
    <t>EMPOCALDAS S.A. E.S.P.</t>
  </si>
  <si>
    <t>Dia : 02/25/16</t>
  </si>
  <si>
    <t>Nit : 890.803.239</t>
  </si>
  <si>
    <t>Us  : JACR</t>
  </si>
  <si>
    <t>SALDOS X CUENTA Desde el mes: 12  Hasta el mes: 12</t>
  </si>
  <si>
    <t>Hora: 15:18:03</t>
  </si>
  <si>
    <t>Codigo</t>
  </si>
  <si>
    <t>Nit</t>
  </si>
  <si>
    <t>Cuenta</t>
  </si>
  <si>
    <t>Saldo Anterior</t>
  </si>
  <si>
    <t>Debitos</t>
  </si>
  <si>
    <t>Creditos</t>
  </si>
  <si>
    <t>Saldo Actual</t>
  </si>
  <si>
    <t xml:space="preserve">1           </t>
  </si>
  <si>
    <t xml:space="preserve">           </t>
  </si>
  <si>
    <t xml:space="preserve">ACTIVO                        </t>
  </si>
  <si>
    <t xml:space="preserve">11          </t>
  </si>
  <si>
    <t xml:space="preserve">EFECTIVO                      </t>
  </si>
  <si>
    <t xml:space="preserve">1105        </t>
  </si>
  <si>
    <t xml:space="preserve">CAJA                          </t>
  </si>
  <si>
    <t xml:space="preserve">110501      </t>
  </si>
  <si>
    <t xml:space="preserve">CAJA PRINCIPAL                </t>
  </si>
  <si>
    <t xml:space="preserve">110502      </t>
  </si>
  <si>
    <t xml:space="preserve">CAJAS MENORES                 </t>
  </si>
  <si>
    <t xml:space="preserve">1110        </t>
  </si>
  <si>
    <t>DEPOSITOS EN INSTITUCIONES FIN</t>
  </si>
  <si>
    <t xml:space="preserve">111005      </t>
  </si>
  <si>
    <t xml:space="preserve">111006      </t>
  </si>
  <si>
    <t xml:space="preserve">CUENTAS DE AHORRO             </t>
  </si>
  <si>
    <t xml:space="preserve">111015      </t>
  </si>
  <si>
    <t xml:space="preserve">CUENTA ESPECIAL               </t>
  </si>
  <si>
    <t xml:space="preserve">12          </t>
  </si>
  <si>
    <t xml:space="preserve">INVERSIONES                   </t>
  </si>
  <si>
    <t xml:space="preserve">1201        </t>
  </si>
  <si>
    <t>INVERSIONES ADMON DE LIQUIDEZ-</t>
  </si>
  <si>
    <t xml:space="preserve">120106      </t>
  </si>
  <si>
    <t>CERTIFICADOS DE DEPOSITO A TER</t>
  </si>
  <si>
    <t xml:space="preserve">1202        </t>
  </si>
  <si>
    <t>INVERSIONES ADMINITRACION LIQU</t>
  </si>
  <si>
    <t xml:space="preserve">120204      </t>
  </si>
  <si>
    <t>DERECHO EN FONDOS VALORES FIDU</t>
  </si>
  <si>
    <t xml:space="preserve">14          </t>
  </si>
  <si>
    <t xml:space="preserve">DEUDORES                      </t>
  </si>
  <si>
    <t xml:space="preserve">1407        </t>
  </si>
  <si>
    <t xml:space="preserve">PRESTACION DE SERVICIOS       </t>
  </si>
  <si>
    <t xml:space="preserve">140709      </t>
  </si>
  <si>
    <t xml:space="preserve">SERVICIOS INFORMATICOS        </t>
  </si>
  <si>
    <t xml:space="preserve">140714      </t>
  </si>
  <si>
    <t xml:space="preserve">ARRENDAMIENTOS                </t>
  </si>
  <si>
    <t xml:space="preserve">140717      </t>
  </si>
  <si>
    <t xml:space="preserve">ASISTENCIA TECNICA            </t>
  </si>
  <si>
    <t xml:space="preserve">1408        </t>
  </si>
  <si>
    <t xml:space="preserve">SERVICIOS PUBLICOS            </t>
  </si>
  <si>
    <t xml:space="preserve">140802      </t>
  </si>
  <si>
    <t xml:space="preserve">SERVICIO DE ACUEDUCTO         </t>
  </si>
  <si>
    <t xml:space="preserve">140803      </t>
  </si>
  <si>
    <t xml:space="preserve">SERVICIO DE ALCANTARILLA      </t>
  </si>
  <si>
    <t xml:space="preserve">140808      </t>
  </si>
  <si>
    <t>SUBSIDIO SERVICIO DE ACUEDUCTO</t>
  </si>
  <si>
    <t xml:space="preserve">140809      </t>
  </si>
  <si>
    <t>SUBSIDIO SERVICIO ALCANTARILLA</t>
  </si>
  <si>
    <t xml:space="preserve">1420        </t>
  </si>
  <si>
    <t>AVANCES Y ANTICIPOS ENTREGADOS</t>
  </si>
  <si>
    <t xml:space="preserve">142011      </t>
  </si>
  <si>
    <t>AVANCES PARA VIATICOS Y GASTOS</t>
  </si>
  <si>
    <t xml:space="preserve">142012      </t>
  </si>
  <si>
    <t>ANTICIPOS ADQUISICION BIENES Y</t>
  </si>
  <si>
    <t xml:space="preserve">1422        </t>
  </si>
  <si>
    <t>ANTIC. O SALDOS A FR. X IMP. Y</t>
  </si>
  <si>
    <t xml:space="preserve">142201      </t>
  </si>
  <si>
    <t>ANTICIPOS DE IMPTOS SOBRE LA R</t>
  </si>
  <si>
    <t xml:space="preserve">142202      </t>
  </si>
  <si>
    <t xml:space="preserve">RETENCION EN LA FUENTE        </t>
  </si>
  <si>
    <t xml:space="preserve">142212      </t>
  </si>
  <si>
    <t>RETENCION IMPTO SOBRE RENTA  E</t>
  </si>
  <si>
    <t xml:space="preserve">1470        </t>
  </si>
  <si>
    <t xml:space="preserve">OTROS DEUDORES                </t>
  </si>
  <si>
    <t xml:space="preserve">147012      </t>
  </si>
  <si>
    <t xml:space="preserve">CREDITO A EMPLEADOS           </t>
  </si>
  <si>
    <t xml:space="preserve">147013      </t>
  </si>
  <si>
    <t xml:space="preserve">EMBARGOS JUDICIALES           </t>
  </si>
  <si>
    <t xml:space="preserve">147090      </t>
  </si>
  <si>
    <t xml:space="preserve">1475        </t>
  </si>
  <si>
    <t xml:space="preserve">DEUDAS DE DIFICIL COBRO       </t>
  </si>
  <si>
    <t xml:space="preserve">147502      </t>
  </si>
  <si>
    <t xml:space="preserve">PRESTAMOS CONCEDIDOS          </t>
  </si>
  <si>
    <t xml:space="preserve">147509      </t>
  </si>
  <si>
    <t xml:space="preserve">147516      </t>
  </si>
  <si>
    <t xml:space="preserve">147517      </t>
  </si>
  <si>
    <t xml:space="preserve">SERVICIO DE ALCANTARILLADO    </t>
  </si>
  <si>
    <t xml:space="preserve">1480        </t>
  </si>
  <si>
    <t xml:space="preserve">PROVISION PARA DEUDORES (CR)  </t>
  </si>
  <si>
    <t xml:space="preserve">148003      </t>
  </si>
  <si>
    <t xml:space="preserve">148020      </t>
  </si>
  <si>
    <t xml:space="preserve">148021      </t>
  </si>
  <si>
    <t xml:space="preserve">15          </t>
  </si>
  <si>
    <t xml:space="preserve">INVENTARIOS                   </t>
  </si>
  <si>
    <t xml:space="preserve">1518        </t>
  </si>
  <si>
    <t xml:space="preserve">MATERIALES PARA LA PREST. DEL </t>
  </si>
  <si>
    <t xml:space="preserve">151811      </t>
  </si>
  <si>
    <t>ELEMENTOS Y ACCESORIOS DE ACUE</t>
  </si>
  <si>
    <t xml:space="preserve">151812      </t>
  </si>
  <si>
    <t>ELEMENTOS Y ACCESORIOS DE ALCA</t>
  </si>
  <si>
    <t xml:space="preserve">1580        </t>
  </si>
  <si>
    <t>PROVISION PARA PROTECCION DE I</t>
  </si>
  <si>
    <t xml:space="preserve">158009      </t>
  </si>
  <si>
    <t xml:space="preserve">MATERIALES PARA LA PRESTACION </t>
  </si>
  <si>
    <t xml:space="preserve">16          </t>
  </si>
  <si>
    <t xml:space="preserve">PROPIEDADES, PLANTA Y EQUIPO  </t>
  </si>
  <si>
    <t xml:space="preserve">1605        </t>
  </si>
  <si>
    <t xml:space="preserve">TERRENOS                      </t>
  </si>
  <si>
    <t xml:space="preserve">160501      </t>
  </si>
  <si>
    <t xml:space="preserve">URBANOS                       </t>
  </si>
  <si>
    <t xml:space="preserve">160502      </t>
  </si>
  <si>
    <t xml:space="preserve">RURALES                       </t>
  </si>
  <si>
    <t xml:space="preserve">1640        </t>
  </si>
  <si>
    <t xml:space="preserve">EDIFICACIONES                 </t>
  </si>
  <si>
    <t xml:space="preserve">164001      </t>
  </si>
  <si>
    <t xml:space="preserve">EDIFICIOS Y CASAS             </t>
  </si>
  <si>
    <t xml:space="preserve">1645        </t>
  </si>
  <si>
    <t xml:space="preserve">PLANTAS, DUCTOS Y TUNELES     </t>
  </si>
  <si>
    <t xml:space="preserve">164501      </t>
  </si>
  <si>
    <t xml:space="preserve">PLANTAS DE GENERACION         </t>
  </si>
  <si>
    <t xml:space="preserve">164502      </t>
  </si>
  <si>
    <t xml:space="preserve">PLANTAS DE TRATAMIENTO        </t>
  </si>
  <si>
    <t xml:space="preserve">164513      </t>
  </si>
  <si>
    <t xml:space="preserve">ACUEDUCTO Y CANALIZACION      </t>
  </si>
  <si>
    <t xml:space="preserve">164514      </t>
  </si>
  <si>
    <t xml:space="preserve">ESTACIONES DE BOMBEO          </t>
  </si>
  <si>
    <t xml:space="preserve">1650        </t>
  </si>
  <si>
    <t xml:space="preserve">REDES, LINEAS Y CABLES        </t>
  </si>
  <si>
    <t xml:space="preserve">165003      </t>
  </si>
  <si>
    <t xml:space="preserve">REDES DE RECOLECCION DE AGUAS </t>
  </si>
  <si>
    <t xml:space="preserve">165090      </t>
  </si>
  <si>
    <t xml:space="preserve">OTRAS REDES LINEAS Y CABLES   </t>
  </si>
  <si>
    <t xml:space="preserve">1655        </t>
  </si>
  <si>
    <t xml:space="preserve">MAQUINARIA Y EQUIPO           </t>
  </si>
  <si>
    <t xml:space="preserve">165501      </t>
  </si>
  <si>
    <t xml:space="preserve">EQUIPOS DE CONSTRUCCION       </t>
  </si>
  <si>
    <t xml:space="preserve">165504      </t>
  </si>
  <si>
    <t xml:space="preserve">MAQUINARIA INDUSTRIAL         </t>
  </si>
  <si>
    <t xml:space="preserve">165511      </t>
  </si>
  <si>
    <t xml:space="preserve">HERRAMIENTAS Y ACCESORIOS     </t>
  </si>
  <si>
    <t xml:space="preserve">165590      </t>
  </si>
  <si>
    <t xml:space="preserve">OTRAS MAQUINARIAS Y EQUIPO    </t>
  </si>
  <si>
    <t xml:space="preserve">1660        </t>
  </si>
  <si>
    <t xml:space="preserve">EQUIPO MEDICO Y CIENTIFICO    </t>
  </si>
  <si>
    <t xml:space="preserve">166002      </t>
  </si>
  <si>
    <t xml:space="preserve">EQUIPO DE LABORATORIO         </t>
  </si>
  <si>
    <t xml:space="preserve">1665        </t>
  </si>
  <si>
    <t xml:space="preserve">MUEBLES, ENSERES Y EQUIPOS DE </t>
  </si>
  <si>
    <t xml:space="preserve">166501      </t>
  </si>
  <si>
    <t xml:space="preserve">MUEBLES Y ENSERES             </t>
  </si>
  <si>
    <t xml:space="preserve">166502      </t>
  </si>
  <si>
    <t xml:space="preserve">EQUIPO Y MAQUINAS DE OFICINA  </t>
  </si>
  <si>
    <t xml:space="preserve">1670        </t>
  </si>
  <si>
    <t>EQUIPOS DE COMUNICACION Y COMP</t>
  </si>
  <si>
    <t xml:space="preserve">167001      </t>
  </si>
  <si>
    <t xml:space="preserve">EQUIPO DE COMUNICACION        </t>
  </si>
  <si>
    <t xml:space="preserve">167002      </t>
  </si>
  <si>
    <t xml:space="preserve">EQUIPO DE COMPUTACION         </t>
  </si>
  <si>
    <t xml:space="preserve">167004      </t>
  </si>
  <si>
    <t xml:space="preserve">SATELITES Y ANTENAS           </t>
  </si>
  <si>
    <t xml:space="preserve">167090      </t>
  </si>
  <si>
    <t>OTROS EQUIPOS COMUNI Y COMPUTA</t>
  </si>
  <si>
    <t xml:space="preserve">1675        </t>
  </si>
  <si>
    <t>EQUIPOS DE TRANSPORTE,TRACCION</t>
  </si>
  <si>
    <t xml:space="preserve">167502      </t>
  </si>
  <si>
    <t xml:space="preserve">TERRESTRE                     </t>
  </si>
  <si>
    <t xml:space="preserve">1685        </t>
  </si>
  <si>
    <t xml:space="preserve">DEPRECIACION ACUMULADA (CR)   </t>
  </si>
  <si>
    <t xml:space="preserve">168501      </t>
  </si>
  <si>
    <t xml:space="preserve">168502      </t>
  </si>
  <si>
    <t xml:space="preserve">168504      </t>
  </si>
  <si>
    <t xml:space="preserve">168505      </t>
  </si>
  <si>
    <t xml:space="preserve">168506      </t>
  </si>
  <si>
    <t xml:space="preserve">168507      </t>
  </si>
  <si>
    <t xml:space="preserve">168508      </t>
  </si>
  <si>
    <t>EQUIPO DE TRANSPORTE, TRACCION</t>
  </si>
  <si>
    <t xml:space="preserve">168513      </t>
  </si>
  <si>
    <t xml:space="preserve">168514      </t>
  </si>
  <si>
    <t xml:space="preserve">168550      </t>
  </si>
  <si>
    <t xml:space="preserve">REDES LINEAS Y CABLES         </t>
  </si>
  <si>
    <t xml:space="preserve">1690        </t>
  </si>
  <si>
    <t xml:space="preserve">DEPRECIACION DIFERIDA         </t>
  </si>
  <si>
    <t xml:space="preserve">169001      </t>
  </si>
  <si>
    <t>EXCESO FISCAL SOBRE LA CONTABL</t>
  </si>
  <si>
    <t xml:space="preserve">1695        </t>
  </si>
  <si>
    <t>PROVISION PARA PROTECCION PPYE</t>
  </si>
  <si>
    <t xml:space="preserve">169501      </t>
  </si>
  <si>
    <t xml:space="preserve">169506      </t>
  </si>
  <si>
    <t xml:space="preserve">PLANTAS DUCTOS Y TUNES        </t>
  </si>
  <si>
    <t xml:space="preserve">169507      </t>
  </si>
  <si>
    <t xml:space="preserve">169508      </t>
  </si>
  <si>
    <t xml:space="preserve">169511      </t>
  </si>
  <si>
    <t xml:space="preserve">19          </t>
  </si>
  <si>
    <t xml:space="preserve">OTROS ACTIVOS                 </t>
  </si>
  <si>
    <t xml:space="preserve">1905        </t>
  </si>
  <si>
    <t xml:space="preserve">GASTOS PAGADOS POR ANTICIPADO </t>
  </si>
  <si>
    <t xml:space="preserve">190501      </t>
  </si>
  <si>
    <t xml:space="preserve">SEGUROS                       </t>
  </si>
  <si>
    <t xml:space="preserve">1970        </t>
  </si>
  <si>
    <t xml:space="preserve">INTANGIBLES                   </t>
  </si>
  <si>
    <t xml:space="preserve">197007      </t>
  </si>
  <si>
    <t xml:space="preserve">LICENCIAS                     </t>
  </si>
  <si>
    <t xml:space="preserve">197008      </t>
  </si>
  <si>
    <t xml:space="preserve">SOFWARE                       </t>
  </si>
  <si>
    <t xml:space="preserve">1975        </t>
  </si>
  <si>
    <t>AMORTIZACIÓN ACUMULADA DE INTA</t>
  </si>
  <si>
    <t xml:space="preserve">197507      </t>
  </si>
  <si>
    <t xml:space="preserve">197508      </t>
  </si>
  <si>
    <t xml:space="preserve">SOFTWARE                      </t>
  </si>
  <si>
    <t xml:space="preserve">1999        </t>
  </si>
  <si>
    <t xml:space="preserve">VALORIZACIONES                </t>
  </si>
  <si>
    <t xml:space="preserve">199952      </t>
  </si>
  <si>
    <t xml:space="preserve">199962      </t>
  </si>
  <si>
    <t xml:space="preserve">199964      </t>
  </si>
  <si>
    <t xml:space="preserve">PLANTAS DUCTOS Y TUNELES      </t>
  </si>
  <si>
    <t xml:space="preserve">199965      </t>
  </si>
  <si>
    <t xml:space="preserve">199969      </t>
  </si>
  <si>
    <t>EQUIPOS COMUNICACION COMPUTACI</t>
  </si>
  <si>
    <t xml:space="preserve">2           </t>
  </si>
  <si>
    <t xml:space="preserve">PASIVO                        </t>
  </si>
  <si>
    <t xml:space="preserve">22          </t>
  </si>
  <si>
    <t>OPERACIONES DE CREDITO PUBLICO</t>
  </si>
  <si>
    <t xml:space="preserve">2203        </t>
  </si>
  <si>
    <t>OPERAC. CR PUBLICO INTERNA COR</t>
  </si>
  <si>
    <t xml:space="preserve">220331      </t>
  </si>
  <si>
    <t xml:space="preserve">PRESTAMOS BANCA COMERCIAL     </t>
  </si>
  <si>
    <t xml:space="preserve">2208        </t>
  </si>
  <si>
    <t>OPERAC. CR PUBLICO INTERNA LAR</t>
  </si>
  <si>
    <t xml:space="preserve">220830      </t>
  </si>
  <si>
    <t xml:space="preserve">24          </t>
  </si>
  <si>
    <t xml:space="preserve">CUENTAS POR PAGAR             </t>
  </si>
  <si>
    <t xml:space="preserve">2401        </t>
  </si>
  <si>
    <t>ADQUISICION DE BIENES Y SERVIC</t>
  </si>
  <si>
    <t xml:space="preserve">240101      </t>
  </si>
  <si>
    <t xml:space="preserve">BIENES Y SERVICIOS            </t>
  </si>
  <si>
    <t xml:space="preserve">240102      </t>
  </si>
  <si>
    <t xml:space="preserve">PROYECTOS DE INVERSION        </t>
  </si>
  <si>
    <t xml:space="preserve">2422        </t>
  </si>
  <si>
    <t xml:space="preserve">INTERESES POS PAGAR           </t>
  </si>
  <si>
    <t xml:space="preserve">242201      </t>
  </si>
  <si>
    <t>OPERACION DE CREDI CORTO PLAZO</t>
  </si>
  <si>
    <t xml:space="preserve">2425        </t>
  </si>
  <si>
    <t xml:space="preserve">ACREEDORES                    </t>
  </si>
  <si>
    <t xml:space="preserve">242501      </t>
  </si>
  <si>
    <t>COMISIONES, HONORARIOS Y SERVI</t>
  </si>
  <si>
    <t xml:space="preserve">242504      </t>
  </si>
  <si>
    <t xml:space="preserve">242505      </t>
  </si>
  <si>
    <t xml:space="preserve">TRANSPORTES Y ACARREOS        </t>
  </si>
  <si>
    <t xml:space="preserve">242507      </t>
  </si>
  <si>
    <t xml:space="preserve">242508      </t>
  </si>
  <si>
    <t xml:space="preserve">VIATICOS Y GASTOS DE VIAJE    </t>
  </si>
  <si>
    <t xml:space="preserve">242518      </t>
  </si>
  <si>
    <t xml:space="preserve">APORTES A FONDOS PENSIONALES  </t>
  </si>
  <si>
    <t xml:space="preserve">242519      </t>
  </si>
  <si>
    <t xml:space="preserve">APORTES A SEGURIDAD SOCIAL EN </t>
  </si>
  <si>
    <t xml:space="preserve">242520      </t>
  </si>
  <si>
    <t xml:space="preserve">APORTES AL ICBF, SENA Y CAJAS </t>
  </si>
  <si>
    <t xml:space="preserve">242521      </t>
  </si>
  <si>
    <t xml:space="preserve">SINDICATOS                    </t>
  </si>
  <si>
    <t xml:space="preserve">242522      </t>
  </si>
  <si>
    <t xml:space="preserve">COOPERATIVAS                  </t>
  </si>
  <si>
    <t xml:space="preserve">242523      </t>
  </si>
  <si>
    <t xml:space="preserve">FONDO DE EMPLEADOS            </t>
  </si>
  <si>
    <t xml:space="preserve">242524      </t>
  </si>
  <si>
    <t xml:space="preserve">242532      </t>
  </si>
  <si>
    <t xml:space="preserve">APORTES RIESGOS PROFESIONALES </t>
  </si>
  <si>
    <t xml:space="preserve">242535      </t>
  </si>
  <si>
    <t xml:space="preserve">LIBRANZA                      </t>
  </si>
  <si>
    <t xml:space="preserve">242590      </t>
  </si>
  <si>
    <t xml:space="preserve">OTROS ACREEDORES              </t>
  </si>
  <si>
    <t xml:space="preserve">2436        </t>
  </si>
  <si>
    <t>RETENCION EN LA FUENTE E IMP.D</t>
  </si>
  <si>
    <t xml:space="preserve">243603      </t>
  </si>
  <si>
    <t xml:space="preserve">HONORARIOS                    </t>
  </si>
  <si>
    <t xml:space="preserve">243605      </t>
  </si>
  <si>
    <t xml:space="preserve">SERVICIOS                     </t>
  </si>
  <si>
    <t xml:space="preserve">243606      </t>
  </si>
  <si>
    <t xml:space="preserve">243608      </t>
  </si>
  <si>
    <t xml:space="preserve">COMPRAS                       </t>
  </si>
  <si>
    <t xml:space="preserve">243615      </t>
  </si>
  <si>
    <t xml:space="preserve">A EMPLEADOS ARTI 383 ET       </t>
  </si>
  <si>
    <t xml:space="preserve">243625      </t>
  </si>
  <si>
    <t>IMPUESTO A LAS VENTAS RETENDID</t>
  </si>
  <si>
    <t xml:space="preserve">243626      </t>
  </si>
  <si>
    <t xml:space="preserve">CONTRATOS DE OBRA             </t>
  </si>
  <si>
    <t xml:space="preserve">243629      </t>
  </si>
  <si>
    <t>RETENCION IMPTO SOBRE RENTA EQ</t>
  </si>
  <si>
    <t xml:space="preserve">243690      </t>
  </si>
  <si>
    <t xml:space="preserve">OTRAS RETENCIONES             </t>
  </si>
  <si>
    <t xml:space="preserve">243695      </t>
  </si>
  <si>
    <t xml:space="preserve">AUTORETENCIONES               </t>
  </si>
  <si>
    <t xml:space="preserve">2440        </t>
  </si>
  <si>
    <t>IMPUESTOS,CONTRIBUCIONES Y TAS</t>
  </si>
  <si>
    <t xml:space="preserve">244003      </t>
  </si>
  <si>
    <t xml:space="preserve">PREDIAL UNIFICADO             </t>
  </si>
  <si>
    <t xml:space="preserve">244004      </t>
  </si>
  <si>
    <t xml:space="preserve">INDUSTRIA Y COMERCIO          </t>
  </si>
  <si>
    <t xml:space="preserve">244011      </t>
  </si>
  <si>
    <t xml:space="preserve">CONTRIBUCIONES                </t>
  </si>
  <si>
    <t xml:space="preserve">244014      </t>
  </si>
  <si>
    <t>CUOTAS DE FISCALIZACIONY AUDIT</t>
  </si>
  <si>
    <t xml:space="preserve">244085      </t>
  </si>
  <si>
    <t xml:space="preserve">OTROS IMPUESTOS MUNICIPALES   </t>
  </si>
  <si>
    <t xml:space="preserve">2445        </t>
  </si>
  <si>
    <t>IMPUESTO AL VALOR AGREGADO - I</t>
  </si>
  <si>
    <t xml:space="preserve">244501      </t>
  </si>
  <si>
    <t>IVA GENERADO EN VENTA DE BIENE</t>
  </si>
  <si>
    <t xml:space="preserve">244502      </t>
  </si>
  <si>
    <t>IVA GENERADO EN VENTA DE SERVI</t>
  </si>
  <si>
    <t xml:space="preserve">244505      </t>
  </si>
  <si>
    <t xml:space="preserve">COMPRA DE BIENES              </t>
  </si>
  <si>
    <t xml:space="preserve">244580      </t>
  </si>
  <si>
    <t xml:space="preserve">IMPUESTO A LAS VENTAS PAGADO  </t>
  </si>
  <si>
    <t xml:space="preserve">2453        </t>
  </si>
  <si>
    <t>RECURSOS RECIBIDOS EN ADMINIST</t>
  </si>
  <si>
    <t xml:space="preserve">245301      </t>
  </si>
  <si>
    <t xml:space="preserve">EN ADMINISTRACION             </t>
  </si>
  <si>
    <t xml:space="preserve">25          </t>
  </si>
  <si>
    <t xml:space="preserve">OBLIG.LABORAB.Y DE SEG.SOCIAL </t>
  </si>
  <si>
    <t xml:space="preserve">2505        </t>
  </si>
  <si>
    <t>SALARIOS Y PRESTACIONES SOCIAL</t>
  </si>
  <si>
    <t xml:space="preserve">250501      </t>
  </si>
  <si>
    <t xml:space="preserve">NOMINAS POR PAGAR             </t>
  </si>
  <si>
    <t xml:space="preserve">250502      </t>
  </si>
  <si>
    <t xml:space="preserve">CESANTIAS                     </t>
  </si>
  <si>
    <t xml:space="preserve">250503      </t>
  </si>
  <si>
    <t xml:space="preserve">INTERESES SOBRE CESANTIAS     </t>
  </si>
  <si>
    <t xml:space="preserve">250504      </t>
  </si>
  <si>
    <t xml:space="preserve">VACACIONES                    </t>
  </si>
  <si>
    <t xml:space="preserve">250505      </t>
  </si>
  <si>
    <t xml:space="preserve">PRIMA DE VACACIONES           </t>
  </si>
  <si>
    <t xml:space="preserve">250506      </t>
  </si>
  <si>
    <t xml:space="preserve">PRIMA DE SERVICIOS            </t>
  </si>
  <si>
    <t xml:space="preserve">250511      </t>
  </si>
  <si>
    <t xml:space="preserve">PRIMA DE ANTIGUEDAD           </t>
  </si>
  <si>
    <t xml:space="preserve">250590      </t>
  </si>
  <si>
    <t xml:space="preserve">OTROS SALARIOS Y PRESTACIONES </t>
  </si>
  <si>
    <t xml:space="preserve">2510        </t>
  </si>
  <si>
    <t xml:space="preserve">PENSIONES POR PAGAR           </t>
  </si>
  <si>
    <t xml:space="preserve">251001      </t>
  </si>
  <si>
    <t>PENSIONES DE JUBILACION PATRON</t>
  </si>
  <si>
    <t xml:space="preserve">27          </t>
  </si>
  <si>
    <t xml:space="preserve">PASIVOS ESTIMADOS             </t>
  </si>
  <si>
    <t xml:space="preserve">2705        </t>
  </si>
  <si>
    <t>PROVISION PARA OBLIGACIONES FI</t>
  </si>
  <si>
    <t xml:space="preserve">270501      </t>
  </si>
  <si>
    <t>IMPUESTO DE RENTA Y COMPLEMENT</t>
  </si>
  <si>
    <t xml:space="preserve">2710        </t>
  </si>
  <si>
    <t xml:space="preserve">PROVISION PARA CONTINGENCIAS  </t>
  </si>
  <si>
    <t xml:space="preserve">271005      </t>
  </si>
  <si>
    <t xml:space="preserve">LITIGIOS O DEMANDAS           </t>
  </si>
  <si>
    <t xml:space="preserve">2715        </t>
  </si>
  <si>
    <t>PROVISION PARA PRESTACIONES SO</t>
  </si>
  <si>
    <t xml:space="preserve">271501      </t>
  </si>
  <si>
    <t xml:space="preserve">271502      </t>
  </si>
  <si>
    <t xml:space="preserve">271503      </t>
  </si>
  <si>
    <t xml:space="preserve">271504      </t>
  </si>
  <si>
    <t xml:space="preserve">271505      </t>
  </si>
  <si>
    <t xml:space="preserve">PRIMAS EXTRALEGALES           </t>
  </si>
  <si>
    <t xml:space="preserve">271506      </t>
  </si>
  <si>
    <t xml:space="preserve">271508      </t>
  </si>
  <si>
    <t xml:space="preserve">271509      </t>
  </si>
  <si>
    <t xml:space="preserve">PRIMA DE NAVIDAD              </t>
  </si>
  <si>
    <t xml:space="preserve">2720        </t>
  </si>
  <si>
    <t xml:space="preserve">PROVISION PARA PENSION        </t>
  </si>
  <si>
    <t xml:space="preserve">272003      </t>
  </si>
  <si>
    <t xml:space="preserve">CALCULO ACTUARIAL PENSION     </t>
  </si>
  <si>
    <t xml:space="preserve">29          </t>
  </si>
  <si>
    <t xml:space="preserve">OTROS PASIVOS                 </t>
  </si>
  <si>
    <t xml:space="preserve">2905        </t>
  </si>
  <si>
    <t xml:space="preserve">RECAUDOS A FAVOR DE TERCEROS  </t>
  </si>
  <si>
    <t xml:space="preserve">290503      </t>
  </si>
  <si>
    <t xml:space="preserve">VENTA POR CUENTA DE TERCEROS  </t>
  </si>
  <si>
    <t xml:space="preserve">290590      </t>
  </si>
  <si>
    <t xml:space="preserve">RECAUDOS AFAVOR DE TERCEROS   </t>
  </si>
  <si>
    <t xml:space="preserve">2910        </t>
  </si>
  <si>
    <t>INGRESOS RECIBIDOS X ANTICIPAD</t>
  </si>
  <si>
    <t xml:space="preserve">291007      </t>
  </si>
  <si>
    <t xml:space="preserve">VENTAS                        </t>
  </si>
  <si>
    <t xml:space="preserve">291018      </t>
  </si>
  <si>
    <t xml:space="preserve">VENTA SERVICIO ACUEDUCTO      </t>
  </si>
  <si>
    <t xml:space="preserve">2915        </t>
  </si>
  <si>
    <t xml:space="preserve">CREDITOS DIFERIDOS            </t>
  </si>
  <si>
    <t xml:space="preserve">291502      </t>
  </si>
  <si>
    <t xml:space="preserve">IMPUESTOS DIFERIDOS           </t>
  </si>
  <si>
    <t xml:space="preserve">3           </t>
  </si>
  <si>
    <t xml:space="preserve">PATRIMONIO                    </t>
  </si>
  <si>
    <t xml:space="preserve">32          </t>
  </si>
  <si>
    <t xml:space="preserve">PATRIMONIO INSTITUCIONAL      </t>
  </si>
  <si>
    <t xml:space="preserve">3204        </t>
  </si>
  <si>
    <t xml:space="preserve">CAPITAL SUSCRITO Y PAGADO     </t>
  </si>
  <si>
    <t xml:space="preserve">320401      </t>
  </si>
  <si>
    <t xml:space="preserve">CAPITAL AUTORIZADO            </t>
  </si>
  <si>
    <t xml:space="preserve">3208        </t>
  </si>
  <si>
    <t xml:space="preserve">CAPITAL FISCAL                </t>
  </si>
  <si>
    <t xml:space="preserve">320801      </t>
  </si>
  <si>
    <t xml:space="preserve">3215        </t>
  </si>
  <si>
    <t xml:space="preserve">RESERVAS                      </t>
  </si>
  <si>
    <t xml:space="preserve">321501      </t>
  </si>
  <si>
    <t xml:space="preserve">RESERVAS DE LEY               </t>
  </si>
  <si>
    <t xml:space="preserve">321502      </t>
  </si>
  <si>
    <t xml:space="preserve">RESERVAS ESTATUTARIAS         </t>
  </si>
  <si>
    <t xml:space="preserve">321503      </t>
  </si>
  <si>
    <t xml:space="preserve">RESERVAS OCASIONALES          </t>
  </si>
  <si>
    <t xml:space="preserve">3230        </t>
  </si>
  <si>
    <t xml:space="preserve">RESULTADOS DEL EJERCICIO      </t>
  </si>
  <si>
    <t xml:space="preserve">323001      </t>
  </si>
  <si>
    <t>UTILIDAD O EXCEDENTE DEL EJERC</t>
  </si>
  <si>
    <t xml:space="preserve">3235        </t>
  </si>
  <si>
    <t xml:space="preserve">SUPERAVIT  POR DONACION       </t>
  </si>
  <si>
    <t xml:space="preserve">323502      </t>
  </si>
  <si>
    <t xml:space="preserve">EN ESPECIE                    </t>
  </si>
  <si>
    <t xml:space="preserve">3240        </t>
  </si>
  <si>
    <t xml:space="preserve">SUPERAVIT POR VALORIZACION    </t>
  </si>
  <si>
    <t xml:space="preserve">324052      </t>
  </si>
  <si>
    <t xml:space="preserve">324062      </t>
  </si>
  <si>
    <t xml:space="preserve">324064      </t>
  </si>
  <si>
    <t xml:space="preserve">324065      </t>
  </si>
  <si>
    <t xml:space="preserve">324069      </t>
  </si>
  <si>
    <t xml:space="preserve">EQUIPO COMUNICAC Y COMPUTACI  </t>
  </si>
  <si>
    <t xml:space="preserve">3245        </t>
  </si>
  <si>
    <t xml:space="preserve">REVALORIZACION DEL PATRIMONIO </t>
  </si>
  <si>
    <t xml:space="preserve">324502      </t>
  </si>
  <si>
    <t xml:space="preserve">4           </t>
  </si>
  <si>
    <t xml:space="preserve">INGRESOS                      </t>
  </si>
  <si>
    <t xml:space="preserve">43          </t>
  </si>
  <si>
    <t xml:space="preserve">VENTA DEL SERVICIO            </t>
  </si>
  <si>
    <t xml:space="preserve">4321        </t>
  </si>
  <si>
    <t xml:space="preserve">432101      </t>
  </si>
  <si>
    <t xml:space="preserve">CARGO FIJO                    </t>
  </si>
  <si>
    <t xml:space="preserve">432102      </t>
  </si>
  <si>
    <t xml:space="preserve">CONSUMO                       </t>
  </si>
  <si>
    <t xml:space="preserve">432104      </t>
  </si>
  <si>
    <t xml:space="preserve">CONEXION                      </t>
  </si>
  <si>
    <t xml:space="preserve">432105      </t>
  </si>
  <si>
    <t xml:space="preserve">RECONEXIONES                  </t>
  </si>
  <si>
    <t xml:space="preserve">432106      </t>
  </si>
  <si>
    <t xml:space="preserve">VENTA EN BLOQUE               </t>
  </si>
  <si>
    <t xml:space="preserve">432108      </t>
  </si>
  <si>
    <t xml:space="preserve">SUSPENSIONES Y CORTES         </t>
  </si>
  <si>
    <t xml:space="preserve">432110      </t>
  </si>
  <si>
    <t xml:space="preserve">COMERCIALIZACION              </t>
  </si>
  <si>
    <t xml:space="preserve">432190      </t>
  </si>
  <si>
    <t xml:space="preserve">OTROS SERVICIOS DE ACUEDUCTO  </t>
  </si>
  <si>
    <t xml:space="preserve">4322        </t>
  </si>
  <si>
    <t xml:space="preserve">432201      </t>
  </si>
  <si>
    <t xml:space="preserve">432207      </t>
  </si>
  <si>
    <t xml:space="preserve">432290      </t>
  </si>
  <si>
    <t>OTROS SRVICIOS DE ALCANTARILLA</t>
  </si>
  <si>
    <t xml:space="preserve">4370        </t>
  </si>
  <si>
    <t xml:space="preserve">437001      </t>
  </si>
  <si>
    <t xml:space="preserve">DE PROCESAMIENTO              </t>
  </si>
  <si>
    <t xml:space="preserve">4395        </t>
  </si>
  <si>
    <t>DEVOLUCION REBAJAS Y DSCTO VTA</t>
  </si>
  <si>
    <t xml:space="preserve">439514      </t>
  </si>
  <si>
    <t xml:space="preserve">439515      </t>
  </si>
  <si>
    <t xml:space="preserve">48          </t>
  </si>
  <si>
    <t xml:space="preserve">OTROS INGRESOS                </t>
  </si>
  <si>
    <t xml:space="preserve">4805        </t>
  </si>
  <si>
    <t xml:space="preserve">FINANCIEROS                   </t>
  </si>
  <si>
    <t xml:space="preserve">480504      </t>
  </si>
  <si>
    <t>INTERESES Y RENDIMIENTOS DE DE</t>
  </si>
  <si>
    <t xml:space="preserve">480507      </t>
  </si>
  <si>
    <t>RENDIMIENTOS POR REAJUSTE MONE</t>
  </si>
  <si>
    <t xml:space="preserve">4810        </t>
  </si>
  <si>
    <t xml:space="preserve">EXTRAORDINARIOS               </t>
  </si>
  <si>
    <t xml:space="preserve">481004      </t>
  </si>
  <si>
    <t xml:space="preserve">HONORARIOS Y COMISIONES       </t>
  </si>
  <si>
    <t xml:space="preserve">481006      </t>
  </si>
  <si>
    <t xml:space="preserve">481008      </t>
  </si>
  <si>
    <t xml:space="preserve">RECUPERACIONES                </t>
  </si>
  <si>
    <t xml:space="preserve">481038      </t>
  </si>
  <si>
    <t>INDEMNIZACIONES COMPANIAS DE S</t>
  </si>
  <si>
    <t xml:space="preserve">481090      </t>
  </si>
  <si>
    <t>OTROS INGRESOS EXTRAORDINARIOS</t>
  </si>
  <si>
    <t xml:space="preserve">4815        </t>
  </si>
  <si>
    <t>AJUSTE DE EJERCICIOS ANTERIORE</t>
  </si>
  <si>
    <t xml:space="preserve">481538      </t>
  </si>
  <si>
    <t xml:space="preserve">5           </t>
  </si>
  <si>
    <t xml:space="preserve">GASTOS                        </t>
  </si>
  <si>
    <t xml:space="preserve">51          </t>
  </si>
  <si>
    <t xml:space="preserve">ADMINISTRACION                </t>
  </si>
  <si>
    <t xml:space="preserve">5101        </t>
  </si>
  <si>
    <t xml:space="preserve">SUELDOS Y SALARIOS            </t>
  </si>
  <si>
    <t xml:space="preserve">510101      </t>
  </si>
  <si>
    <t xml:space="preserve">SUELDOS DEL PERSONAL          </t>
  </si>
  <si>
    <t xml:space="preserve">510103      </t>
  </si>
  <si>
    <t xml:space="preserve">HORAS EXTRAS Y DIAS FERIADOS  </t>
  </si>
  <si>
    <t xml:space="preserve">510107      </t>
  </si>
  <si>
    <t xml:space="preserve">PERSONAL SUPERNUMERARIO       </t>
  </si>
  <si>
    <t xml:space="preserve">510112      </t>
  </si>
  <si>
    <t xml:space="preserve">PRIMA ESPECIAL DE SERVICIOS   </t>
  </si>
  <si>
    <t xml:space="preserve">510113      </t>
  </si>
  <si>
    <t xml:space="preserve">510114      </t>
  </si>
  <si>
    <t xml:space="preserve">510115      </t>
  </si>
  <si>
    <t xml:space="preserve">510117      </t>
  </si>
  <si>
    <t xml:space="preserve">510123      </t>
  </si>
  <si>
    <t xml:space="preserve">AUXILIO DE TRANSPORTE         </t>
  </si>
  <si>
    <t xml:space="preserve">510124      </t>
  </si>
  <si>
    <t xml:space="preserve">510125      </t>
  </si>
  <si>
    <t xml:space="preserve">INTERESES A LAS CESANTIAS     </t>
  </si>
  <si>
    <t xml:space="preserve">510130      </t>
  </si>
  <si>
    <t xml:space="preserve">CAPACITACION,BIENESTAR SOCIAL </t>
  </si>
  <si>
    <t xml:space="preserve">510131      </t>
  </si>
  <si>
    <t>DOTACION Y SUMINISTROS A TRABA</t>
  </si>
  <si>
    <t xml:space="preserve">510133      </t>
  </si>
  <si>
    <t>GASTOS DEPORTIVOS Y DE RECREAC</t>
  </si>
  <si>
    <t xml:space="preserve">510146      </t>
  </si>
  <si>
    <t>CONTRATOS DE PERSONAL TEMPORAL</t>
  </si>
  <si>
    <t xml:space="preserve">510147      </t>
  </si>
  <si>
    <t xml:space="preserve">VIATICOS                      </t>
  </si>
  <si>
    <t xml:space="preserve">510148      </t>
  </si>
  <si>
    <t xml:space="preserve">GASTOS DE VIAJE               </t>
  </si>
  <si>
    <t xml:space="preserve">510150      </t>
  </si>
  <si>
    <t>BONIFICACION POR SERVICOS PRES</t>
  </si>
  <si>
    <t xml:space="preserve">510190      </t>
  </si>
  <si>
    <t xml:space="preserve">OTROS SUELDOS Y SALARIOS      </t>
  </si>
  <si>
    <t xml:space="preserve">5102        </t>
  </si>
  <si>
    <t xml:space="preserve">CONTRIBUCIONES IMPUTADAS      </t>
  </si>
  <si>
    <t xml:space="preserve">510203      </t>
  </si>
  <si>
    <t xml:space="preserve">INDEMNIZACIONES               </t>
  </si>
  <si>
    <t xml:space="preserve">510204      </t>
  </si>
  <si>
    <t xml:space="preserve">GASTOS MEDICOS Y DROGAS       </t>
  </si>
  <si>
    <t xml:space="preserve">5103        </t>
  </si>
  <si>
    <t xml:space="preserve">CONTRIBUCIONES EFECTIVAS      </t>
  </si>
  <si>
    <t xml:space="preserve">510302      </t>
  </si>
  <si>
    <t>APORTES A CAJAS DE COMPENSAC.F</t>
  </si>
  <si>
    <t xml:space="preserve">510303      </t>
  </si>
  <si>
    <t>COTIZACIONES A SEGURIDAD SOCIA</t>
  </si>
  <si>
    <t xml:space="preserve">510304      </t>
  </si>
  <si>
    <t xml:space="preserve">APORTES SINDICALES            </t>
  </si>
  <si>
    <t xml:space="preserve">510305      </t>
  </si>
  <si>
    <t>COTIZACION A RIESGOS PROFESION</t>
  </si>
  <si>
    <t xml:space="preserve">510307      </t>
  </si>
  <si>
    <t>COTIZ.A ENTID.AD/DORAS.REG. AH</t>
  </si>
  <si>
    <t xml:space="preserve">510390      </t>
  </si>
  <si>
    <t>OTRAS CONTRIBUCIONES EFECTIVAS</t>
  </si>
  <si>
    <t xml:space="preserve">5104        </t>
  </si>
  <si>
    <t xml:space="preserve">APORTES SOBRE LA NOMINA       </t>
  </si>
  <si>
    <t xml:space="preserve">510401      </t>
  </si>
  <si>
    <t xml:space="preserve">APORTES AL ICBF               </t>
  </si>
  <si>
    <t xml:space="preserve">510402      </t>
  </si>
  <si>
    <t xml:space="preserve">APORTES AL SENA               </t>
  </si>
  <si>
    <t xml:space="preserve">5111        </t>
  </si>
  <si>
    <t xml:space="preserve">GENERALES                     </t>
  </si>
  <si>
    <t xml:space="preserve">511111      </t>
  </si>
  <si>
    <t>COMISIONES,HONORARIOS Y SERVIC</t>
  </si>
  <si>
    <t xml:space="preserve">511113      </t>
  </si>
  <si>
    <t xml:space="preserve">VIGILANCIA Y SEGURIDAD        </t>
  </si>
  <si>
    <t xml:space="preserve">511114      </t>
  </si>
  <si>
    <t xml:space="preserve">MATERIALES Y SUMINISTROS      </t>
  </si>
  <si>
    <t xml:space="preserve">511115      </t>
  </si>
  <si>
    <t xml:space="preserve">MANTENIMIENTO                 </t>
  </si>
  <si>
    <t xml:space="preserve">511116      </t>
  </si>
  <si>
    <t xml:space="preserve">REPARACIONES                  </t>
  </si>
  <si>
    <t xml:space="preserve">511117      </t>
  </si>
  <si>
    <t xml:space="preserve">511118      </t>
  </si>
  <si>
    <t xml:space="preserve">511119      </t>
  </si>
  <si>
    <t xml:space="preserve">511120      </t>
  </si>
  <si>
    <t xml:space="preserve">PUBLICIDAD Y PROPAGANDA       </t>
  </si>
  <si>
    <t xml:space="preserve">511121      </t>
  </si>
  <si>
    <t>IMPRESOS,PUBLICACIONES,SUSCRIP</t>
  </si>
  <si>
    <t xml:space="preserve">511122      </t>
  </si>
  <si>
    <t xml:space="preserve">FOTOCOPIAS                    </t>
  </si>
  <si>
    <t xml:space="preserve">511123      </t>
  </si>
  <si>
    <t xml:space="preserve">COMUNICACIONES Y TRANSPORTE   </t>
  </si>
  <si>
    <t xml:space="preserve">511125      </t>
  </si>
  <si>
    <t xml:space="preserve">SEGUROS GENERALES             </t>
  </si>
  <si>
    <t xml:space="preserve">511146      </t>
  </si>
  <si>
    <t xml:space="preserve">COMBUSTIBLES Y LUBRICANTES    </t>
  </si>
  <si>
    <t xml:space="preserve">511149      </t>
  </si>
  <si>
    <t>SERVICIO DE ASEO,CAFETERIA Y R</t>
  </si>
  <si>
    <t xml:space="preserve">511150      </t>
  </si>
  <si>
    <t xml:space="preserve">PROCESAMIENTO DE INFORMACION  </t>
  </si>
  <si>
    <t xml:space="preserve">511155      </t>
  </si>
  <si>
    <t>ELEMENTOS DE ASEO,LAVANDERIA Y</t>
  </si>
  <si>
    <t xml:space="preserve">511156      </t>
  </si>
  <si>
    <t xml:space="preserve">BODEGAJE                      </t>
  </si>
  <si>
    <t xml:space="preserve">511190      </t>
  </si>
  <si>
    <t xml:space="preserve">OTROS GASTOS GENERALES        </t>
  </si>
  <si>
    <t xml:space="preserve">5120        </t>
  </si>
  <si>
    <t>IMPUESTOS, CONTRIBUCIONES Y TA</t>
  </si>
  <si>
    <t xml:space="preserve">512001      </t>
  </si>
  <si>
    <t xml:space="preserve">512002      </t>
  </si>
  <si>
    <t>CUENTAS DE FISCALIZACION Y AUD</t>
  </si>
  <si>
    <t xml:space="preserve">512009      </t>
  </si>
  <si>
    <t xml:space="preserve">512010      </t>
  </si>
  <si>
    <t xml:space="preserve">TASA                          </t>
  </si>
  <si>
    <t xml:space="preserve">512022      </t>
  </si>
  <si>
    <t xml:space="preserve">PEAJES                        </t>
  </si>
  <si>
    <t xml:space="preserve">512023      </t>
  </si>
  <si>
    <t xml:space="preserve">IMPUESTO AL PATRIMONIO        </t>
  </si>
  <si>
    <t xml:space="preserve">512024      </t>
  </si>
  <si>
    <t>GRAVAMEN A LOS MOVIMIENTOS FIN</t>
  </si>
  <si>
    <t xml:space="preserve">512090      </t>
  </si>
  <si>
    <t>OTROS IMPUESTOS Y CONTRIBUCION</t>
  </si>
  <si>
    <t xml:space="preserve">53          </t>
  </si>
  <si>
    <t xml:space="preserve">PROVIS.AGOTAMIENTO DEPRECIAC. </t>
  </si>
  <si>
    <t xml:space="preserve">5303        </t>
  </si>
  <si>
    <t>PROVISIONES PARA RENTAS POR CO</t>
  </si>
  <si>
    <t xml:space="preserve">530301      </t>
  </si>
  <si>
    <t xml:space="preserve">VIGENCIA ANTERIOR             </t>
  </si>
  <si>
    <t xml:space="preserve">5307        </t>
  </si>
  <si>
    <t xml:space="preserve">PROVISION PROTECION PPYE      </t>
  </si>
  <si>
    <t xml:space="preserve">530701      </t>
  </si>
  <si>
    <t xml:space="preserve">5313        </t>
  </si>
  <si>
    <t xml:space="preserve">531301      </t>
  </si>
  <si>
    <t>IMPUESTO DE RENTA Y COMPLEMANT</t>
  </si>
  <si>
    <t xml:space="preserve">5314        </t>
  </si>
  <si>
    <t xml:space="preserve">531401      </t>
  </si>
  <si>
    <t xml:space="preserve">LITIGIOS                      </t>
  </si>
  <si>
    <t xml:space="preserve">5330        </t>
  </si>
  <si>
    <t xml:space="preserve">DEPRECIACION DE PROPIED.PTA.Y </t>
  </si>
  <si>
    <t xml:space="preserve">533001      </t>
  </si>
  <si>
    <t xml:space="preserve">533004      </t>
  </si>
  <si>
    <t xml:space="preserve">533006      </t>
  </si>
  <si>
    <t xml:space="preserve">533007      </t>
  </si>
  <si>
    <t>EQUIPO DE COMUNICACION Y COMPU</t>
  </si>
  <si>
    <t xml:space="preserve">58          </t>
  </si>
  <si>
    <t xml:space="preserve">OTROS GASTOS                  </t>
  </si>
  <si>
    <t xml:space="preserve">5801        </t>
  </si>
  <si>
    <t xml:space="preserve">INTERESES                     </t>
  </si>
  <si>
    <t xml:space="preserve">580119      </t>
  </si>
  <si>
    <t>DEUDA PUBLICA INTERNA LARGO PL</t>
  </si>
  <si>
    <t xml:space="preserve">5802        </t>
  </si>
  <si>
    <t xml:space="preserve">COMISIONES                    </t>
  </si>
  <si>
    <t xml:space="preserve">580233      </t>
  </si>
  <si>
    <t xml:space="preserve">INTERNAS LARGO PLAZO          </t>
  </si>
  <si>
    <t xml:space="preserve">5805        </t>
  </si>
  <si>
    <t xml:space="preserve">580536      </t>
  </si>
  <si>
    <t>COMISIONES Y OTROS GTOS BANCAR</t>
  </si>
  <si>
    <t xml:space="preserve">5808        </t>
  </si>
  <si>
    <t xml:space="preserve">OTROS GASTOS ORDINARIOS       </t>
  </si>
  <si>
    <t xml:space="preserve">580803      </t>
  </si>
  <si>
    <t xml:space="preserve">IMPUESTOS ASUMIDOS            </t>
  </si>
  <si>
    <t xml:space="preserve">5810        </t>
  </si>
  <si>
    <t xml:space="preserve">581005      </t>
  </si>
  <si>
    <t xml:space="preserve">GASTOS LEGALES                </t>
  </si>
  <si>
    <t xml:space="preserve">581090      </t>
  </si>
  <si>
    <t xml:space="preserve">OTROS GASTOS EXTRAORDINARIOS  </t>
  </si>
  <si>
    <t xml:space="preserve">5815        </t>
  </si>
  <si>
    <t>AJUSTES DE EJERCICIOS ANTERIOR</t>
  </si>
  <si>
    <t xml:space="preserve">581510      </t>
  </si>
  <si>
    <t xml:space="preserve">GASTOS GENERALES              </t>
  </si>
  <si>
    <t xml:space="preserve">6           </t>
  </si>
  <si>
    <t xml:space="preserve">COSTOS DE VENTA               </t>
  </si>
  <si>
    <t xml:space="preserve">62          </t>
  </si>
  <si>
    <t xml:space="preserve">COSTO DE VENTA DE BIENES      </t>
  </si>
  <si>
    <t xml:space="preserve">6210        </t>
  </si>
  <si>
    <t xml:space="preserve">BIENES COMERCIALIZADOS        </t>
  </si>
  <si>
    <t xml:space="preserve">621030      </t>
  </si>
  <si>
    <t xml:space="preserve">MEDIDORES DE AGUA             </t>
  </si>
  <si>
    <t xml:space="preserve">621090      </t>
  </si>
  <si>
    <t>OTRAS VENTAS DE BIENES COMERCI</t>
  </si>
  <si>
    <t xml:space="preserve">63          </t>
  </si>
  <si>
    <t xml:space="preserve">COSTO DE VENTAS DE SERVICIOS  </t>
  </si>
  <si>
    <t xml:space="preserve">6360        </t>
  </si>
  <si>
    <t xml:space="preserve">SERVICIOS  PUBLICOS           </t>
  </si>
  <si>
    <t xml:space="preserve">636001      </t>
  </si>
  <si>
    <t xml:space="preserve">7           </t>
  </si>
  <si>
    <t xml:space="preserve">COSTOS DE PRODUCCION          </t>
  </si>
  <si>
    <t xml:space="preserve">75          </t>
  </si>
  <si>
    <t xml:space="preserve">7505        </t>
  </si>
  <si>
    <t xml:space="preserve">SERVICIOS PERSONALES          </t>
  </si>
  <si>
    <t xml:space="preserve">750501      </t>
  </si>
  <si>
    <t xml:space="preserve">SUELDOS DE PERSONAL           </t>
  </si>
  <si>
    <t xml:space="preserve">750503      </t>
  </si>
  <si>
    <t xml:space="preserve">HORAS EXTRAS Y FESTIVOS       </t>
  </si>
  <si>
    <t xml:space="preserve">750507      </t>
  </si>
  <si>
    <t xml:space="preserve">750512      </t>
  </si>
  <si>
    <t xml:space="preserve">750513      </t>
  </si>
  <si>
    <t xml:space="preserve">750514      </t>
  </si>
  <si>
    <t xml:space="preserve">750515      </t>
  </si>
  <si>
    <t>PRIMAS EXTRAS LEGALES (ANTIGUE</t>
  </si>
  <si>
    <t xml:space="preserve">750518      </t>
  </si>
  <si>
    <t xml:space="preserve">750523      </t>
  </si>
  <si>
    <t xml:space="preserve">750524      </t>
  </si>
  <si>
    <t xml:space="preserve">750525      </t>
  </si>
  <si>
    <t xml:space="preserve">750530      </t>
  </si>
  <si>
    <t>CAPACITACION, BIENESTAR SOCIAL</t>
  </si>
  <si>
    <t xml:space="preserve">750531      </t>
  </si>
  <si>
    <t>DOTACION Y SUMINISTRO A TRABAJ</t>
  </si>
  <si>
    <t xml:space="preserve">750535      </t>
  </si>
  <si>
    <t>APORTES A CAJAS DE COMPENSACIO</t>
  </si>
  <si>
    <t xml:space="preserve">750536      </t>
  </si>
  <si>
    <t xml:space="preserve">750537      </t>
  </si>
  <si>
    <t xml:space="preserve">APORTES A SEGURIDAD SOCIAL    </t>
  </si>
  <si>
    <t xml:space="preserve">750538      </t>
  </si>
  <si>
    <t xml:space="preserve">750541      </t>
  </si>
  <si>
    <t xml:space="preserve">COSTOS MEDICOS Y DROGAS       </t>
  </si>
  <si>
    <t xml:space="preserve">750543      </t>
  </si>
  <si>
    <t xml:space="preserve">OTROS AUXILIOS                </t>
  </si>
  <si>
    <t xml:space="preserve">750544      </t>
  </si>
  <si>
    <t xml:space="preserve">RIESGOS PROFESIONALES         </t>
  </si>
  <si>
    <t xml:space="preserve">750546      </t>
  </si>
  <si>
    <t xml:space="preserve">CONTRATOS PERSONAL TEMPORAL   </t>
  </si>
  <si>
    <t xml:space="preserve">750547      </t>
  </si>
  <si>
    <t xml:space="preserve">750548      </t>
  </si>
  <si>
    <t xml:space="preserve">750568      </t>
  </si>
  <si>
    <t>COTIZACION APORTES PENSIONALES</t>
  </si>
  <si>
    <t xml:space="preserve">750570      </t>
  </si>
  <si>
    <t>AUXILIOS Y SERVICIOS FUNERARIO</t>
  </si>
  <si>
    <t xml:space="preserve">750572      </t>
  </si>
  <si>
    <t>BONIFICACION POR SEVICIOS PRES</t>
  </si>
  <si>
    <t xml:space="preserve">7510        </t>
  </si>
  <si>
    <t xml:space="preserve">751006      </t>
  </si>
  <si>
    <t xml:space="preserve">ESTUDIOS Y PROYECTOS          </t>
  </si>
  <si>
    <t xml:space="preserve">751015      </t>
  </si>
  <si>
    <t>OBRAS Y MEJORAS EN PROPIEDAD A</t>
  </si>
  <si>
    <t xml:space="preserve">751019      </t>
  </si>
  <si>
    <t xml:space="preserve">751023      </t>
  </si>
  <si>
    <t xml:space="preserve">751026      </t>
  </si>
  <si>
    <t xml:space="preserve">COMUNICACIONES                </t>
  </si>
  <si>
    <t xml:space="preserve">751037      </t>
  </si>
  <si>
    <t xml:space="preserve">TRANSPORTE FLESTES Y ACARREOS </t>
  </si>
  <si>
    <t xml:space="preserve">751090      </t>
  </si>
  <si>
    <t xml:space="preserve">OTROS COSTOS GENERALES        </t>
  </si>
  <si>
    <t xml:space="preserve">7515        </t>
  </si>
  <si>
    <t xml:space="preserve">DEPRECIACIONES                </t>
  </si>
  <si>
    <t xml:space="preserve">751502      </t>
  </si>
  <si>
    <t xml:space="preserve">DEPRECIACION PLANTAS, DUCTOS, </t>
  </si>
  <si>
    <t xml:space="preserve">751503      </t>
  </si>
  <si>
    <t>DEPRECIACION REDES, LINEAS, CA</t>
  </si>
  <si>
    <t xml:space="preserve">751504      </t>
  </si>
  <si>
    <t>DEPRECIACION MAQUINARIA Y EQUI</t>
  </si>
  <si>
    <t xml:space="preserve">7517        </t>
  </si>
  <si>
    <t xml:space="preserve">751702      </t>
  </si>
  <si>
    <t>CONSTRUCCIONES Y EDIFICACIONES</t>
  </si>
  <si>
    <t xml:space="preserve">751703      </t>
  </si>
  <si>
    <t xml:space="preserve">7530        </t>
  </si>
  <si>
    <t>COSTOS DE BNS Y SERV PUBLI PAR</t>
  </si>
  <si>
    <t xml:space="preserve">753007      </t>
  </si>
  <si>
    <t>MANEJO COMERCIAL Y FRO DEL SER</t>
  </si>
  <si>
    <t xml:space="preserve">753090      </t>
  </si>
  <si>
    <t xml:space="preserve">OTROS                         </t>
  </si>
  <si>
    <t xml:space="preserve">7535        </t>
  </si>
  <si>
    <t xml:space="preserve">CONTRIBUCIONES Y REGALIAS     </t>
  </si>
  <si>
    <t xml:space="preserve">753590      </t>
  </si>
  <si>
    <t xml:space="preserve">OTRAS CONTRIBUCIONES          </t>
  </si>
  <si>
    <t xml:space="preserve">7537        </t>
  </si>
  <si>
    <t xml:space="preserve">CONSUMO DE INSUMOS DIRECTOS   </t>
  </si>
  <si>
    <t xml:space="preserve">753701      </t>
  </si>
  <si>
    <t xml:space="preserve">PRODUCTOS QUIMICOS            </t>
  </si>
  <si>
    <t xml:space="preserve">7540        </t>
  </si>
  <si>
    <t xml:space="preserve">ORDENES Y CONTRATOS DE MANTTO </t>
  </si>
  <si>
    <t xml:space="preserve">754002      </t>
  </si>
  <si>
    <t>MANTENIMIENTO MAQUINARIA Y EQU</t>
  </si>
  <si>
    <t xml:space="preserve">754005      </t>
  </si>
  <si>
    <t xml:space="preserve">MTTO EQ TRANSPORTE TRACCION Y </t>
  </si>
  <si>
    <t xml:space="preserve">754007      </t>
  </si>
  <si>
    <t>MANTENIMIENTO LINEAS REDES Y D</t>
  </si>
  <si>
    <t xml:space="preserve">754008      </t>
  </si>
  <si>
    <t>MANTENIMIENTO DE PLANTAS Y TAN</t>
  </si>
  <si>
    <t xml:space="preserve">754009      </t>
  </si>
  <si>
    <t xml:space="preserve">REPARACIONES DE CONSTRUCIONES </t>
  </si>
  <si>
    <t xml:space="preserve">754010      </t>
  </si>
  <si>
    <t>REPARACION MAQUINARIA Y EQUIPO</t>
  </si>
  <si>
    <t xml:space="preserve">754011      </t>
  </si>
  <si>
    <t xml:space="preserve">REPARACION EQUIPO DE OFICINA  </t>
  </si>
  <si>
    <t xml:space="preserve">754013      </t>
  </si>
  <si>
    <t>REPARA.EQ DE TRANS. TRACCION Y</t>
  </si>
  <si>
    <t xml:space="preserve">754014      </t>
  </si>
  <si>
    <t>REPARACION LINEAS REDES Y DUCT</t>
  </si>
  <si>
    <t xml:space="preserve">754015      </t>
  </si>
  <si>
    <t>REPARACION PLANTAS Y TANQUES D</t>
  </si>
  <si>
    <t xml:space="preserve">7542        </t>
  </si>
  <si>
    <t xml:space="preserve">754204      </t>
  </si>
  <si>
    <t xml:space="preserve">AVALUOS                       </t>
  </si>
  <si>
    <t xml:space="preserve">754207      </t>
  </si>
  <si>
    <t xml:space="preserve">ASESORIA TECNICA              </t>
  </si>
  <si>
    <t xml:space="preserve">7545        </t>
  </si>
  <si>
    <t xml:space="preserve">754503      </t>
  </si>
  <si>
    <t xml:space="preserve">ASEO                          </t>
  </si>
  <si>
    <t xml:space="preserve">754504      </t>
  </si>
  <si>
    <t xml:space="preserve">ENERGIA Y ALUMBRADO           </t>
  </si>
  <si>
    <t xml:space="preserve">754505      </t>
  </si>
  <si>
    <t xml:space="preserve">TELECOMUNICACIONES            </t>
  </si>
  <si>
    <t xml:space="preserve">7550        </t>
  </si>
  <si>
    <t>OTROS COSTOS DE OPERACION Y MA</t>
  </si>
  <si>
    <t xml:space="preserve">755004      </t>
  </si>
  <si>
    <t xml:space="preserve">COMBUSTIBLE Y LUBRICANTES     </t>
  </si>
  <si>
    <t xml:space="preserve">755006      </t>
  </si>
  <si>
    <t xml:space="preserve">MATERIALES ELECTRICOS         </t>
  </si>
  <si>
    <t xml:space="preserve">755007      </t>
  </si>
  <si>
    <t xml:space="preserve">MATERIALES PARA LABORATORIO   </t>
  </si>
  <si>
    <t xml:space="preserve">755010      </t>
  </si>
  <si>
    <t xml:space="preserve">ELEMENTOS Y ACCESORIO ACUEDTO </t>
  </si>
  <si>
    <t xml:space="preserve">755011      </t>
  </si>
  <si>
    <t>ELEMENTOS Y ACCESORIOS ALCANTA</t>
  </si>
  <si>
    <t xml:space="preserve">755090      </t>
  </si>
  <si>
    <t xml:space="preserve">OTROS COSTOS                  </t>
  </si>
  <si>
    <t xml:space="preserve">7560        </t>
  </si>
  <si>
    <t xml:space="preserve">756002      </t>
  </si>
  <si>
    <t xml:space="preserve">DE CUMPLIMIENTO               </t>
  </si>
  <si>
    <t xml:space="preserve">756003      </t>
  </si>
  <si>
    <t xml:space="preserve">DE CORRIENTE DEBIL            </t>
  </si>
  <si>
    <t xml:space="preserve">756004      </t>
  </si>
  <si>
    <t xml:space="preserve">DE VIDA COLECTIVA             </t>
  </si>
  <si>
    <t xml:space="preserve">756005      </t>
  </si>
  <si>
    <t xml:space="preserve">DE INCENDIO                   </t>
  </si>
  <si>
    <t xml:space="preserve">756006      </t>
  </si>
  <si>
    <t xml:space="preserve">DE TERREMOTO                  </t>
  </si>
  <si>
    <t xml:space="preserve">756007      </t>
  </si>
  <si>
    <t xml:space="preserve">DE SUSTRACCION Y HURTO        </t>
  </si>
  <si>
    <t xml:space="preserve">756008      </t>
  </si>
  <si>
    <t xml:space="preserve">DE FLOTA Y EQ. DE TRANSPORTE  </t>
  </si>
  <si>
    <t xml:space="preserve">756010      </t>
  </si>
  <si>
    <t xml:space="preserve">DE ROTURA DE MAQUINARIA       </t>
  </si>
  <si>
    <t xml:space="preserve">7565        </t>
  </si>
  <si>
    <t xml:space="preserve">IMPUESTOS                     </t>
  </si>
  <si>
    <t xml:space="preserve">756505      </t>
  </si>
  <si>
    <t xml:space="preserve">DE VEHICULOS                  </t>
  </si>
  <si>
    <t xml:space="preserve">756507      </t>
  </si>
  <si>
    <t>TASA POR UTILIZACION DE RECURS</t>
  </si>
  <si>
    <t xml:space="preserve">756510      </t>
  </si>
  <si>
    <t xml:space="preserve">PEAJES DE CARRETERAS          </t>
  </si>
  <si>
    <t xml:space="preserve">7570        </t>
  </si>
  <si>
    <t xml:space="preserve">ORDENES Y CONTRATOS POR OTROS </t>
  </si>
  <si>
    <t xml:space="preserve">757003      </t>
  </si>
  <si>
    <t xml:space="preserve">CASINO Y CAFETERIA            </t>
  </si>
  <si>
    <t xml:space="preserve">757004      </t>
  </si>
  <si>
    <t xml:space="preserve">TOMA DE LECTURAS              </t>
  </si>
  <si>
    <t xml:space="preserve">757005      </t>
  </si>
  <si>
    <t xml:space="preserve">ENTREGA DE FACTURAS           </t>
  </si>
  <si>
    <t xml:space="preserve">7595        </t>
  </si>
  <si>
    <t>TRANSFERENCIA MENSUAL DE COSTO</t>
  </si>
  <si>
    <t xml:space="preserve">759541      </t>
  </si>
  <si>
    <t xml:space="preserve">759551      </t>
  </si>
  <si>
    <t>- Más 6,77% de incremento por proyección, si no se calcula con cifras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</si>
</sst>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3" xfId="0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49" fontId="0" fillId="0" borderId="0" xfId="0" applyNumberFormat="1" applyBorder="1"/>
    <xf numFmtId="49" fontId="0" fillId="0" borderId="1" xfId="0" applyNumberFormat="1" applyBorder="1"/>
    <xf numFmtId="49" fontId="0" fillId="0" borderId="0" xfId="0" applyNumberForma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44" fontId="0" fillId="0" borderId="6" xfId="1" applyFont="1" applyBorder="1" applyAlignment="1">
      <alignment vertical="top"/>
    </xf>
    <xf numFmtId="44" fontId="0" fillId="0" borderId="4" xfId="1" applyFont="1" applyBorder="1" applyAlignment="1">
      <alignment vertical="top"/>
    </xf>
    <xf numFmtId="9" fontId="0" fillId="0" borderId="6" xfId="2" applyFont="1" applyBorder="1" applyAlignment="1">
      <alignment vertical="top"/>
    </xf>
    <xf numFmtId="0" fontId="4" fillId="0" borderId="0" xfId="3" applyNumberFormat="1" applyFont="1" applyProtection="1">
      <protection locked="0"/>
    </xf>
    <xf numFmtId="0" fontId="3" fillId="0" borderId="0" xfId="3"/>
    <xf numFmtId="44" fontId="0" fillId="0" borderId="0" xfId="4" applyFont="1"/>
    <xf numFmtId="0" fontId="1" fillId="0" borderId="0" xfId="5"/>
    <xf numFmtId="0" fontId="5" fillId="0" borderId="9" xfId="3" applyNumberFormat="1" applyFont="1" applyBorder="1" applyProtection="1">
      <protection locked="0"/>
    </xf>
    <xf numFmtId="0" fontId="3" fillId="0" borderId="0" xfId="3" applyNumberFormat="1" applyFont="1" applyAlignment="1" applyProtection="1">
      <alignment horizontal="left"/>
      <protection locked="0"/>
    </xf>
    <xf numFmtId="4" fontId="3" fillId="0" borderId="0" xfId="3" applyNumberFormat="1" applyFont="1" applyAlignment="1" applyProtection="1">
      <alignment horizontal="right"/>
      <protection locked="0"/>
    </xf>
    <xf numFmtId="49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vertical="top" wrapText="1"/>
    </xf>
  </cellXfs>
  <cellStyles count="6">
    <cellStyle name="Moneda" xfId="1" builtinId="4"/>
    <cellStyle name="Moneda 2" xfId="4"/>
    <cellStyle name="Normal" xfId="0" builtinId="0"/>
    <cellStyle name="Normal 2" xfId="3"/>
    <cellStyle name="Normal 3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topLeftCell="A112" workbookViewId="0">
      <selection activeCell="H112" sqref="H112"/>
    </sheetView>
  </sheetViews>
  <sheetFormatPr baseColWidth="10" defaultRowHeight="15" x14ac:dyDescent="0.25"/>
  <cols>
    <col min="1" max="2" width="12" style="20"/>
    <col min="3" max="3" width="44" style="20" bestFit="1" customWidth="1"/>
    <col min="4" max="5" width="20.33203125" style="20" bestFit="1" customWidth="1"/>
    <col min="6" max="6" width="19.1640625" style="20" bestFit="1" customWidth="1"/>
    <col min="7" max="7" width="20.33203125" style="20" bestFit="1" customWidth="1"/>
    <col min="8" max="8" width="19.5" style="19" bestFit="1" customWidth="1"/>
    <col min="9" max="16384" width="12" style="20"/>
  </cols>
  <sheetData>
    <row r="1" spans="1:8" x14ac:dyDescent="0.25">
      <c r="A1" s="17" t="s">
        <v>42</v>
      </c>
      <c r="B1" s="18"/>
      <c r="C1" s="18"/>
      <c r="D1" s="18"/>
      <c r="E1" s="18"/>
      <c r="F1" s="18"/>
      <c r="G1" s="17" t="s">
        <v>43</v>
      </c>
    </row>
    <row r="2" spans="1:8" x14ac:dyDescent="0.25">
      <c r="A2" s="17" t="s">
        <v>44</v>
      </c>
      <c r="B2" s="18"/>
      <c r="C2" s="18"/>
      <c r="D2" s="18"/>
      <c r="E2" s="18"/>
      <c r="F2" s="18"/>
      <c r="G2" s="17" t="s">
        <v>45</v>
      </c>
    </row>
    <row r="3" spans="1:8" x14ac:dyDescent="0.25">
      <c r="A3" s="17" t="s">
        <v>46</v>
      </c>
      <c r="B3" s="18"/>
      <c r="C3" s="18"/>
      <c r="D3" s="18"/>
      <c r="E3" s="18"/>
      <c r="F3" s="18"/>
      <c r="G3" s="17" t="s">
        <v>47</v>
      </c>
    </row>
    <row r="4" spans="1:8" ht="15.75" x14ac:dyDescent="0.3">
      <c r="A4" s="21" t="s">
        <v>48</v>
      </c>
      <c r="B4" s="21" t="s">
        <v>49</v>
      </c>
      <c r="C4" s="21" t="s">
        <v>50</v>
      </c>
      <c r="D4" s="21" t="s">
        <v>51</v>
      </c>
      <c r="E4" s="21" t="s">
        <v>52</v>
      </c>
      <c r="F4" s="21" t="s">
        <v>53</v>
      </c>
      <c r="G4" s="21" t="s">
        <v>54</v>
      </c>
    </row>
    <row r="5" spans="1:8" x14ac:dyDescent="0.25">
      <c r="A5" s="22" t="s">
        <v>55</v>
      </c>
      <c r="B5" s="22" t="s">
        <v>56</v>
      </c>
      <c r="C5" s="22" t="s">
        <v>57</v>
      </c>
      <c r="D5" s="23">
        <v>122044577566.58504</v>
      </c>
      <c r="E5" s="23">
        <v>114938072863.18999</v>
      </c>
      <c r="F5" s="23">
        <v>41205277670.310013</v>
      </c>
      <c r="G5" s="23">
        <v>195777372759.46503</v>
      </c>
      <c r="H5" s="19">
        <f>+G5/1000</f>
        <v>195777372.75946504</v>
      </c>
    </row>
    <row r="6" spans="1:8" x14ac:dyDescent="0.25">
      <c r="H6" s="19">
        <f t="shared" ref="H6:H69" si="0">+G6/1000</f>
        <v>0</v>
      </c>
    </row>
    <row r="7" spans="1:8" x14ac:dyDescent="0.25">
      <c r="H7" s="19">
        <f t="shared" si="0"/>
        <v>0</v>
      </c>
    </row>
    <row r="8" spans="1:8" x14ac:dyDescent="0.25">
      <c r="A8" s="22" t="s">
        <v>58</v>
      </c>
      <c r="B8" s="22" t="s">
        <v>56</v>
      </c>
      <c r="C8" s="22" t="s">
        <v>59</v>
      </c>
      <c r="D8" s="23">
        <v>3179968650.9599962</v>
      </c>
      <c r="E8" s="23">
        <v>28298801549.469978</v>
      </c>
      <c r="F8" s="23">
        <v>19694493715.519993</v>
      </c>
      <c r="G8" s="23">
        <v>11784276484.909981</v>
      </c>
      <c r="H8" s="19">
        <f t="shared" si="0"/>
        <v>11784276.484909981</v>
      </c>
    </row>
    <row r="9" spans="1:8" x14ac:dyDescent="0.25">
      <c r="A9" s="22" t="s">
        <v>60</v>
      </c>
      <c r="B9" s="22" t="s">
        <v>56</v>
      </c>
      <c r="C9" s="22" t="s">
        <v>61</v>
      </c>
      <c r="D9" s="23">
        <v>44567728</v>
      </c>
      <c r="E9" s="23">
        <v>10402127690</v>
      </c>
      <c r="F9" s="23">
        <v>10446695418</v>
      </c>
      <c r="G9" s="23">
        <v>0</v>
      </c>
      <c r="H9" s="19">
        <f t="shared" si="0"/>
        <v>0</v>
      </c>
    </row>
    <row r="10" spans="1:8" x14ac:dyDescent="0.25">
      <c r="A10" s="22" t="s">
        <v>62</v>
      </c>
      <c r="B10" s="22" t="s">
        <v>56</v>
      </c>
      <c r="C10" s="22" t="s">
        <v>63</v>
      </c>
      <c r="D10" s="23">
        <v>0</v>
      </c>
      <c r="E10" s="23">
        <v>10402127390</v>
      </c>
      <c r="F10" s="23">
        <v>10402127390</v>
      </c>
      <c r="G10" s="23">
        <v>0</v>
      </c>
      <c r="H10" s="19">
        <f t="shared" si="0"/>
        <v>0</v>
      </c>
    </row>
    <row r="11" spans="1:8" x14ac:dyDescent="0.25">
      <c r="A11" s="22" t="s">
        <v>64</v>
      </c>
      <c r="B11" s="22" t="s">
        <v>56</v>
      </c>
      <c r="C11" s="22" t="s">
        <v>65</v>
      </c>
      <c r="D11" s="23">
        <v>44567728</v>
      </c>
      <c r="E11" s="23">
        <v>300</v>
      </c>
      <c r="F11" s="23">
        <v>44568028</v>
      </c>
      <c r="G11" s="23">
        <v>0</v>
      </c>
      <c r="H11" s="19">
        <f t="shared" si="0"/>
        <v>0</v>
      </c>
    </row>
    <row r="12" spans="1:8" x14ac:dyDescent="0.25">
      <c r="A12" s="22" t="s">
        <v>66</v>
      </c>
      <c r="B12" s="22" t="s">
        <v>56</v>
      </c>
      <c r="C12" s="22" t="s">
        <v>67</v>
      </c>
      <c r="D12" s="23">
        <v>3135400922.9599991</v>
      </c>
      <c r="E12" s="23">
        <v>17896673859.469986</v>
      </c>
      <c r="F12" s="23">
        <v>9247798297.5200005</v>
      </c>
      <c r="G12" s="23">
        <v>11784276484.909985</v>
      </c>
      <c r="H12" s="19">
        <f t="shared" si="0"/>
        <v>11784276.484909985</v>
      </c>
    </row>
    <row r="13" spans="1:8" x14ac:dyDescent="0.25">
      <c r="A13" s="22" t="s">
        <v>68</v>
      </c>
      <c r="B13" s="22" t="s">
        <v>56</v>
      </c>
      <c r="C13" s="22" t="s">
        <v>67</v>
      </c>
      <c r="D13" s="23">
        <v>2015716567.5600033</v>
      </c>
      <c r="E13" s="23">
        <v>6568899001.2799997</v>
      </c>
      <c r="F13" s="23">
        <v>8316898559.9900007</v>
      </c>
      <c r="G13" s="23">
        <v>267717008.85000229</v>
      </c>
      <c r="H13" s="19">
        <f t="shared" si="0"/>
        <v>267717.00885000231</v>
      </c>
    </row>
    <row r="14" spans="1:8" x14ac:dyDescent="0.25">
      <c r="A14" s="22" t="s">
        <v>69</v>
      </c>
      <c r="B14" s="22" t="s">
        <v>56</v>
      </c>
      <c r="C14" s="22" t="s">
        <v>70</v>
      </c>
      <c r="D14" s="23">
        <v>1001315610.3800001</v>
      </c>
      <c r="E14" s="23">
        <v>11327764802.52</v>
      </c>
      <c r="F14" s="23">
        <v>930899737.52999997</v>
      </c>
      <c r="G14" s="23">
        <v>11398180675.370001</v>
      </c>
      <c r="H14" s="19">
        <f t="shared" si="0"/>
        <v>11398180.67537</v>
      </c>
    </row>
    <row r="15" spans="1:8" x14ac:dyDescent="0.25">
      <c r="A15" s="22" t="s">
        <v>71</v>
      </c>
      <c r="B15" s="22" t="s">
        <v>56</v>
      </c>
      <c r="C15" s="22" t="s">
        <v>72</v>
      </c>
      <c r="D15" s="23">
        <v>118368745.02000001</v>
      </c>
      <c r="E15" s="23">
        <v>10055.670000000006</v>
      </c>
      <c r="F15" s="23">
        <v>0</v>
      </c>
      <c r="G15" s="23">
        <v>118378800.69000001</v>
      </c>
      <c r="H15" s="19">
        <f t="shared" si="0"/>
        <v>118378.80069000002</v>
      </c>
    </row>
    <row r="16" spans="1:8" x14ac:dyDescent="0.25">
      <c r="H16" s="19">
        <f t="shared" si="0"/>
        <v>0</v>
      </c>
    </row>
    <row r="17" spans="1:8" x14ac:dyDescent="0.25">
      <c r="A17" s="22" t="s">
        <v>73</v>
      </c>
      <c r="B17" s="22" t="s">
        <v>56</v>
      </c>
      <c r="C17" s="22" t="s">
        <v>74</v>
      </c>
      <c r="D17" s="23">
        <v>825475090.09000003</v>
      </c>
      <c r="E17" s="23">
        <v>924933616.27999997</v>
      </c>
      <c r="F17" s="23">
        <v>1495227211</v>
      </c>
      <c r="G17" s="23">
        <v>255181495.36999989</v>
      </c>
      <c r="H17" s="19">
        <f t="shared" si="0"/>
        <v>255181.49536999987</v>
      </c>
    </row>
    <row r="18" spans="1:8" x14ac:dyDescent="0.25">
      <c r="A18" s="22" t="s">
        <v>75</v>
      </c>
      <c r="B18" s="22" t="s">
        <v>56</v>
      </c>
      <c r="C18" s="22" t="s">
        <v>76</v>
      </c>
      <c r="D18" s="23">
        <v>825475090.09000003</v>
      </c>
      <c r="E18" s="23">
        <v>691639551.77999997</v>
      </c>
      <c r="F18" s="23">
        <v>1495227211</v>
      </c>
      <c r="G18" s="23">
        <v>21887430.869999886</v>
      </c>
      <c r="H18" s="19">
        <f t="shared" si="0"/>
        <v>21887.430869999887</v>
      </c>
    </row>
    <row r="19" spans="1:8" x14ac:dyDescent="0.25">
      <c r="A19" s="22" t="s">
        <v>77</v>
      </c>
      <c r="B19" s="22" t="s">
        <v>56</v>
      </c>
      <c r="C19" s="22" t="s">
        <v>78</v>
      </c>
      <c r="D19" s="23">
        <v>825475090.09000003</v>
      </c>
      <c r="E19" s="23">
        <v>691639551.77999997</v>
      </c>
      <c r="F19" s="23">
        <v>1495227211</v>
      </c>
      <c r="G19" s="23">
        <v>21887430.869999886</v>
      </c>
      <c r="H19" s="19">
        <f t="shared" si="0"/>
        <v>21887.430869999887</v>
      </c>
    </row>
    <row r="20" spans="1:8" x14ac:dyDescent="0.25">
      <c r="A20" s="22" t="s">
        <v>79</v>
      </c>
      <c r="B20" s="22" t="s">
        <v>56</v>
      </c>
      <c r="C20" s="22" t="s">
        <v>80</v>
      </c>
      <c r="D20" s="23">
        <v>0</v>
      </c>
      <c r="E20" s="23">
        <v>233294064.5</v>
      </c>
      <c r="F20" s="23">
        <v>0</v>
      </c>
      <c r="G20" s="23">
        <v>233294064.5</v>
      </c>
      <c r="H20" s="19">
        <f t="shared" si="0"/>
        <v>233294.06450000001</v>
      </c>
    </row>
    <row r="21" spans="1:8" x14ac:dyDescent="0.25">
      <c r="A21" s="22" t="s">
        <v>81</v>
      </c>
      <c r="B21" s="22" t="s">
        <v>56</v>
      </c>
      <c r="C21" s="22" t="s">
        <v>82</v>
      </c>
      <c r="D21" s="23">
        <v>0</v>
      </c>
      <c r="E21" s="23">
        <v>233294064.5</v>
      </c>
      <c r="F21" s="23">
        <v>0</v>
      </c>
      <c r="G21" s="23">
        <v>233294064.5</v>
      </c>
      <c r="H21" s="19">
        <f t="shared" si="0"/>
        <v>233294.06450000001</v>
      </c>
    </row>
    <row r="22" spans="1:8" x14ac:dyDescent="0.25">
      <c r="H22" s="19">
        <f t="shared" si="0"/>
        <v>0</v>
      </c>
    </row>
    <row r="23" spans="1:8" x14ac:dyDescent="0.25">
      <c r="A23" s="22" t="s">
        <v>83</v>
      </c>
      <c r="B23" s="22" t="s">
        <v>56</v>
      </c>
      <c r="C23" s="22" t="s">
        <v>84</v>
      </c>
      <c r="D23" s="23">
        <v>6364142413.782999</v>
      </c>
      <c r="E23" s="23">
        <v>6731586825.7700005</v>
      </c>
      <c r="F23" s="23">
        <v>6491591037.3999996</v>
      </c>
      <c r="G23" s="23">
        <v>6604138202.1529999</v>
      </c>
      <c r="H23" s="19">
        <f t="shared" si="0"/>
        <v>6604138.202153</v>
      </c>
    </row>
    <row r="24" spans="1:8" x14ac:dyDescent="0.25">
      <c r="A24" s="22" t="s">
        <v>85</v>
      </c>
      <c r="B24" s="22" t="s">
        <v>56</v>
      </c>
      <c r="C24" s="22" t="s">
        <v>86</v>
      </c>
      <c r="D24" s="23">
        <v>17133068</v>
      </c>
      <c r="E24" s="23">
        <v>128089727</v>
      </c>
      <c r="F24" s="23">
        <v>12275219</v>
      </c>
      <c r="G24" s="23">
        <v>132947576</v>
      </c>
      <c r="H24" s="19">
        <f t="shared" si="0"/>
        <v>132947.576</v>
      </c>
    </row>
    <row r="25" spans="1:8" x14ac:dyDescent="0.25">
      <c r="A25" s="22" t="s">
        <v>87</v>
      </c>
      <c r="B25" s="22" t="s">
        <v>56</v>
      </c>
      <c r="C25" s="22" t="s">
        <v>88</v>
      </c>
      <c r="D25" s="23">
        <v>16643071</v>
      </c>
      <c r="E25" s="23">
        <v>118936969</v>
      </c>
      <c r="F25" s="23">
        <v>12215219</v>
      </c>
      <c r="G25" s="23">
        <v>123364821</v>
      </c>
      <c r="H25" s="19">
        <f t="shared" si="0"/>
        <v>123364.821</v>
      </c>
    </row>
    <row r="26" spans="1:8" x14ac:dyDescent="0.25">
      <c r="A26" s="22" t="s">
        <v>89</v>
      </c>
      <c r="B26" s="22" t="s">
        <v>56</v>
      </c>
      <c r="C26" s="22" t="s">
        <v>90</v>
      </c>
      <c r="D26" s="23">
        <v>0</v>
      </c>
      <c r="E26" s="23">
        <v>60000</v>
      </c>
      <c r="F26" s="23">
        <v>60000</v>
      </c>
      <c r="G26" s="23">
        <v>0</v>
      </c>
      <c r="H26" s="19">
        <f t="shared" si="0"/>
        <v>0</v>
      </c>
    </row>
    <row r="27" spans="1:8" x14ac:dyDescent="0.25">
      <c r="A27" s="22" t="s">
        <v>91</v>
      </c>
      <c r="B27" s="22" t="s">
        <v>56</v>
      </c>
      <c r="C27" s="22" t="s">
        <v>92</v>
      </c>
      <c r="D27" s="23">
        <v>489997</v>
      </c>
      <c r="E27" s="23">
        <v>9092758</v>
      </c>
      <c r="F27" s="23">
        <v>0</v>
      </c>
      <c r="G27" s="23">
        <v>9582755</v>
      </c>
      <c r="H27" s="19">
        <f t="shared" si="0"/>
        <v>9582.7549999999992</v>
      </c>
    </row>
    <row r="28" spans="1:8" x14ac:dyDescent="0.25">
      <c r="A28" s="22" t="s">
        <v>93</v>
      </c>
      <c r="B28" s="22" t="s">
        <v>56</v>
      </c>
      <c r="C28" s="22" t="s">
        <v>94</v>
      </c>
      <c r="D28" s="23">
        <v>4629008072.7530003</v>
      </c>
      <c r="E28" s="23">
        <v>6416698954</v>
      </c>
      <c r="F28" s="23">
        <v>6463954895</v>
      </c>
      <c r="G28" s="23">
        <v>4581752131.7530003</v>
      </c>
      <c r="H28" s="19">
        <f t="shared" si="0"/>
        <v>4581752.1317530004</v>
      </c>
    </row>
    <row r="29" spans="1:8" x14ac:dyDescent="0.25">
      <c r="A29" s="22" t="s">
        <v>95</v>
      </c>
      <c r="B29" s="22" t="s">
        <v>56</v>
      </c>
      <c r="C29" s="22" t="s">
        <v>96</v>
      </c>
      <c r="D29" s="23">
        <v>2549332133.7530022</v>
      </c>
      <c r="E29" s="23">
        <v>4670253911</v>
      </c>
      <c r="F29" s="23">
        <v>4694572449</v>
      </c>
      <c r="G29" s="23">
        <v>2525013595.7530022</v>
      </c>
      <c r="H29" s="19">
        <f t="shared" si="0"/>
        <v>2525013.595753002</v>
      </c>
    </row>
    <row r="30" spans="1:8" x14ac:dyDescent="0.25">
      <c r="A30" s="22" t="s">
        <v>97</v>
      </c>
      <c r="B30" s="22" t="s">
        <v>56</v>
      </c>
      <c r="C30" s="22" t="s">
        <v>98</v>
      </c>
      <c r="D30" s="23">
        <v>1672687994</v>
      </c>
      <c r="E30" s="23">
        <v>1386045927</v>
      </c>
      <c r="F30" s="23">
        <v>1427089474</v>
      </c>
      <c r="G30" s="23">
        <v>1631644447</v>
      </c>
      <c r="H30" s="19">
        <f t="shared" si="0"/>
        <v>1631644.4469999999</v>
      </c>
    </row>
    <row r="31" spans="1:8" x14ac:dyDescent="0.25">
      <c r="A31" s="22" t="s">
        <v>99</v>
      </c>
      <c r="B31" s="22" t="s">
        <v>56</v>
      </c>
      <c r="C31" s="22" t="s">
        <v>100</v>
      </c>
      <c r="D31" s="23">
        <v>217121978</v>
      </c>
      <c r="E31" s="23">
        <v>186190917</v>
      </c>
      <c r="F31" s="23">
        <v>169079406</v>
      </c>
      <c r="G31" s="23">
        <v>234233489</v>
      </c>
      <c r="H31" s="19">
        <f t="shared" si="0"/>
        <v>234233.489</v>
      </c>
    </row>
    <row r="32" spans="1:8" x14ac:dyDescent="0.25">
      <c r="A32" s="22" t="s">
        <v>101</v>
      </c>
      <c r="B32" s="22" t="s">
        <v>56</v>
      </c>
      <c r="C32" s="22" t="s">
        <v>102</v>
      </c>
      <c r="D32" s="23">
        <v>189865967</v>
      </c>
      <c r="E32" s="23">
        <v>174208199</v>
      </c>
      <c r="F32" s="23">
        <v>173213566</v>
      </c>
      <c r="G32" s="23">
        <v>190860600</v>
      </c>
      <c r="H32" s="19">
        <f t="shared" si="0"/>
        <v>190860.6</v>
      </c>
    </row>
    <row r="33" spans="1:8" x14ac:dyDescent="0.25">
      <c r="A33" s="22" t="s">
        <v>103</v>
      </c>
      <c r="B33" s="22" t="s">
        <v>56</v>
      </c>
      <c r="C33" s="22" t="s">
        <v>104</v>
      </c>
      <c r="D33" s="23">
        <v>2413695</v>
      </c>
      <c r="E33" s="23">
        <v>3282694</v>
      </c>
      <c r="F33" s="23">
        <v>2958874</v>
      </c>
      <c r="G33" s="23">
        <v>2737515</v>
      </c>
      <c r="H33" s="19">
        <f t="shared" si="0"/>
        <v>2737.5149999999999</v>
      </c>
    </row>
    <row r="34" spans="1:8" x14ac:dyDescent="0.25">
      <c r="A34" s="22" t="s">
        <v>105</v>
      </c>
      <c r="B34" s="22" t="s">
        <v>56</v>
      </c>
      <c r="C34" s="22" t="s">
        <v>106</v>
      </c>
      <c r="D34" s="23">
        <v>2413695</v>
      </c>
      <c r="E34" s="23">
        <v>1332694</v>
      </c>
      <c r="F34" s="23">
        <v>1008874</v>
      </c>
      <c r="G34" s="23">
        <v>2737515</v>
      </c>
      <c r="H34" s="19">
        <f t="shared" si="0"/>
        <v>2737.5149999999999</v>
      </c>
    </row>
    <row r="35" spans="1:8" x14ac:dyDescent="0.25">
      <c r="A35" s="22" t="s">
        <v>107</v>
      </c>
      <c r="B35" s="22" t="s">
        <v>56</v>
      </c>
      <c r="C35" s="22" t="s">
        <v>108</v>
      </c>
      <c r="D35" s="23">
        <v>0</v>
      </c>
      <c r="E35" s="23">
        <v>1950000</v>
      </c>
      <c r="F35" s="23">
        <v>1950000</v>
      </c>
      <c r="G35" s="23">
        <v>0</v>
      </c>
      <c r="H35" s="19">
        <f t="shared" si="0"/>
        <v>0</v>
      </c>
    </row>
    <row r="36" spans="1:8" x14ac:dyDescent="0.25">
      <c r="A36" s="22" t="s">
        <v>109</v>
      </c>
      <c r="B36" s="22" t="s">
        <v>56</v>
      </c>
      <c r="C36" s="22" t="s">
        <v>110</v>
      </c>
      <c r="D36" s="23">
        <v>1505424000</v>
      </c>
      <c r="E36" s="23">
        <v>49805000</v>
      </c>
      <c r="F36" s="23">
        <v>0</v>
      </c>
      <c r="G36" s="23">
        <v>1555229000</v>
      </c>
      <c r="H36" s="19">
        <f t="shared" si="0"/>
        <v>1555229</v>
      </c>
    </row>
    <row r="37" spans="1:8" x14ac:dyDescent="0.25">
      <c r="A37" s="22" t="s">
        <v>111</v>
      </c>
      <c r="B37" s="22" t="s">
        <v>56</v>
      </c>
      <c r="C37" s="22" t="s">
        <v>112</v>
      </c>
      <c r="D37" s="23">
        <v>586289000</v>
      </c>
      <c r="E37" s="23">
        <v>0</v>
      </c>
      <c r="F37" s="23">
        <v>0</v>
      </c>
      <c r="G37" s="23">
        <v>586289000</v>
      </c>
      <c r="H37" s="19">
        <f t="shared" si="0"/>
        <v>586289</v>
      </c>
    </row>
    <row r="38" spans="1:8" x14ac:dyDescent="0.25">
      <c r="A38" s="22" t="s">
        <v>113</v>
      </c>
      <c r="B38" s="22" t="s">
        <v>56</v>
      </c>
      <c r="C38" s="22" t="s">
        <v>114</v>
      </c>
      <c r="D38" s="23">
        <v>55103000</v>
      </c>
      <c r="E38" s="23">
        <v>5167000</v>
      </c>
      <c r="F38" s="23">
        <v>0</v>
      </c>
      <c r="G38" s="23">
        <v>60270000</v>
      </c>
      <c r="H38" s="19">
        <f t="shared" si="0"/>
        <v>60270</v>
      </c>
    </row>
    <row r="39" spans="1:8" x14ac:dyDescent="0.25">
      <c r="A39" s="22" t="s">
        <v>115</v>
      </c>
      <c r="B39" s="22" t="s">
        <v>56</v>
      </c>
      <c r="C39" s="22" t="s">
        <v>116</v>
      </c>
      <c r="D39" s="23">
        <v>864032000</v>
      </c>
      <c r="E39" s="23">
        <v>44638000</v>
      </c>
      <c r="F39" s="23">
        <v>0</v>
      </c>
      <c r="G39" s="23">
        <v>908670000</v>
      </c>
      <c r="H39" s="19">
        <f t="shared" si="0"/>
        <v>908670</v>
      </c>
    </row>
    <row r="40" spans="1:8" x14ac:dyDescent="0.25">
      <c r="A40" s="22" t="s">
        <v>117</v>
      </c>
      <c r="B40" s="22" t="s">
        <v>56</v>
      </c>
      <c r="C40" s="22" t="s">
        <v>118</v>
      </c>
      <c r="D40" s="23">
        <v>212047980.39000002</v>
      </c>
      <c r="E40" s="23">
        <v>131478450.77</v>
      </c>
      <c r="F40" s="23">
        <v>10835224.4</v>
      </c>
      <c r="G40" s="23">
        <v>332691206.76000005</v>
      </c>
      <c r="H40" s="19">
        <f t="shared" si="0"/>
        <v>332691.20676000003</v>
      </c>
    </row>
    <row r="41" spans="1:8" x14ac:dyDescent="0.25">
      <c r="A41" s="22" t="s">
        <v>119</v>
      </c>
      <c r="B41" s="22" t="s">
        <v>56</v>
      </c>
      <c r="C41" s="22" t="s">
        <v>120</v>
      </c>
      <c r="D41" s="23">
        <v>195932086.39000002</v>
      </c>
      <c r="E41" s="23">
        <v>194589.77</v>
      </c>
      <c r="F41" s="23">
        <v>5120016.4000000004</v>
      </c>
      <c r="G41" s="23">
        <v>191006659.76000002</v>
      </c>
      <c r="H41" s="19">
        <f t="shared" si="0"/>
        <v>191006.65976000001</v>
      </c>
    </row>
    <row r="42" spans="1:8" x14ac:dyDescent="0.25">
      <c r="A42" s="22" t="s">
        <v>121</v>
      </c>
      <c r="B42" s="22" t="s">
        <v>56</v>
      </c>
      <c r="C42" s="22" t="s">
        <v>122</v>
      </c>
      <c r="D42" s="23">
        <v>5079440</v>
      </c>
      <c r="E42" s="23">
        <v>130000000</v>
      </c>
      <c r="F42" s="23">
        <v>5079439</v>
      </c>
      <c r="G42" s="23">
        <v>130000001</v>
      </c>
      <c r="H42" s="19">
        <f t="shared" si="0"/>
        <v>130000.001</v>
      </c>
    </row>
    <row r="43" spans="1:8" x14ac:dyDescent="0.25">
      <c r="A43" s="22" t="s">
        <v>123</v>
      </c>
      <c r="B43" s="22" t="s">
        <v>56</v>
      </c>
      <c r="C43" s="22" t="s">
        <v>118</v>
      </c>
      <c r="D43" s="23">
        <v>11036454</v>
      </c>
      <c r="E43" s="23">
        <v>1283861</v>
      </c>
      <c r="F43" s="23">
        <v>635769</v>
      </c>
      <c r="G43" s="23">
        <v>11684546</v>
      </c>
      <c r="H43" s="19">
        <f t="shared" si="0"/>
        <v>11684.546</v>
      </c>
    </row>
    <row r="44" spans="1:8" x14ac:dyDescent="0.25">
      <c r="A44" s="22" t="s">
        <v>124</v>
      </c>
      <c r="B44" s="22" t="s">
        <v>56</v>
      </c>
      <c r="C44" s="22" t="s">
        <v>125</v>
      </c>
      <c r="D44" s="23">
        <v>243685204</v>
      </c>
      <c r="E44" s="23">
        <v>2232000</v>
      </c>
      <c r="F44" s="23">
        <v>1566825</v>
      </c>
      <c r="G44" s="23">
        <v>244350379</v>
      </c>
      <c r="H44" s="19">
        <f t="shared" si="0"/>
        <v>244350.37899999999</v>
      </c>
    </row>
    <row r="45" spans="1:8" x14ac:dyDescent="0.25">
      <c r="A45" s="22" t="s">
        <v>126</v>
      </c>
      <c r="B45" s="22" t="s">
        <v>56</v>
      </c>
      <c r="C45" s="22" t="s">
        <v>127</v>
      </c>
      <c r="D45" s="23">
        <v>11800299</v>
      </c>
      <c r="E45" s="23">
        <v>0</v>
      </c>
      <c r="F45" s="23">
        <v>0</v>
      </c>
      <c r="G45" s="23">
        <v>11800299</v>
      </c>
      <c r="H45" s="19">
        <f t="shared" si="0"/>
        <v>11800.299000000001</v>
      </c>
    </row>
    <row r="46" spans="1:8" x14ac:dyDescent="0.25">
      <c r="A46" s="22" t="s">
        <v>128</v>
      </c>
      <c r="B46" s="22" t="s">
        <v>56</v>
      </c>
      <c r="C46" s="22" t="s">
        <v>86</v>
      </c>
      <c r="D46" s="23">
        <v>3072000</v>
      </c>
      <c r="E46" s="23">
        <v>0</v>
      </c>
      <c r="F46" s="23">
        <v>0</v>
      </c>
      <c r="G46" s="23">
        <v>3072000</v>
      </c>
      <c r="H46" s="19">
        <f t="shared" si="0"/>
        <v>3072</v>
      </c>
    </row>
    <row r="47" spans="1:8" x14ac:dyDescent="0.25">
      <c r="A47" s="22" t="s">
        <v>129</v>
      </c>
      <c r="B47" s="22" t="s">
        <v>56</v>
      </c>
      <c r="C47" s="22" t="s">
        <v>96</v>
      </c>
      <c r="D47" s="23">
        <v>127335356</v>
      </c>
      <c r="E47" s="23">
        <v>1341199</v>
      </c>
      <c r="F47" s="23">
        <v>203115</v>
      </c>
      <c r="G47" s="23">
        <v>128473440</v>
      </c>
      <c r="H47" s="19">
        <f t="shared" si="0"/>
        <v>128473.44</v>
      </c>
    </row>
    <row r="48" spans="1:8" x14ac:dyDescent="0.25">
      <c r="A48" s="22" t="s">
        <v>130</v>
      </c>
      <c r="B48" s="22" t="s">
        <v>56</v>
      </c>
      <c r="C48" s="22" t="s">
        <v>131</v>
      </c>
      <c r="D48" s="23">
        <v>101477549</v>
      </c>
      <c r="E48" s="23">
        <v>890801</v>
      </c>
      <c r="F48" s="23">
        <v>1363710</v>
      </c>
      <c r="G48" s="23">
        <v>101004640</v>
      </c>
      <c r="H48" s="19">
        <f t="shared" si="0"/>
        <v>101004.64</v>
      </c>
    </row>
    <row r="49" spans="1:8" x14ac:dyDescent="0.25">
      <c r="A49" s="22" t="s">
        <v>132</v>
      </c>
      <c r="B49" s="22" t="s">
        <v>56</v>
      </c>
      <c r="C49" s="22" t="s">
        <v>133</v>
      </c>
      <c r="D49" s="23">
        <v>-245569606.36000001</v>
      </c>
      <c r="E49" s="23">
        <v>0</v>
      </c>
      <c r="F49" s="23">
        <v>0</v>
      </c>
      <c r="G49" s="23">
        <v>-245569606.36000001</v>
      </c>
      <c r="H49" s="19">
        <f t="shared" si="0"/>
        <v>-245569.60636000001</v>
      </c>
    </row>
    <row r="50" spans="1:8" x14ac:dyDescent="0.25">
      <c r="A50" s="22" t="s">
        <v>134</v>
      </c>
      <c r="B50" s="22" t="s">
        <v>56</v>
      </c>
      <c r="C50" s="22" t="s">
        <v>127</v>
      </c>
      <c r="D50" s="23">
        <v>-11800299.359999999</v>
      </c>
      <c r="E50" s="23">
        <v>0</v>
      </c>
      <c r="F50" s="23">
        <v>0</v>
      </c>
      <c r="G50" s="23">
        <v>-11800299.359999999</v>
      </c>
      <c r="H50" s="19">
        <f t="shared" si="0"/>
        <v>-11800.299359999999</v>
      </c>
    </row>
    <row r="51" spans="1:8" x14ac:dyDescent="0.25">
      <c r="A51" s="22" t="s">
        <v>135</v>
      </c>
      <c r="B51" s="22" t="s">
        <v>56</v>
      </c>
      <c r="C51" s="22" t="s">
        <v>96</v>
      </c>
      <c r="D51" s="23">
        <v>-130339639</v>
      </c>
      <c r="E51" s="23">
        <v>0</v>
      </c>
      <c r="F51" s="23">
        <v>0</v>
      </c>
      <c r="G51" s="23">
        <v>-130339639</v>
      </c>
      <c r="H51" s="19">
        <f t="shared" si="0"/>
        <v>-130339.639</v>
      </c>
    </row>
    <row r="52" spans="1:8" x14ac:dyDescent="0.25">
      <c r="A52" s="22" t="s">
        <v>136</v>
      </c>
      <c r="B52" s="22" t="s">
        <v>56</v>
      </c>
      <c r="C52" s="22" t="s">
        <v>131</v>
      </c>
      <c r="D52" s="23">
        <v>-103429668</v>
      </c>
      <c r="E52" s="23">
        <v>0</v>
      </c>
      <c r="F52" s="23">
        <v>0</v>
      </c>
      <c r="G52" s="23">
        <v>-103429668</v>
      </c>
      <c r="H52" s="19">
        <f t="shared" si="0"/>
        <v>-103429.66800000001</v>
      </c>
    </row>
    <row r="53" spans="1:8" x14ac:dyDescent="0.25">
      <c r="H53" s="19">
        <f t="shared" si="0"/>
        <v>0</v>
      </c>
    </row>
    <row r="54" spans="1:8" x14ac:dyDescent="0.25">
      <c r="A54" s="22" t="s">
        <v>137</v>
      </c>
      <c r="B54" s="22" t="s">
        <v>56</v>
      </c>
      <c r="C54" s="22" t="s">
        <v>138</v>
      </c>
      <c r="D54" s="23">
        <v>793273190.37200046</v>
      </c>
      <c r="E54" s="23">
        <v>1300270886.6800001</v>
      </c>
      <c r="F54" s="23">
        <v>579271685.03000021</v>
      </c>
      <c r="G54" s="23">
        <v>1514272392.0220003</v>
      </c>
      <c r="H54" s="19">
        <f t="shared" si="0"/>
        <v>1514272.3920220004</v>
      </c>
    </row>
    <row r="55" spans="1:8" x14ac:dyDescent="0.25">
      <c r="A55" s="22" t="s">
        <v>139</v>
      </c>
      <c r="B55" s="22" t="s">
        <v>56</v>
      </c>
      <c r="C55" s="22" t="s">
        <v>140</v>
      </c>
      <c r="D55" s="23">
        <v>837460449.11200047</v>
      </c>
      <c r="E55" s="23">
        <v>1300270886.6800001</v>
      </c>
      <c r="F55" s="23">
        <v>579271685.03000021</v>
      </c>
      <c r="G55" s="23">
        <v>1558459650.7620003</v>
      </c>
      <c r="H55" s="19">
        <f t="shared" si="0"/>
        <v>1558459.6507620004</v>
      </c>
    </row>
    <row r="56" spans="1:8" x14ac:dyDescent="0.25">
      <c r="A56" s="22" t="s">
        <v>141</v>
      </c>
      <c r="B56" s="22" t="s">
        <v>56</v>
      </c>
      <c r="C56" s="22" t="s">
        <v>142</v>
      </c>
      <c r="D56" s="23">
        <v>845449484.89299953</v>
      </c>
      <c r="E56" s="23">
        <v>558037347</v>
      </c>
      <c r="F56" s="23">
        <v>431645283.98999989</v>
      </c>
      <c r="G56" s="23">
        <v>971841547.90299976</v>
      </c>
      <c r="H56" s="19">
        <f t="shared" si="0"/>
        <v>971841.5479029998</v>
      </c>
    </row>
    <row r="57" spans="1:8" x14ac:dyDescent="0.25">
      <c r="A57" s="22" t="s">
        <v>143</v>
      </c>
      <c r="B57" s="22" t="s">
        <v>56</v>
      </c>
      <c r="C57" s="22" t="s">
        <v>144</v>
      </c>
      <c r="D57" s="23">
        <v>-7989035.781000033</v>
      </c>
      <c r="E57" s="23">
        <v>742233539.67999995</v>
      </c>
      <c r="F57" s="23">
        <v>147626401.03999999</v>
      </c>
      <c r="G57" s="23">
        <v>586618102.85899997</v>
      </c>
      <c r="H57" s="19">
        <f t="shared" si="0"/>
        <v>586618.10285899998</v>
      </c>
    </row>
    <row r="58" spans="1:8" x14ac:dyDescent="0.25">
      <c r="A58" s="22" t="s">
        <v>145</v>
      </c>
      <c r="B58" s="22" t="s">
        <v>56</v>
      </c>
      <c r="C58" s="22" t="s">
        <v>146</v>
      </c>
      <c r="D58" s="23">
        <v>-44187258.740000002</v>
      </c>
      <c r="E58" s="23">
        <v>0</v>
      </c>
      <c r="F58" s="23">
        <v>0</v>
      </c>
      <c r="G58" s="23">
        <v>-44187258.740000002</v>
      </c>
      <c r="H58" s="19">
        <f t="shared" si="0"/>
        <v>-44187.258740000005</v>
      </c>
    </row>
    <row r="59" spans="1:8" x14ac:dyDescent="0.25">
      <c r="A59" s="22" t="s">
        <v>147</v>
      </c>
      <c r="B59" s="22" t="s">
        <v>56</v>
      </c>
      <c r="C59" s="22" t="s">
        <v>148</v>
      </c>
      <c r="D59" s="23">
        <v>-44187258.740000002</v>
      </c>
      <c r="E59" s="23">
        <v>0</v>
      </c>
      <c r="F59" s="23">
        <v>0</v>
      </c>
      <c r="G59" s="23">
        <v>-44187258.740000002</v>
      </c>
      <c r="H59" s="19">
        <f t="shared" si="0"/>
        <v>-44187.258740000005</v>
      </c>
    </row>
    <row r="60" spans="1:8" x14ac:dyDescent="0.25">
      <c r="H60" s="19">
        <f t="shared" si="0"/>
        <v>0</v>
      </c>
    </row>
    <row r="61" spans="1:8" x14ac:dyDescent="0.25">
      <c r="A61" s="22" t="s">
        <v>149</v>
      </c>
      <c r="B61" s="22" t="s">
        <v>56</v>
      </c>
      <c r="C61" s="22" t="s">
        <v>150</v>
      </c>
      <c r="D61" s="23">
        <v>39121225405.790001</v>
      </c>
      <c r="E61" s="23">
        <v>1205706356.99</v>
      </c>
      <c r="F61" s="23">
        <v>1013286880.36</v>
      </c>
      <c r="G61" s="23">
        <v>39313644882.419998</v>
      </c>
      <c r="H61" s="19">
        <f t="shared" si="0"/>
        <v>39313644.882419996</v>
      </c>
    </row>
    <row r="62" spans="1:8" x14ac:dyDescent="0.25">
      <c r="A62" s="22" t="s">
        <v>151</v>
      </c>
      <c r="B62" s="22" t="s">
        <v>56</v>
      </c>
      <c r="C62" s="22" t="s">
        <v>152</v>
      </c>
      <c r="D62" s="23">
        <v>770361310.94000006</v>
      </c>
      <c r="E62" s="23">
        <v>60840000</v>
      </c>
      <c r="F62" s="23">
        <v>0</v>
      </c>
      <c r="G62" s="23">
        <v>831201310.94000006</v>
      </c>
      <c r="H62" s="19">
        <f t="shared" si="0"/>
        <v>831201.31094000011</v>
      </c>
    </row>
    <row r="63" spans="1:8" x14ac:dyDescent="0.25">
      <c r="A63" s="22" t="s">
        <v>153</v>
      </c>
      <c r="B63" s="22" t="s">
        <v>56</v>
      </c>
      <c r="C63" s="22" t="s">
        <v>154</v>
      </c>
      <c r="D63" s="23">
        <v>127048710.54000001</v>
      </c>
      <c r="E63" s="23">
        <v>0</v>
      </c>
      <c r="F63" s="23">
        <v>0</v>
      </c>
      <c r="G63" s="23">
        <v>127048710.54000001</v>
      </c>
      <c r="H63" s="19">
        <f t="shared" si="0"/>
        <v>127048.71054</v>
      </c>
    </row>
    <row r="64" spans="1:8" x14ac:dyDescent="0.25">
      <c r="A64" s="22" t="s">
        <v>155</v>
      </c>
      <c r="B64" s="22" t="s">
        <v>56</v>
      </c>
      <c r="C64" s="22" t="s">
        <v>156</v>
      </c>
      <c r="D64" s="23">
        <v>643312600.39999998</v>
      </c>
      <c r="E64" s="23">
        <v>60840000</v>
      </c>
      <c r="F64" s="23">
        <v>0</v>
      </c>
      <c r="G64" s="23">
        <v>704152600.39999998</v>
      </c>
      <c r="H64" s="19">
        <f t="shared" si="0"/>
        <v>704152.6004</v>
      </c>
    </row>
    <row r="65" spans="1:8" x14ac:dyDescent="0.25">
      <c r="A65" s="22" t="s">
        <v>157</v>
      </c>
      <c r="B65" s="22" t="s">
        <v>56</v>
      </c>
      <c r="C65" s="22" t="s">
        <v>158</v>
      </c>
      <c r="D65" s="23">
        <v>232180721</v>
      </c>
      <c r="E65" s="23">
        <v>0</v>
      </c>
      <c r="F65" s="23">
        <v>0</v>
      </c>
      <c r="G65" s="23">
        <v>232180721</v>
      </c>
      <c r="H65" s="19">
        <f t="shared" si="0"/>
        <v>232180.72099999999</v>
      </c>
    </row>
    <row r="66" spans="1:8" x14ac:dyDescent="0.25">
      <c r="A66" s="22" t="s">
        <v>159</v>
      </c>
      <c r="B66" s="22" t="s">
        <v>56</v>
      </c>
      <c r="C66" s="22" t="s">
        <v>160</v>
      </c>
      <c r="D66" s="23">
        <v>232180721</v>
      </c>
      <c r="E66" s="23">
        <v>0</v>
      </c>
      <c r="F66" s="23">
        <v>0</v>
      </c>
      <c r="G66" s="23">
        <v>232180721</v>
      </c>
      <c r="H66" s="19">
        <f t="shared" si="0"/>
        <v>232180.72099999999</v>
      </c>
    </row>
    <row r="67" spans="1:8" x14ac:dyDescent="0.25">
      <c r="A67" s="22" t="s">
        <v>161</v>
      </c>
      <c r="B67" s="22" t="s">
        <v>56</v>
      </c>
      <c r="C67" s="22" t="s">
        <v>162</v>
      </c>
      <c r="D67" s="23">
        <v>25583946917.009998</v>
      </c>
      <c r="E67" s="23">
        <v>297276565</v>
      </c>
      <c r="F67" s="23">
        <v>0</v>
      </c>
      <c r="G67" s="23">
        <v>25881223482.009998</v>
      </c>
      <c r="H67" s="19">
        <f t="shared" si="0"/>
        <v>25881223.482009999</v>
      </c>
    </row>
    <row r="68" spans="1:8" x14ac:dyDescent="0.25">
      <c r="A68" s="22" t="s">
        <v>163</v>
      </c>
      <c r="B68" s="22" t="s">
        <v>56</v>
      </c>
      <c r="C68" s="22" t="s">
        <v>164</v>
      </c>
      <c r="D68" s="23">
        <v>0</v>
      </c>
      <c r="E68" s="23">
        <v>62927148</v>
      </c>
      <c r="F68" s="23">
        <v>0</v>
      </c>
      <c r="G68" s="23">
        <v>62927148</v>
      </c>
      <c r="H68" s="19">
        <f t="shared" si="0"/>
        <v>62927.148000000001</v>
      </c>
    </row>
    <row r="69" spans="1:8" x14ac:dyDescent="0.25">
      <c r="A69" s="22" t="s">
        <v>165</v>
      </c>
      <c r="B69" s="22" t="s">
        <v>56</v>
      </c>
      <c r="C69" s="22" t="s">
        <v>166</v>
      </c>
      <c r="D69" s="23">
        <v>4065938447.6700001</v>
      </c>
      <c r="E69" s="23">
        <v>0</v>
      </c>
      <c r="F69" s="23">
        <v>0</v>
      </c>
      <c r="G69" s="23">
        <v>4065938447.6700001</v>
      </c>
      <c r="H69" s="19">
        <f t="shared" si="0"/>
        <v>4065938.4476700001</v>
      </c>
    </row>
    <row r="70" spans="1:8" x14ac:dyDescent="0.25">
      <c r="A70" s="22" t="s">
        <v>167</v>
      </c>
      <c r="B70" s="22" t="s">
        <v>56</v>
      </c>
      <c r="C70" s="22" t="s">
        <v>168</v>
      </c>
      <c r="D70" s="23">
        <v>21075421145.34</v>
      </c>
      <c r="E70" s="23">
        <v>234349417</v>
      </c>
      <c r="F70" s="23">
        <v>0</v>
      </c>
      <c r="G70" s="23">
        <v>21309770562.34</v>
      </c>
      <c r="H70" s="19">
        <f t="shared" ref="H70:H133" si="1">+G70/1000</f>
        <v>21309770.562339999</v>
      </c>
    </row>
    <row r="71" spans="1:8" x14ac:dyDescent="0.25">
      <c r="A71" s="22" t="s">
        <v>169</v>
      </c>
      <c r="B71" s="22" t="s">
        <v>56</v>
      </c>
      <c r="C71" s="22" t="s">
        <v>170</v>
      </c>
      <c r="D71" s="23">
        <v>442587324</v>
      </c>
      <c r="E71" s="23">
        <v>0</v>
      </c>
      <c r="F71" s="23">
        <v>0</v>
      </c>
      <c r="G71" s="23">
        <v>442587324</v>
      </c>
      <c r="H71" s="19">
        <f t="shared" si="1"/>
        <v>442587.32400000002</v>
      </c>
    </row>
    <row r="72" spans="1:8" x14ac:dyDescent="0.25">
      <c r="A72" s="22" t="s">
        <v>171</v>
      </c>
      <c r="B72" s="22" t="s">
        <v>56</v>
      </c>
      <c r="C72" s="22" t="s">
        <v>172</v>
      </c>
      <c r="D72" s="23">
        <v>36815329403.099998</v>
      </c>
      <c r="E72" s="23">
        <v>181865180</v>
      </c>
      <c r="F72" s="23">
        <v>0</v>
      </c>
      <c r="G72" s="23">
        <v>36997194583.099998</v>
      </c>
      <c r="H72" s="19">
        <f t="shared" si="1"/>
        <v>36997194.583099999</v>
      </c>
    </row>
    <row r="73" spans="1:8" x14ac:dyDescent="0.25">
      <c r="A73" s="22" t="s">
        <v>173</v>
      </c>
      <c r="B73" s="22" t="s">
        <v>56</v>
      </c>
      <c r="C73" s="22" t="s">
        <v>174</v>
      </c>
      <c r="D73" s="23">
        <v>36401013981</v>
      </c>
      <c r="E73" s="23">
        <v>181865180</v>
      </c>
      <c r="F73" s="23">
        <v>0</v>
      </c>
      <c r="G73" s="23">
        <v>36582879161</v>
      </c>
      <c r="H73" s="19">
        <f t="shared" si="1"/>
        <v>36582879.160999998</v>
      </c>
    </row>
    <row r="74" spans="1:8" x14ac:dyDescent="0.25">
      <c r="A74" s="22" t="s">
        <v>175</v>
      </c>
      <c r="B74" s="22" t="s">
        <v>56</v>
      </c>
      <c r="C74" s="22" t="s">
        <v>176</v>
      </c>
      <c r="D74" s="23">
        <v>414315422.10000002</v>
      </c>
      <c r="E74" s="23">
        <v>0</v>
      </c>
      <c r="F74" s="23">
        <v>0</v>
      </c>
      <c r="G74" s="23">
        <v>414315422.10000002</v>
      </c>
      <c r="H74" s="19">
        <f t="shared" si="1"/>
        <v>414315.42210000003</v>
      </c>
    </row>
    <row r="75" spans="1:8" x14ac:dyDescent="0.25">
      <c r="A75" s="22" t="s">
        <v>177</v>
      </c>
      <c r="B75" s="22" t="s">
        <v>56</v>
      </c>
      <c r="C75" s="22" t="s">
        <v>178</v>
      </c>
      <c r="D75" s="23">
        <v>1516664142.1100011</v>
      </c>
      <c r="E75" s="23">
        <v>18752096</v>
      </c>
      <c r="F75" s="23">
        <v>0</v>
      </c>
      <c r="G75" s="23">
        <v>1535416238.1100011</v>
      </c>
      <c r="H75" s="19">
        <f t="shared" si="1"/>
        <v>1535416.2381100012</v>
      </c>
    </row>
    <row r="76" spans="1:8" x14ac:dyDescent="0.25">
      <c r="A76" s="22" t="s">
        <v>179</v>
      </c>
      <c r="B76" s="22" t="s">
        <v>56</v>
      </c>
      <c r="C76" s="22" t="s">
        <v>180</v>
      </c>
      <c r="D76" s="23">
        <v>731546898.59000003</v>
      </c>
      <c r="E76" s="23">
        <v>13914896</v>
      </c>
      <c r="F76" s="23">
        <v>0</v>
      </c>
      <c r="G76" s="23">
        <v>745461794.59000003</v>
      </c>
      <c r="H76" s="19">
        <f t="shared" si="1"/>
        <v>745461.79459000006</v>
      </c>
    </row>
    <row r="77" spans="1:8" x14ac:dyDescent="0.25">
      <c r="A77" s="22" t="s">
        <v>181</v>
      </c>
      <c r="B77" s="22" t="s">
        <v>56</v>
      </c>
      <c r="C77" s="22" t="s">
        <v>182</v>
      </c>
      <c r="D77" s="23">
        <v>475831921.44999999</v>
      </c>
      <c r="E77" s="23">
        <v>0</v>
      </c>
      <c r="F77" s="23">
        <v>0</v>
      </c>
      <c r="G77" s="23">
        <v>475831921.44999999</v>
      </c>
      <c r="H77" s="19">
        <f t="shared" si="1"/>
        <v>475831.92144999997</v>
      </c>
    </row>
    <row r="78" spans="1:8" x14ac:dyDescent="0.25">
      <c r="A78" s="22" t="s">
        <v>183</v>
      </c>
      <c r="B78" s="22" t="s">
        <v>56</v>
      </c>
      <c r="C78" s="22" t="s">
        <v>184</v>
      </c>
      <c r="D78" s="23">
        <v>49189763</v>
      </c>
      <c r="E78" s="23">
        <v>0</v>
      </c>
      <c r="F78" s="23">
        <v>0</v>
      </c>
      <c r="G78" s="23">
        <v>49189763</v>
      </c>
      <c r="H78" s="19">
        <f t="shared" si="1"/>
        <v>49189.762999999999</v>
      </c>
    </row>
    <row r="79" spans="1:8" x14ac:dyDescent="0.25">
      <c r="A79" s="22" t="s">
        <v>185</v>
      </c>
      <c r="B79" s="22" t="s">
        <v>56</v>
      </c>
      <c r="C79" s="22" t="s">
        <v>186</v>
      </c>
      <c r="D79" s="23">
        <v>260095559.06999993</v>
      </c>
      <c r="E79" s="23">
        <v>4837200</v>
      </c>
      <c r="F79" s="23">
        <v>0</v>
      </c>
      <c r="G79" s="23">
        <v>264932759.06999993</v>
      </c>
      <c r="H79" s="19">
        <f t="shared" si="1"/>
        <v>264932.75906999991</v>
      </c>
    </row>
    <row r="80" spans="1:8" x14ac:dyDescent="0.25">
      <c r="A80" s="22" t="s">
        <v>187</v>
      </c>
      <c r="B80" s="22" t="s">
        <v>56</v>
      </c>
      <c r="C80" s="22" t="s">
        <v>188</v>
      </c>
      <c r="D80" s="23">
        <v>551816581.49000001</v>
      </c>
      <c r="E80" s="23">
        <v>5722167</v>
      </c>
      <c r="F80" s="23">
        <v>0</v>
      </c>
      <c r="G80" s="23">
        <v>557538748.49000001</v>
      </c>
      <c r="H80" s="19">
        <f t="shared" si="1"/>
        <v>557538.74849000003</v>
      </c>
    </row>
    <row r="81" spans="1:8" x14ac:dyDescent="0.25">
      <c r="A81" s="22" t="s">
        <v>189</v>
      </c>
      <c r="B81" s="22" t="s">
        <v>56</v>
      </c>
      <c r="C81" s="22" t="s">
        <v>190</v>
      </c>
      <c r="D81" s="23">
        <v>551816581.49000001</v>
      </c>
      <c r="E81" s="23">
        <v>5722167</v>
      </c>
      <c r="F81" s="23">
        <v>0</v>
      </c>
      <c r="G81" s="23">
        <v>557538748.49000001</v>
      </c>
      <c r="H81" s="19">
        <f t="shared" si="1"/>
        <v>557538.74849000003</v>
      </c>
    </row>
    <row r="82" spans="1:8" x14ac:dyDescent="0.25">
      <c r="A82" s="22" t="s">
        <v>191</v>
      </c>
      <c r="B82" s="22" t="s">
        <v>56</v>
      </c>
      <c r="C82" s="22" t="s">
        <v>192</v>
      </c>
      <c r="D82" s="23">
        <v>354197670.92999995</v>
      </c>
      <c r="E82" s="23">
        <v>0</v>
      </c>
      <c r="F82" s="23">
        <v>0</v>
      </c>
      <c r="G82" s="23">
        <v>354197670.92999995</v>
      </c>
      <c r="H82" s="19">
        <f t="shared" si="1"/>
        <v>354197.67092999996</v>
      </c>
    </row>
    <row r="83" spans="1:8" x14ac:dyDescent="0.25">
      <c r="A83" s="22" t="s">
        <v>193</v>
      </c>
      <c r="B83" s="22" t="s">
        <v>56</v>
      </c>
      <c r="C83" s="22" t="s">
        <v>194</v>
      </c>
      <c r="D83" s="23">
        <v>260233824.33000001</v>
      </c>
      <c r="E83" s="23">
        <v>0</v>
      </c>
      <c r="F83" s="23">
        <v>0</v>
      </c>
      <c r="G83" s="23">
        <v>260233824.33000001</v>
      </c>
      <c r="H83" s="19">
        <f t="shared" si="1"/>
        <v>260233.82433</v>
      </c>
    </row>
    <row r="84" spans="1:8" x14ac:dyDescent="0.25">
      <c r="A84" s="22" t="s">
        <v>195</v>
      </c>
      <c r="B84" s="22" t="s">
        <v>56</v>
      </c>
      <c r="C84" s="22" t="s">
        <v>196</v>
      </c>
      <c r="D84" s="23">
        <v>93963846.600000039</v>
      </c>
      <c r="E84" s="23">
        <v>0</v>
      </c>
      <c r="F84" s="23">
        <v>0</v>
      </c>
      <c r="G84" s="23">
        <v>93963846.600000039</v>
      </c>
      <c r="H84" s="19">
        <f t="shared" si="1"/>
        <v>93963.846600000034</v>
      </c>
    </row>
    <row r="85" spans="1:8" x14ac:dyDescent="0.25">
      <c r="A85" s="22" t="s">
        <v>197</v>
      </c>
      <c r="B85" s="22" t="s">
        <v>56</v>
      </c>
      <c r="C85" s="22" t="s">
        <v>198</v>
      </c>
      <c r="D85" s="23">
        <v>790087556.66999984</v>
      </c>
      <c r="E85" s="23">
        <v>0</v>
      </c>
      <c r="F85" s="23">
        <v>0</v>
      </c>
      <c r="G85" s="23">
        <v>790087556.66999984</v>
      </c>
      <c r="H85" s="19">
        <f t="shared" si="1"/>
        <v>790087.55666999985</v>
      </c>
    </row>
    <row r="86" spans="1:8" x14ac:dyDescent="0.25">
      <c r="A86" s="22" t="s">
        <v>199</v>
      </c>
      <c r="B86" s="22" t="s">
        <v>56</v>
      </c>
      <c r="C86" s="22" t="s">
        <v>200</v>
      </c>
      <c r="D86" s="23">
        <v>172015143.06</v>
      </c>
      <c r="E86" s="23">
        <v>0</v>
      </c>
      <c r="F86" s="23">
        <v>0</v>
      </c>
      <c r="G86" s="23">
        <v>172015143.06</v>
      </c>
      <c r="H86" s="19">
        <f t="shared" si="1"/>
        <v>172015.14306</v>
      </c>
    </row>
    <row r="87" spans="1:8" x14ac:dyDescent="0.25">
      <c r="A87" s="22" t="s">
        <v>201</v>
      </c>
      <c r="B87" s="22" t="s">
        <v>56</v>
      </c>
      <c r="C87" s="22" t="s">
        <v>202</v>
      </c>
      <c r="D87" s="23">
        <v>609886902.61000001</v>
      </c>
      <c r="E87" s="23">
        <v>0</v>
      </c>
      <c r="F87" s="23">
        <v>0</v>
      </c>
      <c r="G87" s="23">
        <v>609886902.61000001</v>
      </c>
      <c r="H87" s="19">
        <f t="shared" si="1"/>
        <v>609886.90260999999</v>
      </c>
    </row>
    <row r="88" spans="1:8" x14ac:dyDescent="0.25">
      <c r="A88" s="22" t="s">
        <v>203</v>
      </c>
      <c r="B88" s="22" t="s">
        <v>56</v>
      </c>
      <c r="C88" s="22" t="s">
        <v>204</v>
      </c>
      <c r="D88" s="23">
        <v>2123960</v>
      </c>
      <c r="E88" s="23">
        <v>0</v>
      </c>
      <c r="F88" s="23">
        <v>0</v>
      </c>
      <c r="G88" s="23">
        <v>2123960</v>
      </c>
      <c r="H88" s="19">
        <f t="shared" si="1"/>
        <v>2123.96</v>
      </c>
    </row>
    <row r="89" spans="1:8" x14ac:dyDescent="0.25">
      <c r="A89" s="22" t="s">
        <v>205</v>
      </c>
      <c r="B89" s="22" t="s">
        <v>56</v>
      </c>
      <c r="C89" s="22" t="s">
        <v>206</v>
      </c>
      <c r="D89" s="23">
        <v>6061551</v>
      </c>
      <c r="E89" s="23">
        <v>0</v>
      </c>
      <c r="F89" s="23">
        <v>0</v>
      </c>
      <c r="G89" s="23">
        <v>6061551</v>
      </c>
      <c r="H89" s="19">
        <f t="shared" si="1"/>
        <v>6061.5510000000004</v>
      </c>
    </row>
    <row r="90" spans="1:8" x14ac:dyDescent="0.25">
      <c r="A90" s="22" t="s">
        <v>207</v>
      </c>
      <c r="B90" s="22" t="s">
        <v>56</v>
      </c>
      <c r="C90" s="22" t="s">
        <v>208</v>
      </c>
      <c r="D90" s="23">
        <v>161355000</v>
      </c>
      <c r="E90" s="23">
        <v>0</v>
      </c>
      <c r="F90" s="23">
        <v>0</v>
      </c>
      <c r="G90" s="23">
        <v>161355000</v>
      </c>
      <c r="H90" s="19">
        <f t="shared" si="1"/>
        <v>161355</v>
      </c>
    </row>
    <row r="91" spans="1:8" x14ac:dyDescent="0.25">
      <c r="A91" s="22" t="s">
        <v>209</v>
      </c>
      <c r="B91" s="22" t="s">
        <v>56</v>
      </c>
      <c r="C91" s="22" t="s">
        <v>210</v>
      </c>
      <c r="D91" s="23">
        <v>161355000</v>
      </c>
      <c r="E91" s="23">
        <v>0</v>
      </c>
      <c r="F91" s="23">
        <v>0</v>
      </c>
      <c r="G91" s="23">
        <v>161355000</v>
      </c>
      <c r="H91" s="19">
        <f t="shared" si="1"/>
        <v>161355</v>
      </c>
    </row>
    <row r="92" spans="1:8" x14ac:dyDescent="0.25">
      <c r="A92" s="22" t="s">
        <v>211</v>
      </c>
      <c r="B92" s="22" t="s">
        <v>56</v>
      </c>
      <c r="C92" s="22" t="s">
        <v>212</v>
      </c>
      <c r="D92" s="23">
        <v>-27630677170.900005</v>
      </c>
      <c r="E92" s="23">
        <v>0</v>
      </c>
      <c r="F92" s="23">
        <v>219459029</v>
      </c>
      <c r="G92" s="23">
        <v>-27850136199.900005</v>
      </c>
      <c r="H92" s="19">
        <f t="shared" si="1"/>
        <v>-27850136.199900005</v>
      </c>
    </row>
    <row r="93" spans="1:8" x14ac:dyDescent="0.25">
      <c r="A93" s="22" t="s">
        <v>213</v>
      </c>
      <c r="B93" s="22" t="s">
        <v>56</v>
      </c>
      <c r="C93" s="22" t="s">
        <v>158</v>
      </c>
      <c r="D93" s="23">
        <v>-125851080.00999996</v>
      </c>
      <c r="E93" s="23">
        <v>0</v>
      </c>
      <c r="F93" s="23">
        <v>1133594</v>
      </c>
      <c r="G93" s="23">
        <v>-126984674.00999996</v>
      </c>
      <c r="H93" s="19">
        <f t="shared" si="1"/>
        <v>-126984.67400999996</v>
      </c>
    </row>
    <row r="94" spans="1:8" x14ac:dyDescent="0.25">
      <c r="A94" s="22" t="s">
        <v>214</v>
      </c>
      <c r="B94" s="22" t="s">
        <v>56</v>
      </c>
      <c r="C94" s="22" t="s">
        <v>162</v>
      </c>
      <c r="D94" s="23">
        <v>-1172119745.6900005</v>
      </c>
      <c r="E94" s="23">
        <v>0</v>
      </c>
      <c r="F94" s="23">
        <v>13247401</v>
      </c>
      <c r="G94" s="23">
        <v>-1185367146.6900005</v>
      </c>
      <c r="H94" s="19">
        <f t="shared" si="1"/>
        <v>-1185367.1466900005</v>
      </c>
    </row>
    <row r="95" spans="1:8" x14ac:dyDescent="0.25">
      <c r="A95" s="22" t="s">
        <v>215</v>
      </c>
      <c r="B95" s="22" t="s">
        <v>56</v>
      </c>
      <c r="C95" s="22" t="s">
        <v>178</v>
      </c>
      <c r="D95" s="23">
        <v>-883217677.14999998</v>
      </c>
      <c r="E95" s="23">
        <v>0</v>
      </c>
      <c r="F95" s="23">
        <v>5304375</v>
      </c>
      <c r="G95" s="23">
        <v>-888522052.14999998</v>
      </c>
      <c r="H95" s="19">
        <f t="shared" si="1"/>
        <v>-888522.05215</v>
      </c>
    </row>
    <row r="96" spans="1:8" x14ac:dyDescent="0.25">
      <c r="A96" s="22" t="s">
        <v>216</v>
      </c>
      <c r="B96" s="22" t="s">
        <v>56</v>
      </c>
      <c r="C96" s="22" t="s">
        <v>188</v>
      </c>
      <c r="D96" s="23">
        <v>-406981227.33999997</v>
      </c>
      <c r="E96" s="23">
        <v>0</v>
      </c>
      <c r="F96" s="23">
        <v>3011041</v>
      </c>
      <c r="G96" s="23">
        <v>-409992268.33999997</v>
      </c>
      <c r="H96" s="19">
        <f t="shared" si="1"/>
        <v>-409992.26833999995</v>
      </c>
    </row>
    <row r="97" spans="1:8" x14ac:dyDescent="0.25">
      <c r="A97" s="22" t="s">
        <v>217</v>
      </c>
      <c r="B97" s="22" t="s">
        <v>56</v>
      </c>
      <c r="C97" s="22" t="s">
        <v>192</v>
      </c>
      <c r="D97" s="23">
        <v>-289431559.54000002</v>
      </c>
      <c r="E97" s="23">
        <v>0</v>
      </c>
      <c r="F97" s="23">
        <v>889283</v>
      </c>
      <c r="G97" s="23">
        <v>-290320842.54000002</v>
      </c>
      <c r="H97" s="19">
        <f t="shared" si="1"/>
        <v>-290320.84254000004</v>
      </c>
    </row>
    <row r="98" spans="1:8" x14ac:dyDescent="0.25">
      <c r="A98" s="22" t="s">
        <v>218</v>
      </c>
      <c r="B98" s="22" t="s">
        <v>56</v>
      </c>
      <c r="C98" s="22" t="s">
        <v>198</v>
      </c>
      <c r="D98" s="23">
        <v>-530645166.07000005</v>
      </c>
      <c r="E98" s="23">
        <v>0</v>
      </c>
      <c r="F98" s="23">
        <v>20542569</v>
      </c>
      <c r="G98" s="23">
        <v>-551187735.07000005</v>
      </c>
      <c r="H98" s="19">
        <f t="shared" si="1"/>
        <v>-551187.73507000005</v>
      </c>
    </row>
    <row r="99" spans="1:8" x14ac:dyDescent="0.25">
      <c r="A99" s="22" t="s">
        <v>219</v>
      </c>
      <c r="B99" s="22" t="s">
        <v>56</v>
      </c>
      <c r="C99" s="22" t="s">
        <v>220</v>
      </c>
      <c r="D99" s="23">
        <v>-161355000</v>
      </c>
      <c r="E99" s="23">
        <v>0</v>
      </c>
      <c r="F99" s="23">
        <v>0</v>
      </c>
      <c r="G99" s="23">
        <v>-161355000</v>
      </c>
      <c r="H99" s="19">
        <f t="shared" si="1"/>
        <v>-161355</v>
      </c>
    </row>
    <row r="100" spans="1:8" x14ac:dyDescent="0.25">
      <c r="A100" s="22" t="s">
        <v>221</v>
      </c>
      <c r="B100" s="22" t="s">
        <v>56</v>
      </c>
      <c r="C100" s="22" t="s">
        <v>168</v>
      </c>
      <c r="D100" s="23">
        <v>-6394402321.6700001</v>
      </c>
      <c r="E100" s="23">
        <v>0</v>
      </c>
      <c r="F100" s="23">
        <v>50501909</v>
      </c>
      <c r="G100" s="23">
        <v>-6444904230.6700001</v>
      </c>
      <c r="H100" s="19">
        <f t="shared" si="1"/>
        <v>-6444904.2306700004</v>
      </c>
    </row>
    <row r="101" spans="1:8" x14ac:dyDescent="0.25">
      <c r="A101" s="22" t="s">
        <v>222</v>
      </c>
      <c r="B101" s="22" t="s">
        <v>56</v>
      </c>
      <c r="C101" s="22" t="s">
        <v>170</v>
      </c>
      <c r="D101" s="23">
        <v>-355469468.4199999</v>
      </c>
      <c r="E101" s="23">
        <v>0</v>
      </c>
      <c r="F101" s="23">
        <v>3790836</v>
      </c>
      <c r="G101" s="23">
        <v>-359260304.4199999</v>
      </c>
      <c r="H101" s="19">
        <f t="shared" si="1"/>
        <v>-359260.30441999988</v>
      </c>
    </row>
    <row r="102" spans="1:8" x14ac:dyDescent="0.25">
      <c r="A102" s="22" t="s">
        <v>223</v>
      </c>
      <c r="B102" s="22" t="s">
        <v>56</v>
      </c>
      <c r="C102" s="22" t="s">
        <v>224</v>
      </c>
      <c r="D102" s="23">
        <v>-17311203925.010006</v>
      </c>
      <c r="E102" s="23">
        <v>0</v>
      </c>
      <c r="F102" s="23">
        <v>121038021</v>
      </c>
      <c r="G102" s="23">
        <v>-17432241946.010006</v>
      </c>
      <c r="H102" s="19">
        <f t="shared" si="1"/>
        <v>-17432241.946010005</v>
      </c>
    </row>
    <row r="103" spans="1:8" x14ac:dyDescent="0.25">
      <c r="A103" s="22" t="s">
        <v>225</v>
      </c>
      <c r="B103" s="22" t="s">
        <v>56</v>
      </c>
      <c r="C103" s="22" t="s">
        <v>226</v>
      </c>
      <c r="D103" s="23">
        <v>707734380.36000001</v>
      </c>
      <c r="E103" s="23">
        <v>641250348.99000001</v>
      </c>
      <c r="F103" s="23">
        <v>707734380.36000001</v>
      </c>
      <c r="G103" s="23">
        <v>641250348.98999989</v>
      </c>
      <c r="H103" s="19">
        <f t="shared" si="1"/>
        <v>641250.34898999985</v>
      </c>
    </row>
    <row r="104" spans="1:8" x14ac:dyDescent="0.25">
      <c r="A104" s="22" t="s">
        <v>227</v>
      </c>
      <c r="B104" s="22" t="s">
        <v>56</v>
      </c>
      <c r="C104" s="22" t="s">
        <v>228</v>
      </c>
      <c r="D104" s="23">
        <v>707734380.36000001</v>
      </c>
      <c r="E104" s="23">
        <v>641250348.99000001</v>
      </c>
      <c r="F104" s="23">
        <v>707734380.36000001</v>
      </c>
      <c r="G104" s="23">
        <v>641250348.98999989</v>
      </c>
      <c r="H104" s="19">
        <f t="shared" si="1"/>
        <v>641250.34898999985</v>
      </c>
    </row>
    <row r="105" spans="1:8" x14ac:dyDescent="0.25">
      <c r="A105" s="22" t="s">
        <v>229</v>
      </c>
      <c r="B105" s="22" t="s">
        <v>56</v>
      </c>
      <c r="C105" s="22" t="s">
        <v>230</v>
      </c>
      <c r="D105" s="23">
        <v>-731771106.92000008</v>
      </c>
      <c r="E105" s="23">
        <v>0</v>
      </c>
      <c r="F105" s="23">
        <v>86093471</v>
      </c>
      <c r="G105" s="23">
        <v>-817864577.92000008</v>
      </c>
      <c r="H105" s="19">
        <f t="shared" si="1"/>
        <v>-817864.57792000007</v>
      </c>
    </row>
    <row r="106" spans="1:8" x14ac:dyDescent="0.25">
      <c r="A106" s="22" t="s">
        <v>231</v>
      </c>
      <c r="B106" s="22" t="s">
        <v>56</v>
      </c>
      <c r="C106" s="22" t="s">
        <v>152</v>
      </c>
      <c r="D106" s="23">
        <v>0</v>
      </c>
      <c r="E106" s="23">
        <v>0</v>
      </c>
      <c r="F106" s="23">
        <v>86093471</v>
      </c>
      <c r="G106" s="23">
        <v>-86093471</v>
      </c>
      <c r="H106" s="19">
        <f t="shared" si="1"/>
        <v>-86093.471000000005</v>
      </c>
    </row>
    <row r="107" spans="1:8" x14ac:dyDescent="0.25">
      <c r="A107" s="22" t="s">
        <v>232</v>
      </c>
      <c r="B107" s="22" t="s">
        <v>56</v>
      </c>
      <c r="C107" s="22" t="s">
        <v>233</v>
      </c>
      <c r="D107" s="23">
        <v>-690928240.25</v>
      </c>
      <c r="E107" s="23">
        <v>0</v>
      </c>
      <c r="F107" s="23">
        <v>0</v>
      </c>
      <c r="G107" s="23">
        <v>-690928240.25</v>
      </c>
      <c r="H107" s="19">
        <f t="shared" si="1"/>
        <v>-690928.24025000003</v>
      </c>
    </row>
    <row r="108" spans="1:8" x14ac:dyDescent="0.25">
      <c r="A108" s="22" t="s">
        <v>234</v>
      </c>
      <c r="B108" s="22" t="s">
        <v>56</v>
      </c>
      <c r="C108" s="22" t="s">
        <v>224</v>
      </c>
      <c r="D108" s="23">
        <v>-37257410.239999995</v>
      </c>
      <c r="E108" s="23">
        <v>0</v>
      </c>
      <c r="F108" s="23">
        <v>0</v>
      </c>
      <c r="G108" s="23">
        <v>-37257410.239999995</v>
      </c>
      <c r="H108" s="19">
        <f t="shared" si="1"/>
        <v>-37257.410239999997</v>
      </c>
    </row>
    <row r="109" spans="1:8" x14ac:dyDescent="0.25">
      <c r="A109" s="22" t="s">
        <v>235</v>
      </c>
      <c r="B109" s="22" t="s">
        <v>56</v>
      </c>
      <c r="C109" s="22" t="s">
        <v>178</v>
      </c>
      <c r="D109" s="23">
        <v>-3585456</v>
      </c>
      <c r="E109" s="23">
        <v>0</v>
      </c>
      <c r="F109" s="23">
        <v>0</v>
      </c>
      <c r="G109" s="23">
        <v>-3585456</v>
      </c>
      <c r="H109" s="19">
        <f t="shared" si="1"/>
        <v>-3585.4560000000001</v>
      </c>
    </row>
    <row r="110" spans="1:8" x14ac:dyDescent="0.25">
      <c r="A110" s="22" t="s">
        <v>236</v>
      </c>
      <c r="B110" s="22" t="s">
        <v>56</v>
      </c>
      <c r="C110" s="22" t="s">
        <v>198</v>
      </c>
      <c r="D110" s="23">
        <v>-0.43000000715255737</v>
      </c>
      <c r="E110" s="23">
        <v>0</v>
      </c>
      <c r="F110" s="23">
        <v>0</v>
      </c>
      <c r="G110" s="23">
        <v>-0.43000000715255737</v>
      </c>
      <c r="H110" s="19">
        <f t="shared" si="1"/>
        <v>-4.300000071525574E-4</v>
      </c>
    </row>
    <row r="111" spans="1:8" x14ac:dyDescent="0.25">
      <c r="H111" s="19">
        <f t="shared" si="1"/>
        <v>0</v>
      </c>
    </row>
    <row r="112" spans="1:8" x14ac:dyDescent="0.25">
      <c r="A112" s="22" t="s">
        <v>237</v>
      </c>
      <c r="B112" s="22" t="s">
        <v>56</v>
      </c>
      <c r="C112" s="22" t="s">
        <v>238</v>
      </c>
      <c r="D112" s="23">
        <v>71760492815.589996</v>
      </c>
      <c r="E112" s="23">
        <v>76476773628</v>
      </c>
      <c r="F112" s="23">
        <v>11931407141</v>
      </c>
      <c r="G112" s="23">
        <v>136305859302.59</v>
      </c>
      <c r="H112" s="19">
        <f t="shared" si="1"/>
        <v>136305859.30258998</v>
      </c>
    </row>
    <row r="113" spans="1:8" x14ac:dyDescent="0.25">
      <c r="A113" s="22" t="s">
        <v>239</v>
      </c>
      <c r="B113" s="22" t="s">
        <v>56</v>
      </c>
      <c r="C113" s="22" t="s">
        <v>240</v>
      </c>
      <c r="D113" s="23">
        <v>122830946</v>
      </c>
      <c r="E113" s="23">
        <v>0</v>
      </c>
      <c r="F113" s="23">
        <v>122830946</v>
      </c>
      <c r="G113" s="23">
        <v>0</v>
      </c>
      <c r="H113" s="19">
        <f t="shared" si="1"/>
        <v>0</v>
      </c>
    </row>
    <row r="114" spans="1:8" x14ac:dyDescent="0.25">
      <c r="A114" s="22" t="s">
        <v>241</v>
      </c>
      <c r="B114" s="22" t="s">
        <v>56</v>
      </c>
      <c r="C114" s="22" t="s">
        <v>242</v>
      </c>
      <c r="D114" s="23">
        <v>122830946</v>
      </c>
      <c r="E114" s="23">
        <v>0</v>
      </c>
      <c r="F114" s="23">
        <v>122830946</v>
      </c>
      <c r="G114" s="23">
        <v>0</v>
      </c>
      <c r="H114" s="19">
        <f t="shared" si="1"/>
        <v>0</v>
      </c>
    </row>
    <row r="115" spans="1:8" x14ac:dyDescent="0.25">
      <c r="A115" s="22" t="s">
        <v>243</v>
      </c>
      <c r="B115" s="22" t="s">
        <v>56</v>
      </c>
      <c r="C115" s="22" t="s">
        <v>244</v>
      </c>
      <c r="D115" s="23">
        <v>633807102</v>
      </c>
      <c r="E115" s="23">
        <v>559810537</v>
      </c>
      <c r="F115" s="23">
        <v>216000000</v>
      </c>
      <c r="G115" s="23">
        <v>977617639</v>
      </c>
      <c r="H115" s="19">
        <f t="shared" si="1"/>
        <v>977617.63899999997</v>
      </c>
    </row>
    <row r="116" spans="1:8" x14ac:dyDescent="0.25">
      <c r="A116" s="22" t="s">
        <v>245</v>
      </c>
      <c r="B116" s="22" t="s">
        <v>56</v>
      </c>
      <c r="C116" s="22" t="s">
        <v>246</v>
      </c>
      <c r="D116" s="23">
        <v>266807102</v>
      </c>
      <c r="E116" s="23">
        <v>5810537</v>
      </c>
      <c r="F116" s="23">
        <v>0</v>
      </c>
      <c r="G116" s="23">
        <v>272617639</v>
      </c>
      <c r="H116" s="19">
        <f t="shared" si="1"/>
        <v>272617.63900000002</v>
      </c>
    </row>
    <row r="117" spans="1:8" x14ac:dyDescent="0.25">
      <c r="A117" s="22" t="s">
        <v>247</v>
      </c>
      <c r="B117" s="22" t="s">
        <v>56</v>
      </c>
      <c r="C117" s="22" t="s">
        <v>248</v>
      </c>
      <c r="D117" s="23">
        <v>367000000</v>
      </c>
      <c r="E117" s="23">
        <v>554000000</v>
      </c>
      <c r="F117" s="23">
        <v>216000000</v>
      </c>
      <c r="G117" s="23">
        <v>705000000</v>
      </c>
      <c r="H117" s="19">
        <f t="shared" si="1"/>
        <v>705000</v>
      </c>
    </row>
    <row r="118" spans="1:8" x14ac:dyDescent="0.25">
      <c r="A118" s="22" t="s">
        <v>249</v>
      </c>
      <c r="B118" s="22" t="s">
        <v>56</v>
      </c>
      <c r="C118" s="22" t="s">
        <v>250</v>
      </c>
      <c r="D118" s="23">
        <v>-373862200</v>
      </c>
      <c r="E118" s="23">
        <v>0</v>
      </c>
      <c r="F118" s="23">
        <v>21007324</v>
      </c>
      <c r="G118" s="23">
        <v>-394869524</v>
      </c>
      <c r="H118" s="19">
        <f t="shared" si="1"/>
        <v>-394869.52399999998</v>
      </c>
    </row>
    <row r="119" spans="1:8" x14ac:dyDescent="0.25">
      <c r="A119" s="22" t="s">
        <v>251</v>
      </c>
      <c r="B119" s="22" t="s">
        <v>56</v>
      </c>
      <c r="C119" s="22" t="s">
        <v>246</v>
      </c>
      <c r="D119" s="23">
        <v>-167612200</v>
      </c>
      <c r="E119" s="23">
        <v>0</v>
      </c>
      <c r="F119" s="23">
        <v>7257324</v>
      </c>
      <c r="G119" s="23">
        <v>-174869524</v>
      </c>
      <c r="H119" s="19">
        <f t="shared" si="1"/>
        <v>-174869.524</v>
      </c>
    </row>
    <row r="120" spans="1:8" x14ac:dyDescent="0.25">
      <c r="A120" s="22" t="s">
        <v>252</v>
      </c>
      <c r="B120" s="22" t="s">
        <v>56</v>
      </c>
      <c r="C120" s="22" t="s">
        <v>253</v>
      </c>
      <c r="D120" s="23">
        <v>-206250000</v>
      </c>
      <c r="E120" s="23">
        <v>0</v>
      </c>
      <c r="F120" s="23">
        <v>13750000</v>
      </c>
      <c r="G120" s="23">
        <v>-220000000</v>
      </c>
      <c r="H120" s="19">
        <f t="shared" si="1"/>
        <v>-220000</v>
      </c>
    </row>
    <row r="121" spans="1:8" x14ac:dyDescent="0.25">
      <c r="A121" s="22" t="s">
        <v>254</v>
      </c>
      <c r="B121" s="22" t="s">
        <v>56</v>
      </c>
      <c r="C121" s="22" t="s">
        <v>255</v>
      </c>
      <c r="D121" s="23">
        <v>71377716967.589996</v>
      </c>
      <c r="E121" s="23">
        <v>75916963091</v>
      </c>
      <c r="F121" s="23">
        <v>11571568871</v>
      </c>
      <c r="G121" s="23">
        <v>135723111187.59</v>
      </c>
      <c r="H121" s="19">
        <f t="shared" si="1"/>
        <v>135723111.18759</v>
      </c>
    </row>
    <row r="122" spans="1:8" x14ac:dyDescent="0.25">
      <c r="A122" s="22" t="s">
        <v>256</v>
      </c>
      <c r="B122" s="22" t="s">
        <v>56</v>
      </c>
      <c r="C122" s="22" t="s">
        <v>152</v>
      </c>
      <c r="D122" s="23">
        <v>0</v>
      </c>
      <c r="E122" s="23">
        <v>853987548</v>
      </c>
      <c r="F122" s="23">
        <v>292449</v>
      </c>
      <c r="G122" s="23">
        <v>853695099</v>
      </c>
      <c r="H122" s="19">
        <f t="shared" si="1"/>
        <v>853695.09900000005</v>
      </c>
    </row>
    <row r="123" spans="1:8" x14ac:dyDescent="0.25">
      <c r="A123" s="22" t="s">
        <v>257</v>
      </c>
      <c r="B123" s="22" t="s">
        <v>56</v>
      </c>
      <c r="C123" s="22" t="s">
        <v>158</v>
      </c>
      <c r="D123" s="23">
        <v>345422732.51999998</v>
      </c>
      <c r="E123" s="23">
        <v>0</v>
      </c>
      <c r="F123" s="23">
        <v>0</v>
      </c>
      <c r="G123" s="23">
        <v>345422732.51999998</v>
      </c>
      <c r="H123" s="19">
        <f t="shared" si="1"/>
        <v>345422.73251999996</v>
      </c>
    </row>
    <row r="124" spans="1:8" x14ac:dyDescent="0.25">
      <c r="A124" s="22" t="s">
        <v>258</v>
      </c>
      <c r="B124" s="22" t="s">
        <v>56</v>
      </c>
      <c r="C124" s="22" t="s">
        <v>259</v>
      </c>
      <c r="D124" s="23">
        <v>66929430532.899994</v>
      </c>
      <c r="E124" s="23">
        <v>48313854767</v>
      </c>
      <c r="F124" s="23">
        <v>11571276422</v>
      </c>
      <c r="G124" s="23">
        <v>103672008877.89999</v>
      </c>
      <c r="H124" s="19">
        <f t="shared" si="1"/>
        <v>103672008.87789999</v>
      </c>
    </row>
    <row r="125" spans="1:8" x14ac:dyDescent="0.25">
      <c r="A125" s="22" t="s">
        <v>260</v>
      </c>
      <c r="B125" s="22" t="s">
        <v>56</v>
      </c>
      <c r="C125" s="22" t="s">
        <v>172</v>
      </c>
      <c r="D125" s="23">
        <v>4071487468.1699982</v>
      </c>
      <c r="E125" s="23">
        <v>26749120776</v>
      </c>
      <c r="F125" s="23">
        <v>0</v>
      </c>
      <c r="G125" s="23">
        <v>30820608244.169998</v>
      </c>
      <c r="H125" s="19">
        <f t="shared" si="1"/>
        <v>30820608.244169999</v>
      </c>
    </row>
    <row r="126" spans="1:8" x14ac:dyDescent="0.25">
      <c r="A126" s="22" t="s">
        <v>261</v>
      </c>
      <c r="B126" s="22" t="s">
        <v>56</v>
      </c>
      <c r="C126" s="22" t="s">
        <v>262</v>
      </c>
      <c r="D126" s="23">
        <v>31376234</v>
      </c>
      <c r="E126" s="23">
        <v>0</v>
      </c>
      <c r="F126" s="23">
        <v>0</v>
      </c>
      <c r="G126" s="23">
        <v>31376234</v>
      </c>
      <c r="H126" s="19">
        <f t="shared" si="1"/>
        <v>31376.234</v>
      </c>
    </row>
    <row r="127" spans="1:8" x14ac:dyDescent="0.25">
      <c r="A127" s="22" t="s">
        <v>263</v>
      </c>
      <c r="B127" s="22" t="s">
        <v>56</v>
      </c>
      <c r="C127" s="22" t="s">
        <v>264</v>
      </c>
      <c r="D127" s="23">
        <v>13405644739.645998</v>
      </c>
      <c r="E127" s="23">
        <v>9316160665.8099995</v>
      </c>
      <c r="F127" s="23">
        <v>19497331734.560005</v>
      </c>
      <c r="G127" s="23">
        <v>23586815808.396004</v>
      </c>
      <c r="H127" s="19">
        <f t="shared" si="1"/>
        <v>23586815.808396004</v>
      </c>
    </row>
    <row r="128" spans="1:8" x14ac:dyDescent="0.25">
      <c r="H128" s="19">
        <f t="shared" si="1"/>
        <v>0</v>
      </c>
    </row>
    <row r="129" spans="1:8" x14ac:dyDescent="0.25">
      <c r="H129" s="19">
        <f t="shared" si="1"/>
        <v>0</v>
      </c>
    </row>
    <row r="130" spans="1:8" x14ac:dyDescent="0.25">
      <c r="A130" s="22" t="s">
        <v>265</v>
      </c>
      <c r="B130" s="22" t="s">
        <v>56</v>
      </c>
      <c r="C130" s="22" t="s">
        <v>266</v>
      </c>
      <c r="D130" s="23">
        <v>4867687270</v>
      </c>
      <c r="E130" s="23">
        <v>796874885</v>
      </c>
      <c r="F130" s="23">
        <v>10689250000</v>
      </c>
      <c r="G130" s="23">
        <v>14760062385</v>
      </c>
      <c r="H130" s="19">
        <f t="shared" si="1"/>
        <v>14760062.385</v>
      </c>
    </row>
    <row r="131" spans="1:8" x14ac:dyDescent="0.25">
      <c r="A131" s="22" t="s">
        <v>267</v>
      </c>
      <c r="B131" s="22" t="s">
        <v>56</v>
      </c>
      <c r="C131" s="22" t="s">
        <v>268</v>
      </c>
      <c r="D131" s="23">
        <v>107624885</v>
      </c>
      <c r="E131" s="23">
        <v>107624885</v>
      </c>
      <c r="F131" s="23">
        <v>689250000</v>
      </c>
      <c r="G131" s="23">
        <v>689250000</v>
      </c>
      <c r="H131" s="19">
        <f t="shared" si="1"/>
        <v>689250</v>
      </c>
    </row>
    <row r="132" spans="1:8" x14ac:dyDescent="0.25">
      <c r="A132" s="22" t="s">
        <v>269</v>
      </c>
      <c r="B132" s="22" t="s">
        <v>56</v>
      </c>
      <c r="C132" s="22" t="s">
        <v>270</v>
      </c>
      <c r="D132" s="23">
        <v>107624885</v>
      </c>
      <c r="E132" s="23">
        <v>107624885</v>
      </c>
      <c r="F132" s="23">
        <v>689250000</v>
      </c>
      <c r="G132" s="23">
        <v>689250000</v>
      </c>
      <c r="H132" s="19">
        <f t="shared" si="1"/>
        <v>689250</v>
      </c>
    </row>
    <row r="133" spans="1:8" x14ac:dyDescent="0.25">
      <c r="A133" s="22" t="s">
        <v>271</v>
      </c>
      <c r="B133" s="22" t="s">
        <v>56</v>
      </c>
      <c r="C133" s="22" t="s">
        <v>272</v>
      </c>
      <c r="D133" s="23">
        <v>4760062385</v>
      </c>
      <c r="E133" s="23">
        <v>689250000</v>
      </c>
      <c r="F133" s="23">
        <v>10000000000</v>
      </c>
      <c r="G133" s="23">
        <v>14070812385</v>
      </c>
      <c r="H133" s="19">
        <f t="shared" si="1"/>
        <v>14070812.385</v>
      </c>
    </row>
    <row r="134" spans="1:8" x14ac:dyDescent="0.25">
      <c r="A134" s="22" t="s">
        <v>273</v>
      </c>
      <c r="B134" s="22" t="s">
        <v>56</v>
      </c>
      <c r="C134" s="22" t="s">
        <v>270</v>
      </c>
      <c r="D134" s="23">
        <v>4760062385</v>
      </c>
      <c r="E134" s="23">
        <v>689250000</v>
      </c>
      <c r="F134" s="23">
        <v>10000000000</v>
      </c>
      <c r="G134" s="23">
        <v>14070812385</v>
      </c>
      <c r="H134" s="19">
        <f t="shared" ref="H134:H197" si="2">+G134/1000</f>
        <v>14070812.385</v>
      </c>
    </row>
    <row r="135" spans="1:8" x14ac:dyDescent="0.25">
      <c r="H135" s="19">
        <f t="shared" si="2"/>
        <v>0</v>
      </c>
    </row>
    <row r="136" spans="1:8" x14ac:dyDescent="0.25">
      <c r="A136" s="22" t="s">
        <v>274</v>
      </c>
      <c r="B136" s="22" t="s">
        <v>56</v>
      </c>
      <c r="C136" s="22" t="s">
        <v>275</v>
      </c>
      <c r="D136" s="23">
        <v>2844214257.0559998</v>
      </c>
      <c r="E136" s="23">
        <v>3823183657.4499998</v>
      </c>
      <c r="F136" s="23">
        <v>3983326974.7000003</v>
      </c>
      <c r="G136" s="23">
        <v>3004357574.3060002</v>
      </c>
      <c r="H136" s="19">
        <f t="shared" si="2"/>
        <v>3004357.574306</v>
      </c>
    </row>
    <row r="137" spans="1:8" x14ac:dyDescent="0.25">
      <c r="A137" s="22" t="s">
        <v>276</v>
      </c>
      <c r="B137" s="22" t="s">
        <v>56</v>
      </c>
      <c r="C137" s="22" t="s">
        <v>277</v>
      </c>
      <c r="D137" s="23">
        <v>808186113</v>
      </c>
      <c r="E137" s="23">
        <v>2854005054.7199998</v>
      </c>
      <c r="F137" s="23">
        <v>3015511247.9300003</v>
      </c>
      <c r="G137" s="23">
        <v>969692306.21000051</v>
      </c>
      <c r="H137" s="19">
        <f t="shared" si="2"/>
        <v>969692.30621000053</v>
      </c>
    </row>
    <row r="138" spans="1:8" x14ac:dyDescent="0.25">
      <c r="A138" s="22" t="s">
        <v>278</v>
      </c>
      <c r="B138" s="22" t="s">
        <v>56</v>
      </c>
      <c r="C138" s="22" t="s">
        <v>279</v>
      </c>
      <c r="D138" s="23">
        <v>728696716</v>
      </c>
      <c r="E138" s="23">
        <v>2320232496.6799998</v>
      </c>
      <c r="F138" s="23">
        <v>2546870644.8900003</v>
      </c>
      <c r="G138" s="23">
        <v>955334864.21000051</v>
      </c>
      <c r="H138" s="19">
        <f t="shared" si="2"/>
        <v>955334.86421000049</v>
      </c>
    </row>
    <row r="139" spans="1:8" x14ac:dyDescent="0.25">
      <c r="A139" s="22" t="s">
        <v>280</v>
      </c>
      <c r="B139" s="22" t="s">
        <v>56</v>
      </c>
      <c r="C139" s="22" t="s">
        <v>281</v>
      </c>
      <c r="D139" s="23">
        <v>79489397.00000003</v>
      </c>
      <c r="E139" s="23">
        <v>533772558.04000002</v>
      </c>
      <c r="F139" s="23">
        <v>468640603.04000002</v>
      </c>
      <c r="G139" s="23">
        <v>14357442.00000006</v>
      </c>
      <c r="H139" s="19">
        <f t="shared" si="2"/>
        <v>14357.442000000059</v>
      </c>
    </row>
    <row r="140" spans="1:8" x14ac:dyDescent="0.25">
      <c r="A140" s="22" t="s">
        <v>282</v>
      </c>
      <c r="B140" s="22" t="s">
        <v>56</v>
      </c>
      <c r="C140" s="22" t="s">
        <v>283</v>
      </c>
      <c r="D140" s="23">
        <v>18000</v>
      </c>
      <c r="E140" s="23">
        <v>141020915</v>
      </c>
      <c r="F140" s="23">
        <v>163891407</v>
      </c>
      <c r="G140" s="23">
        <v>22888492</v>
      </c>
      <c r="H140" s="19">
        <f t="shared" si="2"/>
        <v>22888.491999999998</v>
      </c>
    </row>
    <row r="141" spans="1:8" x14ac:dyDescent="0.25">
      <c r="A141" s="22" t="s">
        <v>284</v>
      </c>
      <c r="B141" s="22" t="s">
        <v>56</v>
      </c>
      <c r="C141" s="22" t="s">
        <v>285</v>
      </c>
      <c r="D141" s="23">
        <v>18000</v>
      </c>
      <c r="E141" s="23">
        <v>141020915</v>
      </c>
      <c r="F141" s="23">
        <v>163891407</v>
      </c>
      <c r="G141" s="23">
        <v>22888492</v>
      </c>
      <c r="H141" s="19">
        <f t="shared" si="2"/>
        <v>22888.491999999998</v>
      </c>
    </row>
    <row r="142" spans="1:8" x14ac:dyDescent="0.25">
      <c r="A142" s="22" t="s">
        <v>286</v>
      </c>
      <c r="B142" s="22" t="s">
        <v>56</v>
      </c>
      <c r="C142" s="22" t="s">
        <v>287</v>
      </c>
      <c r="D142" s="23">
        <v>401756374.03999984</v>
      </c>
      <c r="E142" s="23">
        <v>647722044.73000002</v>
      </c>
      <c r="F142" s="23">
        <v>580714972.0999999</v>
      </c>
      <c r="G142" s="23">
        <v>334749301.40999973</v>
      </c>
      <c r="H142" s="19">
        <f t="shared" si="2"/>
        <v>334749.30140999972</v>
      </c>
    </row>
    <row r="143" spans="1:8" x14ac:dyDescent="0.25">
      <c r="A143" s="22" t="s">
        <v>288</v>
      </c>
      <c r="B143" s="22" t="s">
        <v>56</v>
      </c>
      <c r="C143" s="22" t="s">
        <v>289</v>
      </c>
      <c r="D143" s="23">
        <v>73976797</v>
      </c>
      <c r="E143" s="23">
        <v>200206029</v>
      </c>
      <c r="F143" s="23">
        <v>166039943</v>
      </c>
      <c r="G143" s="23">
        <v>39810711</v>
      </c>
      <c r="H143" s="19">
        <f t="shared" si="2"/>
        <v>39810.711000000003</v>
      </c>
    </row>
    <row r="144" spans="1:8" x14ac:dyDescent="0.25">
      <c r="A144" s="22" t="s">
        <v>290</v>
      </c>
      <c r="B144" s="22" t="s">
        <v>56</v>
      </c>
      <c r="C144" s="22" t="s">
        <v>94</v>
      </c>
      <c r="D144" s="23">
        <v>2748644</v>
      </c>
      <c r="E144" s="23">
        <v>55274927</v>
      </c>
      <c r="F144" s="23">
        <v>57520823</v>
      </c>
      <c r="G144" s="23">
        <v>4994540</v>
      </c>
      <c r="H144" s="19">
        <f t="shared" si="2"/>
        <v>4994.54</v>
      </c>
    </row>
    <row r="145" spans="1:8" x14ac:dyDescent="0.25">
      <c r="A145" s="22" t="s">
        <v>291</v>
      </c>
      <c r="B145" s="22" t="s">
        <v>56</v>
      </c>
      <c r="C145" s="22" t="s">
        <v>292</v>
      </c>
      <c r="D145" s="23">
        <v>0</v>
      </c>
      <c r="E145" s="23">
        <v>12929500</v>
      </c>
      <c r="F145" s="23">
        <v>19474991</v>
      </c>
      <c r="G145" s="23">
        <v>6545491</v>
      </c>
      <c r="H145" s="19">
        <f t="shared" si="2"/>
        <v>6545.491</v>
      </c>
    </row>
    <row r="146" spans="1:8" x14ac:dyDescent="0.25">
      <c r="A146" s="22" t="s">
        <v>293</v>
      </c>
      <c r="B146" s="22" t="s">
        <v>56</v>
      </c>
      <c r="C146" s="22" t="s">
        <v>90</v>
      </c>
      <c r="D146" s="23">
        <v>11791042.010000013</v>
      </c>
      <c r="E146" s="23">
        <v>59726560.200000003</v>
      </c>
      <c r="F146" s="23">
        <v>51286107.82</v>
      </c>
      <c r="G146" s="23">
        <v>3350589.6300000101</v>
      </c>
      <c r="H146" s="19">
        <f t="shared" si="2"/>
        <v>3350.5896300000099</v>
      </c>
    </row>
    <row r="147" spans="1:8" x14ac:dyDescent="0.25">
      <c r="A147" s="22" t="s">
        <v>294</v>
      </c>
      <c r="B147" s="22" t="s">
        <v>56</v>
      </c>
      <c r="C147" s="22" t="s">
        <v>295</v>
      </c>
      <c r="D147" s="23">
        <v>2264446</v>
      </c>
      <c r="E147" s="23">
        <v>2264446</v>
      </c>
      <c r="F147" s="23">
        <v>1279384</v>
      </c>
      <c r="G147" s="23">
        <v>1279384</v>
      </c>
      <c r="H147" s="19">
        <f t="shared" si="2"/>
        <v>1279.384</v>
      </c>
    </row>
    <row r="148" spans="1:8" x14ac:dyDescent="0.25">
      <c r="A148" s="22" t="s">
        <v>296</v>
      </c>
      <c r="B148" s="22" t="s">
        <v>56</v>
      </c>
      <c r="C148" s="22" t="s">
        <v>297</v>
      </c>
      <c r="D148" s="23">
        <v>69681600</v>
      </c>
      <c r="E148" s="23">
        <v>69681600</v>
      </c>
      <c r="F148" s="23">
        <v>74603073</v>
      </c>
      <c r="G148" s="23">
        <v>74603073</v>
      </c>
      <c r="H148" s="19">
        <f t="shared" si="2"/>
        <v>74603.073000000004</v>
      </c>
    </row>
    <row r="149" spans="1:8" x14ac:dyDescent="0.25">
      <c r="A149" s="22" t="s">
        <v>298</v>
      </c>
      <c r="B149" s="22" t="s">
        <v>56</v>
      </c>
      <c r="C149" s="22" t="s">
        <v>299</v>
      </c>
      <c r="D149" s="23">
        <v>21207244</v>
      </c>
      <c r="E149" s="23">
        <v>21324451</v>
      </c>
      <c r="F149" s="23">
        <v>26053053</v>
      </c>
      <c r="G149" s="23">
        <v>25935846</v>
      </c>
      <c r="H149" s="19">
        <f t="shared" si="2"/>
        <v>25935.846000000001</v>
      </c>
    </row>
    <row r="150" spans="1:8" x14ac:dyDescent="0.25">
      <c r="A150" s="22" t="s">
        <v>300</v>
      </c>
      <c r="B150" s="22" t="s">
        <v>56</v>
      </c>
      <c r="C150" s="22" t="s">
        <v>301</v>
      </c>
      <c r="D150" s="23">
        <v>21046400</v>
      </c>
      <c r="E150" s="23">
        <v>21046400</v>
      </c>
      <c r="F150" s="23">
        <v>26775440</v>
      </c>
      <c r="G150" s="23">
        <v>26775440</v>
      </c>
      <c r="H150" s="19">
        <f t="shared" si="2"/>
        <v>26775.439999999999</v>
      </c>
    </row>
    <row r="151" spans="1:8" x14ac:dyDescent="0.25">
      <c r="A151" s="22" t="s">
        <v>302</v>
      </c>
      <c r="B151" s="22" t="s">
        <v>56</v>
      </c>
      <c r="C151" s="22" t="s">
        <v>303</v>
      </c>
      <c r="D151" s="23">
        <v>58195735</v>
      </c>
      <c r="E151" s="23">
        <v>17311327</v>
      </c>
      <c r="F151" s="23">
        <v>17495504</v>
      </c>
      <c r="G151" s="23">
        <v>58379912</v>
      </c>
      <c r="H151" s="19">
        <f t="shared" si="2"/>
        <v>58379.911999999997</v>
      </c>
    </row>
    <row r="152" spans="1:8" x14ac:dyDescent="0.25">
      <c r="A152" s="22" t="s">
        <v>304</v>
      </c>
      <c r="B152" s="22" t="s">
        <v>56</v>
      </c>
      <c r="C152" s="22" t="s">
        <v>305</v>
      </c>
      <c r="D152" s="23">
        <v>34258523</v>
      </c>
      <c r="E152" s="23">
        <v>43629567</v>
      </c>
      <c r="F152" s="23">
        <v>43319495</v>
      </c>
      <c r="G152" s="23">
        <v>33948451</v>
      </c>
      <c r="H152" s="19">
        <f t="shared" si="2"/>
        <v>33948.451000000001</v>
      </c>
    </row>
    <row r="153" spans="1:8" x14ac:dyDescent="0.25">
      <c r="A153" s="22" t="s">
        <v>306</v>
      </c>
      <c r="B153" s="22" t="s">
        <v>56</v>
      </c>
      <c r="C153" s="22" t="s">
        <v>307</v>
      </c>
      <c r="D153" s="23">
        <v>252500</v>
      </c>
      <c r="E153" s="23">
        <v>252500</v>
      </c>
      <c r="F153" s="23">
        <v>252000</v>
      </c>
      <c r="G153" s="23">
        <v>252000</v>
      </c>
      <c r="H153" s="19">
        <f t="shared" si="2"/>
        <v>252</v>
      </c>
    </row>
    <row r="154" spans="1:8" x14ac:dyDescent="0.25">
      <c r="A154" s="22" t="s">
        <v>308</v>
      </c>
      <c r="B154" s="22" t="s">
        <v>56</v>
      </c>
      <c r="C154" s="22" t="s">
        <v>122</v>
      </c>
      <c r="D154" s="23">
        <v>7213795.5</v>
      </c>
      <c r="E154" s="23">
        <v>14625931</v>
      </c>
      <c r="F154" s="23">
        <v>15307525</v>
      </c>
      <c r="G154" s="23">
        <v>7895389.5</v>
      </c>
      <c r="H154" s="19">
        <f t="shared" si="2"/>
        <v>7895.3895000000002</v>
      </c>
    </row>
    <row r="155" spans="1:8" x14ac:dyDescent="0.25">
      <c r="A155" s="22" t="s">
        <v>309</v>
      </c>
      <c r="B155" s="22" t="s">
        <v>56</v>
      </c>
      <c r="C155" s="22" t="s">
        <v>310</v>
      </c>
      <c r="D155" s="23">
        <v>6930845</v>
      </c>
      <c r="E155" s="23">
        <v>6930845</v>
      </c>
      <c r="F155" s="23">
        <v>7011362</v>
      </c>
      <c r="G155" s="23">
        <v>7011362</v>
      </c>
      <c r="H155" s="19">
        <f t="shared" si="2"/>
        <v>7011.3620000000001</v>
      </c>
    </row>
    <row r="156" spans="1:8" x14ac:dyDescent="0.25">
      <c r="A156" s="22" t="s">
        <v>311</v>
      </c>
      <c r="B156" s="22" t="s">
        <v>56</v>
      </c>
      <c r="C156" s="22" t="s">
        <v>312</v>
      </c>
      <c r="D156" s="23">
        <v>39144538</v>
      </c>
      <c r="E156" s="23">
        <v>38644538</v>
      </c>
      <c r="F156" s="23">
        <v>42233682</v>
      </c>
      <c r="G156" s="23">
        <v>42733682</v>
      </c>
      <c r="H156" s="19">
        <f t="shared" si="2"/>
        <v>42733.682000000001</v>
      </c>
    </row>
    <row r="157" spans="1:8" x14ac:dyDescent="0.25">
      <c r="A157" s="22" t="s">
        <v>313</v>
      </c>
      <c r="B157" s="22" t="s">
        <v>56</v>
      </c>
      <c r="C157" s="22" t="s">
        <v>314</v>
      </c>
      <c r="D157" s="23">
        <v>53044264.530000001</v>
      </c>
      <c r="E157" s="23">
        <v>83873423.530000001</v>
      </c>
      <c r="F157" s="23">
        <v>32062589.280000001</v>
      </c>
      <c r="G157" s="23">
        <v>1233430.2800000012</v>
      </c>
      <c r="H157" s="19">
        <f t="shared" si="2"/>
        <v>1233.4302800000012</v>
      </c>
    </row>
    <row r="158" spans="1:8" x14ac:dyDescent="0.25">
      <c r="A158" s="22" t="s">
        <v>315</v>
      </c>
      <c r="B158" s="22" t="s">
        <v>56</v>
      </c>
      <c r="C158" s="22" t="s">
        <v>316</v>
      </c>
      <c r="D158" s="23">
        <v>80733480</v>
      </c>
      <c r="E158" s="23">
        <v>83123026</v>
      </c>
      <c r="F158" s="23">
        <v>135443989</v>
      </c>
      <c r="G158" s="23">
        <v>133054443</v>
      </c>
      <c r="H158" s="19">
        <f t="shared" si="2"/>
        <v>133054.443</v>
      </c>
    </row>
    <row r="159" spans="1:8" x14ac:dyDescent="0.25">
      <c r="A159" s="22" t="s">
        <v>317</v>
      </c>
      <c r="B159" s="22" t="s">
        <v>56</v>
      </c>
      <c r="C159" s="22" t="s">
        <v>318</v>
      </c>
      <c r="D159" s="23">
        <v>4051973</v>
      </c>
      <c r="E159" s="23">
        <v>4051973</v>
      </c>
      <c r="F159" s="23">
        <v>11875497</v>
      </c>
      <c r="G159" s="23">
        <v>11875497</v>
      </c>
      <c r="H159" s="19">
        <f t="shared" si="2"/>
        <v>11875.496999999999</v>
      </c>
    </row>
    <row r="160" spans="1:8" x14ac:dyDescent="0.25">
      <c r="A160" s="22" t="s">
        <v>319</v>
      </c>
      <c r="B160" s="22" t="s">
        <v>56</v>
      </c>
      <c r="C160" s="22" t="s">
        <v>320</v>
      </c>
      <c r="D160" s="23">
        <v>5802228</v>
      </c>
      <c r="E160" s="23">
        <v>5802228</v>
      </c>
      <c r="F160" s="23">
        <v>14039614</v>
      </c>
      <c r="G160" s="23">
        <v>14039614</v>
      </c>
      <c r="H160" s="19">
        <f t="shared" si="2"/>
        <v>14039.614</v>
      </c>
    </row>
    <row r="161" spans="1:8" x14ac:dyDescent="0.25">
      <c r="A161" s="22" t="s">
        <v>321</v>
      </c>
      <c r="B161" s="22" t="s">
        <v>56</v>
      </c>
      <c r="C161" s="22" t="s">
        <v>90</v>
      </c>
      <c r="D161" s="23">
        <v>414131</v>
      </c>
      <c r="E161" s="23">
        <v>414131</v>
      </c>
      <c r="F161" s="23">
        <v>460519</v>
      </c>
      <c r="G161" s="23">
        <v>460519</v>
      </c>
      <c r="H161" s="19">
        <f t="shared" si="2"/>
        <v>460.51900000000001</v>
      </c>
    </row>
    <row r="162" spans="1:8" x14ac:dyDescent="0.25">
      <c r="A162" s="22" t="s">
        <v>322</v>
      </c>
      <c r="B162" s="22" t="s">
        <v>56</v>
      </c>
      <c r="C162" s="22" t="s">
        <v>323</v>
      </c>
      <c r="D162" s="23">
        <v>2901756</v>
      </c>
      <c r="E162" s="23">
        <v>5291302</v>
      </c>
      <c r="F162" s="23">
        <v>6995395</v>
      </c>
      <c r="G162" s="23">
        <v>4605849</v>
      </c>
      <c r="H162" s="19">
        <f t="shared" si="2"/>
        <v>4605.8490000000002</v>
      </c>
    </row>
    <row r="163" spans="1:8" x14ac:dyDescent="0.25">
      <c r="A163" s="22" t="s">
        <v>324</v>
      </c>
      <c r="B163" s="22" t="s">
        <v>56</v>
      </c>
      <c r="C163" s="22" t="s">
        <v>325</v>
      </c>
      <c r="D163" s="23">
        <v>1278396</v>
      </c>
      <c r="E163" s="23">
        <v>1278396</v>
      </c>
      <c r="F163" s="23">
        <v>4547072</v>
      </c>
      <c r="G163" s="23">
        <v>4547072</v>
      </c>
      <c r="H163" s="19">
        <f t="shared" si="2"/>
        <v>4547.0720000000001</v>
      </c>
    </row>
    <row r="164" spans="1:8" x14ac:dyDescent="0.25">
      <c r="A164" s="22" t="s">
        <v>326</v>
      </c>
      <c r="B164" s="22" t="s">
        <v>56</v>
      </c>
      <c r="C164" s="22" t="s">
        <v>327</v>
      </c>
      <c r="D164" s="23">
        <v>18901990</v>
      </c>
      <c r="E164" s="23">
        <v>18901990</v>
      </c>
      <c r="F164" s="23">
        <v>36692275</v>
      </c>
      <c r="G164" s="23">
        <v>36692275</v>
      </c>
      <c r="H164" s="19">
        <f t="shared" si="2"/>
        <v>36692.275000000001</v>
      </c>
    </row>
    <row r="165" spans="1:8" x14ac:dyDescent="0.25">
      <c r="A165" s="22" t="s">
        <v>328</v>
      </c>
      <c r="B165" s="22" t="s">
        <v>56</v>
      </c>
      <c r="C165" s="22" t="s">
        <v>329</v>
      </c>
      <c r="D165" s="23">
        <v>5364109</v>
      </c>
      <c r="E165" s="23">
        <v>5364109</v>
      </c>
      <c r="F165" s="23">
        <v>10091957</v>
      </c>
      <c r="G165" s="23">
        <v>10091957</v>
      </c>
      <c r="H165" s="19">
        <f t="shared" si="2"/>
        <v>10091.957</v>
      </c>
    </row>
    <row r="166" spans="1:8" x14ac:dyDescent="0.25">
      <c r="A166" s="22" t="s">
        <v>330</v>
      </c>
      <c r="B166" s="22" t="s">
        <v>56</v>
      </c>
      <c r="C166" s="22" t="s">
        <v>331</v>
      </c>
      <c r="D166" s="23">
        <v>37295000</v>
      </c>
      <c r="E166" s="23">
        <v>37295000</v>
      </c>
      <c r="F166" s="23">
        <v>44638000</v>
      </c>
      <c r="G166" s="23">
        <v>44638000</v>
      </c>
      <c r="H166" s="19">
        <f t="shared" si="2"/>
        <v>44638</v>
      </c>
    </row>
    <row r="167" spans="1:8" x14ac:dyDescent="0.25">
      <c r="A167" s="22" t="s">
        <v>332</v>
      </c>
      <c r="B167" s="22" t="s">
        <v>56</v>
      </c>
      <c r="C167" s="22" t="s">
        <v>333</v>
      </c>
      <c r="D167" s="23">
        <v>436897</v>
      </c>
      <c r="E167" s="23">
        <v>436897</v>
      </c>
      <c r="F167" s="23">
        <v>936660</v>
      </c>
      <c r="G167" s="23">
        <v>936660</v>
      </c>
      <c r="H167" s="19">
        <f t="shared" si="2"/>
        <v>936.66</v>
      </c>
    </row>
    <row r="168" spans="1:8" x14ac:dyDescent="0.25">
      <c r="A168" s="22" t="s">
        <v>334</v>
      </c>
      <c r="B168" s="22" t="s">
        <v>56</v>
      </c>
      <c r="C168" s="22" t="s">
        <v>335</v>
      </c>
      <c r="D168" s="23">
        <v>4287000</v>
      </c>
      <c r="E168" s="23">
        <v>4287000</v>
      </c>
      <c r="F168" s="23">
        <v>5167000</v>
      </c>
      <c r="G168" s="23">
        <v>5167000</v>
      </c>
      <c r="H168" s="19">
        <f t="shared" si="2"/>
        <v>5167</v>
      </c>
    </row>
    <row r="169" spans="1:8" x14ac:dyDescent="0.25">
      <c r="A169" s="22" t="s">
        <v>336</v>
      </c>
      <c r="B169" s="22" t="s">
        <v>56</v>
      </c>
      <c r="C169" s="22" t="s">
        <v>337</v>
      </c>
      <c r="D169" s="23">
        <v>1465996186</v>
      </c>
      <c r="E169" s="23">
        <v>61219278</v>
      </c>
      <c r="F169" s="23">
        <v>15973994</v>
      </c>
      <c r="G169" s="23">
        <v>1420750902</v>
      </c>
      <c r="H169" s="19">
        <f t="shared" si="2"/>
        <v>1420750.902</v>
      </c>
    </row>
    <row r="170" spans="1:8" x14ac:dyDescent="0.25">
      <c r="A170" s="22" t="s">
        <v>338</v>
      </c>
      <c r="B170" s="22" t="s">
        <v>56</v>
      </c>
      <c r="C170" s="22" t="s">
        <v>339</v>
      </c>
      <c r="D170" s="23">
        <v>18174070</v>
      </c>
      <c r="E170" s="23">
        <v>0</v>
      </c>
      <c r="F170" s="23">
        <v>0</v>
      </c>
      <c r="G170" s="23">
        <v>18174070</v>
      </c>
      <c r="H170" s="19">
        <f t="shared" si="2"/>
        <v>18174.07</v>
      </c>
    </row>
    <row r="171" spans="1:8" x14ac:dyDescent="0.25">
      <c r="A171" s="22" t="s">
        <v>340</v>
      </c>
      <c r="B171" s="22" t="s">
        <v>56</v>
      </c>
      <c r="C171" s="22" t="s">
        <v>341</v>
      </c>
      <c r="D171" s="23">
        <v>342707742</v>
      </c>
      <c r="E171" s="23">
        <v>0</v>
      </c>
      <c r="F171" s="23">
        <v>0</v>
      </c>
      <c r="G171" s="23">
        <v>342707742</v>
      </c>
      <c r="H171" s="19">
        <f t="shared" si="2"/>
        <v>342707.74200000003</v>
      </c>
    </row>
    <row r="172" spans="1:8" x14ac:dyDescent="0.25">
      <c r="A172" s="22" t="s">
        <v>342</v>
      </c>
      <c r="B172" s="22" t="s">
        <v>56</v>
      </c>
      <c r="C172" s="22" t="s">
        <v>343</v>
      </c>
      <c r="D172" s="23">
        <v>1094696346</v>
      </c>
      <c r="E172" s="23">
        <v>56548872</v>
      </c>
      <c r="F172" s="23">
        <v>9508085</v>
      </c>
      <c r="G172" s="23">
        <v>1047655559</v>
      </c>
      <c r="H172" s="19">
        <f t="shared" si="2"/>
        <v>1047655.559</v>
      </c>
    </row>
    <row r="173" spans="1:8" x14ac:dyDescent="0.25">
      <c r="A173" s="22" t="s">
        <v>344</v>
      </c>
      <c r="B173" s="22" t="s">
        <v>56</v>
      </c>
      <c r="C173" s="22" t="s">
        <v>345</v>
      </c>
      <c r="D173" s="23">
        <v>0</v>
      </c>
      <c r="E173" s="23">
        <v>4670406</v>
      </c>
      <c r="F173" s="23">
        <v>4670406</v>
      </c>
      <c r="G173" s="23">
        <v>0</v>
      </c>
      <c r="H173" s="19">
        <f t="shared" si="2"/>
        <v>0</v>
      </c>
    </row>
    <row r="174" spans="1:8" x14ac:dyDescent="0.25">
      <c r="A174" s="22" t="s">
        <v>346</v>
      </c>
      <c r="B174" s="22" t="s">
        <v>56</v>
      </c>
      <c r="C174" s="22" t="s">
        <v>347</v>
      </c>
      <c r="D174" s="23">
        <v>10418028</v>
      </c>
      <c r="E174" s="23">
        <v>0</v>
      </c>
      <c r="F174" s="23">
        <v>1795503</v>
      </c>
      <c r="G174" s="23">
        <v>12213531</v>
      </c>
      <c r="H174" s="19">
        <f t="shared" si="2"/>
        <v>12213.531000000001</v>
      </c>
    </row>
    <row r="175" spans="1:8" x14ac:dyDescent="0.25">
      <c r="A175" s="22" t="s">
        <v>348</v>
      </c>
      <c r="B175" s="22" t="s">
        <v>56</v>
      </c>
      <c r="C175" s="22" t="s">
        <v>349</v>
      </c>
      <c r="D175" s="23">
        <v>-47366865.00400015</v>
      </c>
      <c r="E175" s="23">
        <v>18551115</v>
      </c>
      <c r="F175" s="23">
        <v>42070413</v>
      </c>
      <c r="G175" s="23">
        <v>-23847567.00400015</v>
      </c>
      <c r="H175" s="19">
        <f t="shared" si="2"/>
        <v>-23847.56700400015</v>
      </c>
    </row>
    <row r="176" spans="1:8" x14ac:dyDescent="0.25">
      <c r="A176" s="22" t="s">
        <v>350</v>
      </c>
      <c r="B176" s="22" t="s">
        <v>56</v>
      </c>
      <c r="C176" s="22" t="s">
        <v>351</v>
      </c>
      <c r="D176" s="23">
        <v>782479552.79400003</v>
      </c>
      <c r="E176" s="23">
        <v>0</v>
      </c>
      <c r="F176" s="23">
        <v>24281569</v>
      </c>
      <c r="G176" s="23">
        <v>806761121.79400003</v>
      </c>
      <c r="H176" s="19">
        <f t="shared" si="2"/>
        <v>806761.12179400004</v>
      </c>
    </row>
    <row r="177" spans="1:8" x14ac:dyDescent="0.25">
      <c r="A177" s="22" t="s">
        <v>352</v>
      </c>
      <c r="B177" s="22" t="s">
        <v>56</v>
      </c>
      <c r="C177" s="22" t="s">
        <v>353</v>
      </c>
      <c r="D177" s="23">
        <v>770060065.13199997</v>
      </c>
      <c r="E177" s="23">
        <v>0</v>
      </c>
      <c r="F177" s="23">
        <v>17788844</v>
      </c>
      <c r="G177" s="23">
        <v>787848909.13199997</v>
      </c>
      <c r="H177" s="19">
        <f t="shared" si="2"/>
        <v>787848.90913199994</v>
      </c>
    </row>
    <row r="178" spans="1:8" x14ac:dyDescent="0.25">
      <c r="A178" s="22" t="s">
        <v>354</v>
      </c>
      <c r="B178" s="22" t="s">
        <v>56</v>
      </c>
      <c r="C178" s="22" t="s">
        <v>355</v>
      </c>
      <c r="D178" s="23">
        <v>-615598239.45000005</v>
      </c>
      <c r="E178" s="23">
        <v>18551115</v>
      </c>
      <c r="F178" s="23">
        <v>0</v>
      </c>
      <c r="G178" s="23">
        <v>-634149354.45000005</v>
      </c>
      <c r="H178" s="19">
        <f t="shared" si="2"/>
        <v>-634149.3544500001</v>
      </c>
    </row>
    <row r="179" spans="1:8" x14ac:dyDescent="0.25">
      <c r="A179" s="22" t="s">
        <v>356</v>
      </c>
      <c r="B179" s="22" t="s">
        <v>56</v>
      </c>
      <c r="C179" s="22" t="s">
        <v>357</v>
      </c>
      <c r="D179" s="23">
        <v>-984308243.48000002</v>
      </c>
      <c r="E179" s="23">
        <v>0</v>
      </c>
      <c r="F179" s="23">
        <v>0</v>
      </c>
      <c r="G179" s="23">
        <v>-984308243.48000002</v>
      </c>
      <c r="H179" s="19">
        <f t="shared" si="2"/>
        <v>-984308.24348000006</v>
      </c>
    </row>
    <row r="180" spans="1:8" x14ac:dyDescent="0.25">
      <c r="A180" s="22" t="s">
        <v>358</v>
      </c>
      <c r="B180" s="22" t="s">
        <v>56</v>
      </c>
      <c r="C180" s="22" t="s">
        <v>359</v>
      </c>
      <c r="D180" s="23">
        <v>134890969.01999998</v>
      </c>
      <c r="E180" s="23">
        <v>17542224</v>
      </c>
      <c r="F180" s="23">
        <v>29720951.670000002</v>
      </c>
      <c r="G180" s="23">
        <v>147069696.69</v>
      </c>
      <c r="H180" s="19">
        <f t="shared" si="2"/>
        <v>147069.69669000001</v>
      </c>
    </row>
    <row r="181" spans="1:8" x14ac:dyDescent="0.25">
      <c r="A181" s="22" t="s">
        <v>360</v>
      </c>
      <c r="B181" s="22" t="s">
        <v>56</v>
      </c>
      <c r="C181" s="22" t="s">
        <v>361</v>
      </c>
      <c r="D181" s="23">
        <v>134890969.01999998</v>
      </c>
      <c r="E181" s="23">
        <v>17542224</v>
      </c>
      <c r="F181" s="23">
        <v>29720951.670000002</v>
      </c>
      <c r="G181" s="23">
        <v>147069696.69</v>
      </c>
      <c r="H181" s="19">
        <f t="shared" si="2"/>
        <v>147069.69669000001</v>
      </c>
    </row>
    <row r="182" spans="1:8" x14ac:dyDescent="0.25">
      <c r="H182" s="19">
        <f t="shared" si="2"/>
        <v>0</v>
      </c>
    </row>
    <row r="183" spans="1:8" x14ac:dyDescent="0.25">
      <c r="A183" s="22" t="s">
        <v>362</v>
      </c>
      <c r="B183" s="22" t="s">
        <v>56</v>
      </c>
      <c r="C183" s="22" t="s">
        <v>363</v>
      </c>
      <c r="D183" s="23">
        <v>2202569</v>
      </c>
      <c r="E183" s="23">
        <v>778134540</v>
      </c>
      <c r="F183" s="23">
        <v>1922285769.5</v>
      </c>
      <c r="G183" s="23">
        <v>1146353798.5</v>
      </c>
      <c r="H183" s="19">
        <f t="shared" si="2"/>
        <v>1146353.7985</v>
      </c>
    </row>
    <row r="184" spans="1:8" x14ac:dyDescent="0.25">
      <c r="A184" s="22" t="s">
        <v>364</v>
      </c>
      <c r="B184" s="22" t="s">
        <v>56</v>
      </c>
      <c r="C184" s="22" t="s">
        <v>365</v>
      </c>
      <c r="D184" s="23">
        <v>2202569</v>
      </c>
      <c r="E184" s="23">
        <v>777567512</v>
      </c>
      <c r="F184" s="23">
        <v>1921718741.5</v>
      </c>
      <c r="G184" s="23">
        <v>1146353798.5</v>
      </c>
      <c r="H184" s="19">
        <f t="shared" si="2"/>
        <v>1146353.7985</v>
      </c>
    </row>
    <row r="185" spans="1:8" x14ac:dyDescent="0.25">
      <c r="A185" s="22" t="s">
        <v>366</v>
      </c>
      <c r="B185" s="22" t="s">
        <v>56</v>
      </c>
      <c r="C185" s="22" t="s">
        <v>367</v>
      </c>
      <c r="D185" s="23">
        <v>0</v>
      </c>
      <c r="E185" s="23">
        <v>470606279</v>
      </c>
      <c r="F185" s="23">
        <v>470606279</v>
      </c>
      <c r="G185" s="23">
        <v>0</v>
      </c>
      <c r="H185" s="19">
        <f t="shared" si="2"/>
        <v>0</v>
      </c>
    </row>
    <row r="186" spans="1:8" x14ac:dyDescent="0.25">
      <c r="A186" s="22" t="s">
        <v>368</v>
      </c>
      <c r="B186" s="22" t="s">
        <v>56</v>
      </c>
      <c r="C186" s="22" t="s">
        <v>369</v>
      </c>
      <c r="D186" s="23">
        <v>0</v>
      </c>
      <c r="E186" s="23">
        <v>42193583</v>
      </c>
      <c r="F186" s="23">
        <v>552646260</v>
      </c>
      <c r="G186" s="23">
        <v>510452677</v>
      </c>
      <c r="H186" s="19">
        <f t="shared" si="2"/>
        <v>510452.67700000003</v>
      </c>
    </row>
    <row r="187" spans="1:8" x14ac:dyDescent="0.25">
      <c r="A187" s="22" t="s">
        <v>370</v>
      </c>
      <c r="B187" s="22" t="s">
        <v>56</v>
      </c>
      <c r="C187" s="22" t="s">
        <v>371</v>
      </c>
      <c r="D187" s="23">
        <v>0</v>
      </c>
      <c r="E187" s="23">
        <v>6065755</v>
      </c>
      <c r="F187" s="23">
        <v>66009092</v>
      </c>
      <c r="G187" s="23">
        <v>59943337</v>
      </c>
      <c r="H187" s="19">
        <f t="shared" si="2"/>
        <v>59943.337</v>
      </c>
    </row>
    <row r="188" spans="1:8" x14ac:dyDescent="0.25">
      <c r="A188" s="22" t="s">
        <v>372</v>
      </c>
      <c r="B188" s="22" t="s">
        <v>56</v>
      </c>
      <c r="C188" s="22" t="s">
        <v>373</v>
      </c>
      <c r="D188" s="23">
        <v>0</v>
      </c>
      <c r="E188" s="23">
        <v>42723033</v>
      </c>
      <c r="F188" s="23">
        <v>160439763</v>
      </c>
      <c r="G188" s="23">
        <v>117716730</v>
      </c>
      <c r="H188" s="19">
        <f t="shared" si="2"/>
        <v>117716.73</v>
      </c>
    </row>
    <row r="189" spans="1:8" x14ac:dyDescent="0.25">
      <c r="A189" s="22" t="s">
        <v>374</v>
      </c>
      <c r="B189" s="22" t="s">
        <v>56</v>
      </c>
      <c r="C189" s="22" t="s">
        <v>375</v>
      </c>
      <c r="D189" s="23">
        <v>158361</v>
      </c>
      <c r="E189" s="23">
        <v>55206369</v>
      </c>
      <c r="F189" s="23">
        <v>221758830</v>
      </c>
      <c r="G189" s="23">
        <v>166710822</v>
      </c>
      <c r="H189" s="19">
        <f t="shared" si="2"/>
        <v>166710.82199999999</v>
      </c>
    </row>
    <row r="190" spans="1:8" x14ac:dyDescent="0.25">
      <c r="A190" s="22" t="s">
        <v>376</v>
      </c>
      <c r="B190" s="22" t="s">
        <v>56</v>
      </c>
      <c r="C190" s="22" t="s">
        <v>377</v>
      </c>
      <c r="D190" s="23">
        <v>0</v>
      </c>
      <c r="E190" s="23">
        <v>116665830</v>
      </c>
      <c r="F190" s="23">
        <v>306676110.5</v>
      </c>
      <c r="G190" s="23">
        <v>190010280.5</v>
      </c>
      <c r="H190" s="19">
        <f t="shared" si="2"/>
        <v>190010.28049999999</v>
      </c>
    </row>
    <row r="191" spans="1:8" x14ac:dyDescent="0.25">
      <c r="A191" s="22" t="s">
        <v>378</v>
      </c>
      <c r="B191" s="22" t="s">
        <v>56</v>
      </c>
      <c r="C191" s="22" t="s">
        <v>379</v>
      </c>
      <c r="D191" s="23">
        <v>2044208</v>
      </c>
      <c r="E191" s="23">
        <v>38279069</v>
      </c>
      <c r="F191" s="23">
        <v>137754813</v>
      </c>
      <c r="G191" s="23">
        <v>101519952</v>
      </c>
      <c r="H191" s="19">
        <f t="shared" si="2"/>
        <v>101519.952</v>
      </c>
    </row>
    <row r="192" spans="1:8" x14ac:dyDescent="0.25">
      <c r="A192" s="22" t="s">
        <v>380</v>
      </c>
      <c r="B192" s="22" t="s">
        <v>56</v>
      </c>
      <c r="C192" s="22" t="s">
        <v>381</v>
      </c>
      <c r="D192" s="23">
        <v>0</v>
      </c>
      <c r="E192" s="23">
        <v>5827594</v>
      </c>
      <c r="F192" s="23">
        <v>5827594</v>
      </c>
      <c r="G192" s="23">
        <v>0</v>
      </c>
      <c r="H192" s="19">
        <f t="shared" si="2"/>
        <v>0</v>
      </c>
    </row>
    <row r="193" spans="1:8" x14ac:dyDescent="0.25">
      <c r="A193" s="22" t="s">
        <v>382</v>
      </c>
      <c r="B193" s="22" t="s">
        <v>56</v>
      </c>
      <c r="C193" s="22" t="s">
        <v>383</v>
      </c>
      <c r="D193" s="23">
        <v>0</v>
      </c>
      <c r="E193" s="23">
        <v>567028</v>
      </c>
      <c r="F193" s="23">
        <v>567028</v>
      </c>
      <c r="G193" s="23">
        <v>0</v>
      </c>
      <c r="H193" s="19">
        <f t="shared" si="2"/>
        <v>0</v>
      </c>
    </row>
    <row r="194" spans="1:8" x14ac:dyDescent="0.25">
      <c r="A194" s="22" t="s">
        <v>384</v>
      </c>
      <c r="B194" s="22" t="s">
        <v>56</v>
      </c>
      <c r="C194" s="22" t="s">
        <v>385</v>
      </c>
      <c r="D194" s="23">
        <v>0</v>
      </c>
      <c r="E194" s="23">
        <v>567028</v>
      </c>
      <c r="F194" s="23">
        <v>567028</v>
      </c>
      <c r="G194" s="23">
        <v>0</v>
      </c>
      <c r="H194" s="19">
        <f t="shared" si="2"/>
        <v>0</v>
      </c>
    </row>
    <row r="195" spans="1:8" x14ac:dyDescent="0.25">
      <c r="H195" s="19">
        <f t="shared" si="2"/>
        <v>0</v>
      </c>
    </row>
    <row r="196" spans="1:8" x14ac:dyDescent="0.25">
      <c r="A196" s="22" t="s">
        <v>386</v>
      </c>
      <c r="B196" s="22" t="s">
        <v>56</v>
      </c>
      <c r="C196" s="22" t="s">
        <v>387</v>
      </c>
      <c r="D196" s="23">
        <v>4787129222.6999998</v>
      </c>
      <c r="E196" s="23">
        <v>2356562610</v>
      </c>
      <c r="F196" s="23">
        <v>1404887047.3700001</v>
      </c>
      <c r="G196" s="23">
        <v>3835453660.0699997</v>
      </c>
      <c r="H196" s="19">
        <f t="shared" si="2"/>
        <v>3835453.6600699998</v>
      </c>
    </row>
    <row r="197" spans="1:8" x14ac:dyDescent="0.25">
      <c r="A197" s="22" t="s">
        <v>388</v>
      </c>
      <c r="B197" s="22" t="s">
        <v>56</v>
      </c>
      <c r="C197" s="22" t="s">
        <v>389</v>
      </c>
      <c r="D197" s="23">
        <v>1279460262</v>
      </c>
      <c r="E197" s="23">
        <v>0</v>
      </c>
      <c r="F197" s="23">
        <v>0</v>
      </c>
      <c r="G197" s="23">
        <v>1279460262</v>
      </c>
      <c r="H197" s="19">
        <f t="shared" si="2"/>
        <v>1279460.2620000001</v>
      </c>
    </row>
    <row r="198" spans="1:8" x14ac:dyDescent="0.25">
      <c r="A198" s="22" t="s">
        <v>390</v>
      </c>
      <c r="B198" s="22" t="s">
        <v>56</v>
      </c>
      <c r="C198" s="22" t="s">
        <v>391</v>
      </c>
      <c r="D198" s="23">
        <v>1279460262</v>
      </c>
      <c r="E198" s="23">
        <v>0</v>
      </c>
      <c r="F198" s="23">
        <v>0</v>
      </c>
      <c r="G198" s="23">
        <v>1279460262</v>
      </c>
      <c r="H198" s="19">
        <f t="shared" ref="H198:H261" si="3">+G198/1000</f>
        <v>1279460.2620000001</v>
      </c>
    </row>
    <row r="199" spans="1:8" x14ac:dyDescent="0.25">
      <c r="A199" s="22" t="s">
        <v>392</v>
      </c>
      <c r="B199" s="22" t="s">
        <v>56</v>
      </c>
      <c r="C199" s="22" t="s">
        <v>393</v>
      </c>
      <c r="D199" s="23">
        <v>2006565758.1999998</v>
      </c>
      <c r="E199" s="23">
        <v>746574547.5</v>
      </c>
      <c r="F199" s="23">
        <v>1145453223.3699999</v>
      </c>
      <c r="G199" s="23">
        <v>2405444434.0699997</v>
      </c>
      <c r="H199" s="19">
        <f t="shared" si="3"/>
        <v>2405444.4340699995</v>
      </c>
    </row>
    <row r="200" spans="1:8" x14ac:dyDescent="0.25">
      <c r="A200" s="22" t="s">
        <v>394</v>
      </c>
      <c r="B200" s="22" t="s">
        <v>56</v>
      </c>
      <c r="C200" s="22" t="s">
        <v>395</v>
      </c>
      <c r="D200" s="23">
        <v>2006565758.2</v>
      </c>
      <c r="E200" s="23">
        <v>746574547.5</v>
      </c>
      <c r="F200" s="23">
        <v>1145453223.3699999</v>
      </c>
      <c r="G200" s="23">
        <v>2405444434.0699997</v>
      </c>
      <c r="H200" s="19">
        <f t="shared" si="3"/>
        <v>2405444.4340699995</v>
      </c>
    </row>
    <row r="201" spans="1:8" x14ac:dyDescent="0.25">
      <c r="A201" s="22" t="s">
        <v>396</v>
      </c>
      <c r="B201" s="22" t="s">
        <v>56</v>
      </c>
      <c r="C201" s="22" t="s">
        <v>397</v>
      </c>
      <c r="D201" s="23">
        <v>1349909888.5</v>
      </c>
      <c r="E201" s="23">
        <v>1609343712.5</v>
      </c>
      <c r="F201" s="23">
        <v>259433824</v>
      </c>
      <c r="G201" s="23">
        <v>0</v>
      </c>
      <c r="H201" s="19">
        <f t="shared" si="3"/>
        <v>0</v>
      </c>
    </row>
    <row r="202" spans="1:8" x14ac:dyDescent="0.25">
      <c r="A202" s="22" t="s">
        <v>398</v>
      </c>
      <c r="B202" s="22" t="s">
        <v>56</v>
      </c>
      <c r="C202" s="22" t="s">
        <v>369</v>
      </c>
      <c r="D202" s="23">
        <v>414865043</v>
      </c>
      <c r="E202" s="23">
        <v>458462668</v>
      </c>
      <c r="F202" s="23">
        <v>43597625</v>
      </c>
      <c r="G202" s="23">
        <v>0</v>
      </c>
      <c r="H202" s="19">
        <f t="shared" si="3"/>
        <v>0</v>
      </c>
    </row>
    <row r="203" spans="1:8" x14ac:dyDescent="0.25">
      <c r="A203" s="22" t="s">
        <v>399</v>
      </c>
      <c r="B203" s="22" t="s">
        <v>56</v>
      </c>
      <c r="C203" s="22" t="s">
        <v>371</v>
      </c>
      <c r="D203" s="23">
        <v>51587775</v>
      </c>
      <c r="E203" s="23">
        <v>56774646</v>
      </c>
      <c r="F203" s="23">
        <v>5186871</v>
      </c>
      <c r="G203" s="23">
        <v>0</v>
      </c>
      <c r="H203" s="19">
        <f t="shared" si="3"/>
        <v>0</v>
      </c>
    </row>
    <row r="204" spans="1:8" x14ac:dyDescent="0.25">
      <c r="A204" s="22" t="s">
        <v>400</v>
      </c>
      <c r="B204" s="22" t="s">
        <v>56</v>
      </c>
      <c r="C204" s="22" t="s">
        <v>373</v>
      </c>
      <c r="D204" s="23">
        <v>48603324</v>
      </c>
      <c r="E204" s="23">
        <v>90651291</v>
      </c>
      <c r="F204" s="23">
        <v>42047967</v>
      </c>
      <c r="G204" s="23">
        <v>0</v>
      </c>
      <c r="H204" s="19">
        <f t="shared" si="3"/>
        <v>0</v>
      </c>
    </row>
    <row r="205" spans="1:8" x14ac:dyDescent="0.25">
      <c r="A205" s="22" t="s">
        <v>401</v>
      </c>
      <c r="B205" s="22" t="s">
        <v>56</v>
      </c>
      <c r="C205" s="22" t="s">
        <v>377</v>
      </c>
      <c r="D205" s="23">
        <v>190361766.5</v>
      </c>
      <c r="E205" s="23">
        <v>234510112.5</v>
      </c>
      <c r="F205" s="23">
        <v>44148346</v>
      </c>
      <c r="G205" s="23">
        <v>0</v>
      </c>
      <c r="H205" s="19">
        <f t="shared" si="3"/>
        <v>0</v>
      </c>
    </row>
    <row r="206" spans="1:8" x14ac:dyDescent="0.25">
      <c r="A206" s="22" t="s">
        <v>402</v>
      </c>
      <c r="B206" s="22" t="s">
        <v>56</v>
      </c>
      <c r="C206" s="22" t="s">
        <v>403</v>
      </c>
      <c r="D206" s="23">
        <v>36209680</v>
      </c>
      <c r="E206" s="23">
        <v>60696464</v>
      </c>
      <c r="F206" s="23">
        <v>24486784</v>
      </c>
      <c r="G206" s="23">
        <v>0</v>
      </c>
      <c r="H206" s="19">
        <f t="shared" si="3"/>
        <v>0</v>
      </c>
    </row>
    <row r="207" spans="1:8" x14ac:dyDescent="0.25">
      <c r="A207" s="22" t="s">
        <v>404</v>
      </c>
      <c r="B207" s="22" t="s">
        <v>56</v>
      </c>
      <c r="C207" s="22" t="s">
        <v>375</v>
      </c>
      <c r="D207" s="23">
        <v>192740345</v>
      </c>
      <c r="E207" s="23">
        <v>232210738</v>
      </c>
      <c r="F207" s="23">
        <v>39470393</v>
      </c>
      <c r="G207" s="23">
        <v>0</v>
      </c>
      <c r="H207" s="19">
        <f t="shared" si="3"/>
        <v>0</v>
      </c>
    </row>
    <row r="208" spans="1:8" x14ac:dyDescent="0.25">
      <c r="A208" s="22" t="s">
        <v>405</v>
      </c>
      <c r="B208" s="22" t="s">
        <v>56</v>
      </c>
      <c r="C208" s="22" t="s">
        <v>379</v>
      </c>
      <c r="D208" s="23">
        <v>12355432</v>
      </c>
      <c r="E208" s="23">
        <v>12355432</v>
      </c>
      <c r="F208" s="23">
        <v>0</v>
      </c>
      <c r="G208" s="23">
        <v>0</v>
      </c>
      <c r="H208" s="19">
        <f t="shared" si="3"/>
        <v>0</v>
      </c>
    </row>
    <row r="209" spans="1:8" x14ac:dyDescent="0.25">
      <c r="A209" s="22" t="s">
        <v>406</v>
      </c>
      <c r="B209" s="22" t="s">
        <v>56</v>
      </c>
      <c r="C209" s="22" t="s">
        <v>407</v>
      </c>
      <c r="D209" s="23">
        <v>403186523</v>
      </c>
      <c r="E209" s="23">
        <v>463682361</v>
      </c>
      <c r="F209" s="23">
        <v>60495838</v>
      </c>
      <c r="G209" s="23">
        <v>0</v>
      </c>
      <c r="H209" s="19">
        <f t="shared" si="3"/>
        <v>0</v>
      </c>
    </row>
    <row r="210" spans="1:8" x14ac:dyDescent="0.25">
      <c r="A210" s="22" t="s">
        <v>408</v>
      </c>
      <c r="B210" s="22" t="s">
        <v>56</v>
      </c>
      <c r="C210" s="22" t="s">
        <v>409</v>
      </c>
      <c r="D210" s="23">
        <v>151193314</v>
      </c>
      <c r="E210" s="23">
        <v>644350</v>
      </c>
      <c r="F210" s="23">
        <v>0</v>
      </c>
      <c r="G210" s="23">
        <v>150548964</v>
      </c>
      <c r="H210" s="19">
        <f t="shared" si="3"/>
        <v>150548.96400000001</v>
      </c>
    </row>
    <row r="211" spans="1:8" x14ac:dyDescent="0.25">
      <c r="A211" s="22" t="s">
        <v>410</v>
      </c>
      <c r="B211" s="22" t="s">
        <v>56</v>
      </c>
      <c r="C211" s="22" t="s">
        <v>411</v>
      </c>
      <c r="D211" s="23">
        <v>151193314</v>
      </c>
      <c r="E211" s="23">
        <v>644350</v>
      </c>
      <c r="F211" s="23">
        <v>0</v>
      </c>
      <c r="G211" s="23">
        <v>150548964</v>
      </c>
      <c r="H211" s="19">
        <f t="shared" si="3"/>
        <v>150548.96400000001</v>
      </c>
    </row>
    <row r="212" spans="1:8" x14ac:dyDescent="0.25">
      <c r="H212" s="19">
        <f t="shared" si="3"/>
        <v>0</v>
      </c>
    </row>
    <row r="213" spans="1:8" x14ac:dyDescent="0.25">
      <c r="A213" s="22" t="s">
        <v>412</v>
      </c>
      <c r="B213" s="22" t="s">
        <v>56</v>
      </c>
      <c r="C213" s="22" t="s">
        <v>413</v>
      </c>
      <c r="D213" s="23">
        <v>904411420.88999999</v>
      </c>
      <c r="E213" s="23">
        <v>1561404973.3600001</v>
      </c>
      <c r="F213" s="23">
        <v>1497581942.99</v>
      </c>
      <c r="G213" s="23">
        <v>840588390.51999986</v>
      </c>
      <c r="H213" s="19">
        <f t="shared" si="3"/>
        <v>840588.3905199999</v>
      </c>
    </row>
    <row r="214" spans="1:8" x14ac:dyDescent="0.25">
      <c r="A214" s="22" t="s">
        <v>414</v>
      </c>
      <c r="B214" s="22" t="s">
        <v>56</v>
      </c>
      <c r="C214" s="22" t="s">
        <v>415</v>
      </c>
      <c r="D214" s="23">
        <v>160292972.52999997</v>
      </c>
      <c r="E214" s="23">
        <v>824475009</v>
      </c>
      <c r="F214" s="23">
        <v>809004807</v>
      </c>
      <c r="G214" s="23">
        <v>144822770.52999997</v>
      </c>
      <c r="H214" s="19">
        <f t="shared" si="3"/>
        <v>144822.77052999998</v>
      </c>
    </row>
    <row r="215" spans="1:8" x14ac:dyDescent="0.25">
      <c r="A215" s="22" t="s">
        <v>416</v>
      </c>
      <c r="B215" s="22" t="s">
        <v>56</v>
      </c>
      <c r="C215" s="22" t="s">
        <v>417</v>
      </c>
      <c r="D215" s="23">
        <v>160221163.52999997</v>
      </c>
      <c r="E215" s="23">
        <v>824268200</v>
      </c>
      <c r="F215" s="23">
        <v>808869807</v>
      </c>
      <c r="G215" s="23">
        <v>144822770.52999997</v>
      </c>
      <c r="H215" s="19">
        <f t="shared" si="3"/>
        <v>144822.77052999998</v>
      </c>
    </row>
    <row r="216" spans="1:8" x14ac:dyDescent="0.25">
      <c r="A216" s="22" t="s">
        <v>418</v>
      </c>
      <c r="B216" s="22" t="s">
        <v>56</v>
      </c>
      <c r="C216" s="22" t="s">
        <v>419</v>
      </c>
      <c r="D216" s="23">
        <v>71809</v>
      </c>
      <c r="E216" s="23">
        <v>206809</v>
      </c>
      <c r="F216" s="23">
        <v>135000</v>
      </c>
      <c r="G216" s="23">
        <v>0</v>
      </c>
      <c r="H216" s="19">
        <f t="shared" si="3"/>
        <v>0</v>
      </c>
    </row>
    <row r="217" spans="1:8" x14ac:dyDescent="0.25">
      <c r="A217" s="22" t="s">
        <v>420</v>
      </c>
      <c r="B217" s="22" t="s">
        <v>56</v>
      </c>
      <c r="C217" s="22" t="s">
        <v>421</v>
      </c>
      <c r="D217" s="23">
        <v>36384068</v>
      </c>
      <c r="E217" s="23">
        <v>29195584</v>
      </c>
      <c r="F217" s="23">
        <v>47326787</v>
      </c>
      <c r="G217" s="23">
        <v>54515271</v>
      </c>
      <c r="H217" s="19">
        <f t="shared" si="3"/>
        <v>54515.271000000001</v>
      </c>
    </row>
    <row r="218" spans="1:8" x14ac:dyDescent="0.25">
      <c r="A218" s="22" t="s">
        <v>422</v>
      </c>
      <c r="B218" s="22" t="s">
        <v>56</v>
      </c>
      <c r="C218" s="22" t="s">
        <v>423</v>
      </c>
      <c r="D218" s="23">
        <v>7188484</v>
      </c>
      <c r="E218" s="23">
        <v>0</v>
      </c>
      <c r="F218" s="23">
        <v>15858799</v>
      </c>
      <c r="G218" s="23">
        <v>23047283</v>
      </c>
      <c r="H218" s="19">
        <f t="shared" si="3"/>
        <v>23047.282999999999</v>
      </c>
    </row>
    <row r="219" spans="1:8" x14ac:dyDescent="0.25">
      <c r="A219" s="22" t="s">
        <v>424</v>
      </c>
      <c r="B219" s="22" t="s">
        <v>56</v>
      </c>
      <c r="C219" s="22" t="s">
        <v>425</v>
      </c>
      <c r="D219" s="23">
        <v>29195584</v>
      </c>
      <c r="E219" s="23">
        <v>29195584</v>
      </c>
      <c r="F219" s="23">
        <v>31467988</v>
      </c>
      <c r="G219" s="23">
        <v>31467988</v>
      </c>
      <c r="H219" s="19">
        <f t="shared" si="3"/>
        <v>31467.988000000001</v>
      </c>
    </row>
    <row r="220" spans="1:8" x14ac:dyDescent="0.25">
      <c r="A220" s="22" t="s">
        <v>426</v>
      </c>
      <c r="B220" s="22" t="s">
        <v>56</v>
      </c>
      <c r="C220" s="22" t="s">
        <v>427</v>
      </c>
      <c r="D220" s="23">
        <v>707734380.36000001</v>
      </c>
      <c r="E220" s="23">
        <v>707734380.36000001</v>
      </c>
      <c r="F220" s="23">
        <v>641250348.99000001</v>
      </c>
      <c r="G220" s="23">
        <v>641250348.99000001</v>
      </c>
      <c r="H220" s="19">
        <f t="shared" si="3"/>
        <v>641250.34898999997</v>
      </c>
    </row>
    <row r="221" spans="1:8" x14ac:dyDescent="0.25">
      <c r="A221" s="22" t="s">
        <v>428</v>
      </c>
      <c r="B221" s="22" t="s">
        <v>56</v>
      </c>
      <c r="C221" s="22" t="s">
        <v>429</v>
      </c>
      <c r="D221" s="23">
        <v>707734380.36000001</v>
      </c>
      <c r="E221" s="23">
        <v>707734380.36000001</v>
      </c>
      <c r="F221" s="23">
        <v>641250348.99000001</v>
      </c>
      <c r="G221" s="23">
        <v>641250348.99000001</v>
      </c>
      <c r="H221" s="19">
        <f t="shared" si="3"/>
        <v>641250.34898999997</v>
      </c>
    </row>
    <row r="222" spans="1:8" x14ac:dyDescent="0.25">
      <c r="A222" s="22" t="s">
        <v>430</v>
      </c>
      <c r="B222" s="22" t="s">
        <v>56</v>
      </c>
      <c r="C222" s="22" t="s">
        <v>431</v>
      </c>
      <c r="D222" s="23">
        <v>0</v>
      </c>
      <c r="E222" s="23">
        <v>0</v>
      </c>
      <c r="F222" s="23">
        <v>0</v>
      </c>
      <c r="G222" s="23">
        <v>0</v>
      </c>
      <c r="H222" s="19">
        <f t="shared" si="3"/>
        <v>0</v>
      </c>
    </row>
    <row r="223" spans="1:8" x14ac:dyDescent="0.25">
      <c r="H223" s="19">
        <f t="shared" si="3"/>
        <v>0</v>
      </c>
    </row>
    <row r="224" spans="1:8" x14ac:dyDescent="0.25">
      <c r="H224" s="19">
        <f t="shared" si="3"/>
        <v>0</v>
      </c>
    </row>
    <row r="225" spans="1:8" x14ac:dyDescent="0.25">
      <c r="A225" s="22" t="s">
        <v>432</v>
      </c>
      <c r="B225" s="22" t="s">
        <v>56</v>
      </c>
      <c r="C225" s="22" t="s">
        <v>433</v>
      </c>
      <c r="D225" s="23">
        <v>105583361763.33492</v>
      </c>
      <c r="E225" s="23">
        <v>11358390323</v>
      </c>
      <c r="F225" s="23">
        <v>75703784543</v>
      </c>
      <c r="G225" s="23">
        <v>169928755983.3349</v>
      </c>
      <c r="H225" s="19">
        <f t="shared" si="3"/>
        <v>169928755.9833349</v>
      </c>
    </row>
    <row r="226" spans="1:8" x14ac:dyDescent="0.25">
      <c r="A226" s="22" t="s">
        <v>434</v>
      </c>
      <c r="B226" s="22" t="s">
        <v>56</v>
      </c>
      <c r="C226" s="22" t="s">
        <v>435</v>
      </c>
      <c r="D226" s="23">
        <v>873195400</v>
      </c>
      <c r="E226" s="23">
        <v>0</v>
      </c>
      <c r="F226" s="23">
        <v>0</v>
      </c>
      <c r="G226" s="23">
        <v>873195400</v>
      </c>
      <c r="H226" s="19">
        <f t="shared" si="3"/>
        <v>873195.4</v>
      </c>
    </row>
    <row r="227" spans="1:8" x14ac:dyDescent="0.25">
      <c r="A227" s="22" t="s">
        <v>436</v>
      </c>
      <c r="B227" s="22" t="s">
        <v>56</v>
      </c>
      <c r="C227" s="22" t="s">
        <v>437</v>
      </c>
      <c r="D227" s="23">
        <v>873195400</v>
      </c>
      <c r="E227" s="23">
        <v>0</v>
      </c>
      <c r="F227" s="23">
        <v>0</v>
      </c>
      <c r="G227" s="23">
        <v>873195400</v>
      </c>
      <c r="H227" s="19">
        <f t="shared" si="3"/>
        <v>873195.4</v>
      </c>
    </row>
    <row r="228" spans="1:8" x14ac:dyDescent="0.25">
      <c r="A228" s="22" t="s">
        <v>438</v>
      </c>
      <c r="B228" s="22" t="s">
        <v>56</v>
      </c>
      <c r="C228" s="22" t="s">
        <v>439</v>
      </c>
      <c r="D228" s="23">
        <v>1329973888.6099999</v>
      </c>
      <c r="E228" s="23">
        <v>0</v>
      </c>
      <c r="F228" s="23">
        <v>0</v>
      </c>
      <c r="G228" s="23">
        <v>1329973888.6099999</v>
      </c>
      <c r="H228" s="19">
        <f t="shared" si="3"/>
        <v>1329973.8886099998</v>
      </c>
    </row>
    <row r="229" spans="1:8" x14ac:dyDescent="0.25">
      <c r="A229" s="22" t="s">
        <v>440</v>
      </c>
      <c r="B229" s="22" t="s">
        <v>56</v>
      </c>
      <c r="C229" s="22" t="s">
        <v>439</v>
      </c>
      <c r="D229" s="23">
        <v>1329973888.6099999</v>
      </c>
      <c r="E229" s="23">
        <v>0</v>
      </c>
      <c r="F229" s="23">
        <v>0</v>
      </c>
      <c r="G229" s="23">
        <v>1329973888.6099999</v>
      </c>
      <c r="H229" s="19">
        <f t="shared" si="3"/>
        <v>1329973.8886099998</v>
      </c>
    </row>
    <row r="230" spans="1:8" x14ac:dyDescent="0.25">
      <c r="A230" s="22" t="s">
        <v>441</v>
      </c>
      <c r="B230" s="22" t="s">
        <v>56</v>
      </c>
      <c r="C230" s="22" t="s">
        <v>442</v>
      </c>
      <c r="D230" s="23">
        <v>28854695984.130001</v>
      </c>
      <c r="E230" s="23">
        <v>0</v>
      </c>
      <c r="F230" s="23">
        <v>0</v>
      </c>
      <c r="G230" s="23">
        <v>28854695984.130001</v>
      </c>
      <c r="H230" s="19">
        <f t="shared" si="3"/>
        <v>28854695.984130003</v>
      </c>
    </row>
    <row r="231" spans="1:8" x14ac:dyDescent="0.25">
      <c r="A231" s="22" t="s">
        <v>443</v>
      </c>
      <c r="B231" s="22" t="s">
        <v>56</v>
      </c>
      <c r="C231" s="22" t="s">
        <v>444</v>
      </c>
      <c r="D231" s="23">
        <v>6800671411.71</v>
      </c>
      <c r="E231" s="23">
        <v>0</v>
      </c>
      <c r="F231" s="23">
        <v>0</v>
      </c>
      <c r="G231" s="23">
        <v>6800671411.71</v>
      </c>
      <c r="H231" s="19">
        <f t="shared" si="3"/>
        <v>6800671.4117099997</v>
      </c>
    </row>
    <row r="232" spans="1:8" x14ac:dyDescent="0.25">
      <c r="A232" s="22" t="s">
        <v>445</v>
      </c>
      <c r="B232" s="22" t="s">
        <v>56</v>
      </c>
      <c r="C232" s="22" t="s">
        <v>446</v>
      </c>
      <c r="D232" s="23">
        <v>19368064725.450001</v>
      </c>
      <c r="E232" s="23">
        <v>0</v>
      </c>
      <c r="F232" s="23">
        <v>0</v>
      </c>
      <c r="G232" s="23">
        <v>19368064725.450001</v>
      </c>
      <c r="H232" s="19">
        <f t="shared" si="3"/>
        <v>19368064.725450002</v>
      </c>
    </row>
    <row r="233" spans="1:8" x14ac:dyDescent="0.25">
      <c r="A233" s="22" t="s">
        <v>447</v>
      </c>
      <c r="B233" s="22" t="s">
        <v>56</v>
      </c>
      <c r="C233" s="22" t="s">
        <v>448</v>
      </c>
      <c r="D233" s="23">
        <v>2685959846.9700003</v>
      </c>
      <c r="E233" s="23">
        <v>0</v>
      </c>
      <c r="F233" s="23">
        <v>0</v>
      </c>
      <c r="G233" s="23">
        <v>2685959846.9700003</v>
      </c>
      <c r="H233" s="19">
        <f t="shared" si="3"/>
        <v>2685959.8469700003</v>
      </c>
    </row>
    <row r="234" spans="1:8" x14ac:dyDescent="0.25">
      <c r="A234" s="22" t="s">
        <v>449</v>
      </c>
      <c r="B234" s="22" t="s">
        <v>56</v>
      </c>
      <c r="C234" s="22" t="s">
        <v>450</v>
      </c>
      <c r="D234" s="23">
        <v>4.9620270729064941E-3</v>
      </c>
      <c r="E234" s="23">
        <v>0</v>
      </c>
      <c r="F234" s="23">
        <v>0</v>
      </c>
      <c r="G234" s="23">
        <v>4.9620270729064941E-3</v>
      </c>
      <c r="H234" s="19">
        <f t="shared" si="3"/>
        <v>4.9620270729064939E-6</v>
      </c>
    </row>
    <row r="235" spans="1:8" x14ac:dyDescent="0.25">
      <c r="A235" s="22" t="s">
        <v>451</v>
      </c>
      <c r="B235" s="22" t="s">
        <v>56</v>
      </c>
      <c r="C235" s="22" t="s">
        <v>452</v>
      </c>
      <c r="D235" s="23">
        <v>4.9620270729064941E-3</v>
      </c>
      <c r="E235" s="23">
        <v>0</v>
      </c>
      <c r="F235" s="23">
        <v>0</v>
      </c>
      <c r="G235" s="23">
        <v>4.9620270729064941E-3</v>
      </c>
      <c r="H235" s="19">
        <f t="shared" si="3"/>
        <v>4.9620270729064939E-6</v>
      </c>
    </row>
    <row r="236" spans="1:8" x14ac:dyDescent="0.25">
      <c r="A236" s="22" t="s">
        <v>453</v>
      </c>
      <c r="B236" s="22" t="s">
        <v>56</v>
      </c>
      <c r="C236" s="22" t="s">
        <v>454</v>
      </c>
      <c r="D236" s="23">
        <v>1409000</v>
      </c>
      <c r="E236" s="23">
        <v>0</v>
      </c>
      <c r="F236" s="23">
        <v>0</v>
      </c>
      <c r="G236" s="23">
        <v>1409000</v>
      </c>
      <c r="H236" s="19">
        <f t="shared" si="3"/>
        <v>1409</v>
      </c>
    </row>
    <row r="237" spans="1:8" x14ac:dyDescent="0.25">
      <c r="A237" s="22" t="s">
        <v>455</v>
      </c>
      <c r="B237" s="22" t="s">
        <v>56</v>
      </c>
      <c r="C237" s="22" t="s">
        <v>456</v>
      </c>
      <c r="D237" s="23">
        <v>1409000</v>
      </c>
      <c r="E237" s="23">
        <v>0</v>
      </c>
      <c r="F237" s="23">
        <v>0</v>
      </c>
      <c r="G237" s="23">
        <v>1409000</v>
      </c>
      <c r="H237" s="19">
        <f t="shared" si="3"/>
        <v>1409</v>
      </c>
    </row>
    <row r="238" spans="1:8" x14ac:dyDescent="0.25">
      <c r="A238" s="22" t="s">
        <v>457</v>
      </c>
      <c r="B238" s="22" t="s">
        <v>56</v>
      </c>
      <c r="C238" s="22" t="s">
        <v>458</v>
      </c>
      <c r="D238" s="23">
        <v>71377716967.589935</v>
      </c>
      <c r="E238" s="23">
        <v>11358390323</v>
      </c>
      <c r="F238" s="23">
        <v>75703784543</v>
      </c>
      <c r="G238" s="23">
        <v>135723111187.58994</v>
      </c>
      <c r="H238" s="19">
        <f t="shared" si="3"/>
        <v>135723111.18758994</v>
      </c>
    </row>
    <row r="239" spans="1:8" x14ac:dyDescent="0.25">
      <c r="A239" s="22" t="s">
        <v>459</v>
      </c>
      <c r="B239" s="22" t="s">
        <v>56</v>
      </c>
      <c r="C239" s="22" t="s">
        <v>152</v>
      </c>
      <c r="D239" s="23">
        <v>0</v>
      </c>
      <c r="E239" s="23">
        <v>292449</v>
      </c>
      <c r="F239" s="23">
        <v>853987548</v>
      </c>
      <c r="G239" s="23">
        <v>853695099</v>
      </c>
      <c r="H239" s="19">
        <f t="shared" si="3"/>
        <v>853695.09900000005</v>
      </c>
    </row>
    <row r="240" spans="1:8" x14ac:dyDescent="0.25">
      <c r="A240" s="22" t="s">
        <v>460</v>
      </c>
      <c r="B240" s="22" t="s">
        <v>56</v>
      </c>
      <c r="C240" s="22" t="s">
        <v>158</v>
      </c>
      <c r="D240" s="23">
        <v>345422732.51999998</v>
      </c>
      <c r="E240" s="23">
        <v>0</v>
      </c>
      <c r="F240" s="23">
        <v>0</v>
      </c>
      <c r="G240" s="23">
        <v>345422732.51999998</v>
      </c>
      <c r="H240" s="19">
        <f t="shared" si="3"/>
        <v>345422.73251999996</v>
      </c>
    </row>
    <row r="241" spans="1:9" x14ac:dyDescent="0.25">
      <c r="A241" s="22" t="s">
        <v>461</v>
      </c>
      <c r="B241" s="22" t="s">
        <v>56</v>
      </c>
      <c r="C241" s="22" t="s">
        <v>259</v>
      </c>
      <c r="D241" s="23">
        <v>66929430532.899948</v>
      </c>
      <c r="E241" s="23">
        <v>11358097874</v>
      </c>
      <c r="F241" s="23">
        <v>48100676219</v>
      </c>
      <c r="G241" s="23">
        <v>103672008877.89995</v>
      </c>
      <c r="H241" s="19">
        <f t="shared" si="3"/>
        <v>103672008.87789994</v>
      </c>
    </row>
    <row r="242" spans="1:9" x14ac:dyDescent="0.25">
      <c r="A242" s="22" t="s">
        <v>462</v>
      </c>
      <c r="B242" s="22" t="s">
        <v>56</v>
      </c>
      <c r="C242" s="22" t="s">
        <v>224</v>
      </c>
      <c r="D242" s="23">
        <v>4071487468.1699991</v>
      </c>
      <c r="E242" s="23">
        <v>0</v>
      </c>
      <c r="F242" s="23">
        <v>26749120776</v>
      </c>
      <c r="G242" s="23">
        <v>30820608244.169998</v>
      </c>
      <c r="H242" s="19">
        <f t="shared" si="3"/>
        <v>30820608.244169999</v>
      </c>
    </row>
    <row r="243" spans="1:9" x14ac:dyDescent="0.25">
      <c r="A243" s="22" t="s">
        <v>463</v>
      </c>
      <c r="B243" s="22" t="s">
        <v>56</v>
      </c>
      <c r="C243" s="22" t="s">
        <v>464</v>
      </c>
      <c r="D243" s="23">
        <v>31376234</v>
      </c>
      <c r="E243" s="23">
        <v>0</v>
      </c>
      <c r="F243" s="23">
        <v>0</v>
      </c>
      <c r="G243" s="23">
        <v>31376234</v>
      </c>
      <c r="H243" s="19">
        <f t="shared" si="3"/>
        <v>31376.234</v>
      </c>
    </row>
    <row r="244" spans="1:9" x14ac:dyDescent="0.25">
      <c r="A244" s="22" t="s">
        <v>465</v>
      </c>
      <c r="B244" s="22" t="s">
        <v>56</v>
      </c>
      <c r="C244" s="22" t="s">
        <v>466</v>
      </c>
      <c r="D244" s="23">
        <v>3146370523</v>
      </c>
      <c r="E244" s="23">
        <v>0</v>
      </c>
      <c r="F244" s="23">
        <v>0</v>
      </c>
      <c r="G244" s="23">
        <v>3146370523</v>
      </c>
      <c r="H244" s="19">
        <f t="shared" si="3"/>
        <v>3146370.523</v>
      </c>
    </row>
    <row r="245" spans="1:9" x14ac:dyDescent="0.25">
      <c r="A245" s="22" t="s">
        <v>467</v>
      </c>
      <c r="B245" s="22" t="s">
        <v>56</v>
      </c>
      <c r="C245" s="22" t="s">
        <v>442</v>
      </c>
      <c r="D245" s="23">
        <v>3146370523</v>
      </c>
      <c r="E245" s="23">
        <v>0</v>
      </c>
      <c r="F245" s="23">
        <v>0</v>
      </c>
      <c r="G245" s="23">
        <v>3146370523</v>
      </c>
      <c r="H245" s="19">
        <f t="shared" si="3"/>
        <v>3146370.523</v>
      </c>
    </row>
    <row r="246" spans="1:9" x14ac:dyDescent="0.25">
      <c r="A246" s="22" t="s">
        <v>468</v>
      </c>
      <c r="B246" s="22" t="s">
        <v>56</v>
      </c>
      <c r="C246" s="22" t="s">
        <v>469</v>
      </c>
      <c r="D246" s="23">
        <v>27611911187.106998</v>
      </c>
      <c r="E246" s="23">
        <v>335560310.27999997</v>
      </c>
      <c r="F246" s="23">
        <v>4712387153.0900002</v>
      </c>
      <c r="G246" s="23">
        <v>31988738029.917</v>
      </c>
      <c r="H246" s="19">
        <f t="shared" si="3"/>
        <v>31988738.029916998</v>
      </c>
    </row>
    <row r="247" spans="1:9" x14ac:dyDescent="0.25">
      <c r="H247" s="19">
        <f t="shared" si="3"/>
        <v>0</v>
      </c>
    </row>
    <row r="248" spans="1:9" x14ac:dyDescent="0.25">
      <c r="H248" s="19">
        <f t="shared" si="3"/>
        <v>0</v>
      </c>
    </row>
    <row r="249" spans="1:9" x14ac:dyDescent="0.25">
      <c r="A249" s="22" t="s">
        <v>470</v>
      </c>
      <c r="B249" s="22" t="s">
        <v>56</v>
      </c>
      <c r="C249" s="22" t="s">
        <v>471</v>
      </c>
      <c r="D249" s="23">
        <v>27167295826.156998</v>
      </c>
      <c r="E249" s="23">
        <v>335428469</v>
      </c>
      <c r="F249" s="23">
        <v>4509845343</v>
      </c>
      <c r="G249" s="23">
        <v>31341712700.156998</v>
      </c>
      <c r="H249" s="19">
        <f t="shared" si="3"/>
        <v>31341712.700156998</v>
      </c>
    </row>
    <row r="250" spans="1:9" x14ac:dyDescent="0.25">
      <c r="A250" s="22" t="s">
        <v>472</v>
      </c>
      <c r="B250" s="22" t="s">
        <v>56</v>
      </c>
      <c r="C250" s="22" t="s">
        <v>96</v>
      </c>
      <c r="D250" s="23">
        <v>16782375451.157</v>
      </c>
      <c r="E250" s="23">
        <v>200017996</v>
      </c>
      <c r="F250" s="23">
        <v>2742982241</v>
      </c>
      <c r="G250" s="23">
        <v>19325339696.156998</v>
      </c>
      <c r="H250" s="19">
        <f t="shared" si="3"/>
        <v>19325339.696156997</v>
      </c>
      <c r="I250" s="20">
        <f>+H250+H259</f>
        <v>31452005.809156999</v>
      </c>
    </row>
    <row r="251" spans="1:9" x14ac:dyDescent="0.25">
      <c r="A251" s="22" t="s">
        <v>473</v>
      </c>
      <c r="B251" s="22" t="s">
        <v>56</v>
      </c>
      <c r="C251" s="22" t="s">
        <v>474</v>
      </c>
      <c r="D251" s="23">
        <v>4726948820</v>
      </c>
      <c r="E251" s="23">
        <v>136209773</v>
      </c>
      <c r="F251" s="23">
        <v>775137650</v>
      </c>
      <c r="G251" s="23">
        <v>5365876697</v>
      </c>
      <c r="H251" s="19">
        <f t="shared" si="3"/>
        <v>5365876.6969999997</v>
      </c>
    </row>
    <row r="252" spans="1:9" x14ac:dyDescent="0.25">
      <c r="A252" s="22" t="s">
        <v>475</v>
      </c>
      <c r="B252" s="22" t="s">
        <v>56</v>
      </c>
      <c r="C252" s="22" t="s">
        <v>476</v>
      </c>
      <c r="D252" s="23">
        <v>8867527356</v>
      </c>
      <c r="E252" s="23">
        <v>0</v>
      </c>
      <c r="F252" s="23">
        <v>1233137054</v>
      </c>
      <c r="G252" s="23">
        <v>10100664410</v>
      </c>
      <c r="H252" s="19">
        <f t="shared" si="3"/>
        <v>10100664.41</v>
      </c>
    </row>
    <row r="253" spans="1:9" x14ac:dyDescent="0.25">
      <c r="A253" s="22" t="s">
        <v>477</v>
      </c>
      <c r="B253" s="22" t="s">
        <v>56</v>
      </c>
      <c r="C253" s="22" t="s">
        <v>478</v>
      </c>
      <c r="D253" s="23">
        <v>131583455</v>
      </c>
      <c r="E253" s="23">
        <v>0</v>
      </c>
      <c r="F253" s="23">
        <v>6613906</v>
      </c>
      <c r="G253" s="23">
        <v>138197361</v>
      </c>
      <c r="H253" s="19">
        <f t="shared" si="3"/>
        <v>138197.361</v>
      </c>
    </row>
    <row r="254" spans="1:9" x14ac:dyDescent="0.25">
      <c r="A254" s="22" t="s">
        <v>479</v>
      </c>
      <c r="B254" s="22" t="s">
        <v>56</v>
      </c>
      <c r="C254" s="22" t="s">
        <v>480</v>
      </c>
      <c r="D254" s="23">
        <v>2331279</v>
      </c>
      <c r="E254" s="23">
        <v>0</v>
      </c>
      <c r="F254" s="23">
        <v>137764</v>
      </c>
      <c r="G254" s="23">
        <v>2469043</v>
      </c>
      <c r="H254" s="19">
        <f t="shared" si="3"/>
        <v>2469.0430000000001</v>
      </c>
    </row>
    <row r="255" spans="1:9" x14ac:dyDescent="0.25">
      <c r="A255" s="22" t="s">
        <v>481</v>
      </c>
      <c r="B255" s="22" t="s">
        <v>56</v>
      </c>
      <c r="C255" s="22" t="s">
        <v>482</v>
      </c>
      <c r="D255" s="23">
        <v>4161354</v>
      </c>
      <c r="E255" s="23">
        <v>0</v>
      </c>
      <c r="F255" s="23">
        <v>461828</v>
      </c>
      <c r="G255" s="23">
        <v>4623182</v>
      </c>
      <c r="H255" s="19">
        <f t="shared" si="3"/>
        <v>4623.1819999999998</v>
      </c>
    </row>
    <row r="256" spans="1:9" x14ac:dyDescent="0.25">
      <c r="A256" s="22" t="s">
        <v>483</v>
      </c>
      <c r="B256" s="22" t="s">
        <v>56</v>
      </c>
      <c r="C256" s="22" t="s">
        <v>484</v>
      </c>
      <c r="D256" s="23">
        <v>1374133</v>
      </c>
      <c r="E256" s="23">
        <v>0</v>
      </c>
      <c r="F256" s="23">
        <v>171070</v>
      </c>
      <c r="G256" s="23">
        <v>1545203</v>
      </c>
      <c r="H256" s="19">
        <f t="shared" si="3"/>
        <v>1545.203</v>
      </c>
    </row>
    <row r="257" spans="1:8" x14ac:dyDescent="0.25">
      <c r="A257" s="22" t="s">
        <v>485</v>
      </c>
      <c r="B257" s="22" t="s">
        <v>56</v>
      </c>
      <c r="C257" s="22" t="s">
        <v>486</v>
      </c>
      <c r="D257" s="23">
        <v>760318928</v>
      </c>
      <c r="E257" s="23">
        <v>51308223</v>
      </c>
      <c r="F257" s="23">
        <v>243593191</v>
      </c>
      <c r="G257" s="23">
        <v>952603896</v>
      </c>
      <c r="H257" s="19">
        <f t="shared" si="3"/>
        <v>952603.89599999995</v>
      </c>
    </row>
    <row r="258" spans="1:8" x14ac:dyDescent="0.25">
      <c r="A258" s="22" t="s">
        <v>487</v>
      </c>
      <c r="B258" s="22" t="s">
        <v>56</v>
      </c>
      <c r="C258" s="22" t="s">
        <v>488</v>
      </c>
      <c r="D258" s="23">
        <v>2288130126.1570001</v>
      </c>
      <c r="E258" s="23">
        <v>12500000</v>
      </c>
      <c r="F258" s="23">
        <v>483729778</v>
      </c>
      <c r="G258" s="23">
        <v>2759359904.1570001</v>
      </c>
      <c r="H258" s="19">
        <f t="shared" si="3"/>
        <v>2759359.9041570001</v>
      </c>
    </row>
    <row r="259" spans="1:8" x14ac:dyDescent="0.25">
      <c r="A259" s="22" t="s">
        <v>489</v>
      </c>
      <c r="B259" s="22" t="s">
        <v>56</v>
      </c>
      <c r="C259" s="22" t="s">
        <v>131</v>
      </c>
      <c r="D259" s="23">
        <v>10579124786</v>
      </c>
      <c r="E259" s="23">
        <v>116789907</v>
      </c>
      <c r="F259" s="23">
        <v>1664331234</v>
      </c>
      <c r="G259" s="23">
        <v>12126666113</v>
      </c>
      <c r="H259" s="19">
        <f t="shared" si="3"/>
        <v>12126666.113</v>
      </c>
    </row>
    <row r="260" spans="1:8" x14ac:dyDescent="0.25">
      <c r="A260" s="22" t="s">
        <v>490</v>
      </c>
      <c r="B260" s="22" t="s">
        <v>56</v>
      </c>
      <c r="C260" s="22" t="s">
        <v>474</v>
      </c>
      <c r="D260" s="23">
        <v>9069756151</v>
      </c>
      <c r="E260" s="23">
        <v>92324332</v>
      </c>
      <c r="F260" s="23">
        <v>1329751508</v>
      </c>
      <c r="G260" s="23">
        <v>10307183327</v>
      </c>
      <c r="H260" s="19">
        <f t="shared" si="3"/>
        <v>10307183.327</v>
      </c>
    </row>
    <row r="261" spans="1:8" x14ac:dyDescent="0.25">
      <c r="A261" s="22" t="s">
        <v>491</v>
      </c>
      <c r="B261" s="22" t="s">
        <v>56</v>
      </c>
      <c r="C261" s="22" t="s">
        <v>486</v>
      </c>
      <c r="D261" s="23">
        <v>44318885</v>
      </c>
      <c r="E261" s="23">
        <v>11965575</v>
      </c>
      <c r="F261" s="23">
        <v>26624355</v>
      </c>
      <c r="G261" s="23">
        <v>58977665</v>
      </c>
      <c r="H261" s="19">
        <f t="shared" si="3"/>
        <v>58977.665000000001</v>
      </c>
    </row>
    <row r="262" spans="1:8" x14ac:dyDescent="0.25">
      <c r="A262" s="22" t="s">
        <v>492</v>
      </c>
      <c r="B262" s="22" t="s">
        <v>56</v>
      </c>
      <c r="C262" s="22" t="s">
        <v>493</v>
      </c>
      <c r="D262" s="23">
        <v>1465049750</v>
      </c>
      <c r="E262" s="23">
        <v>12500000</v>
      </c>
      <c r="F262" s="23">
        <v>307955371</v>
      </c>
      <c r="G262" s="23">
        <v>1760505121</v>
      </c>
      <c r="H262" s="19">
        <f t="shared" ref="H262:H325" si="4">+G262/1000</f>
        <v>1760505.121</v>
      </c>
    </row>
    <row r="263" spans="1:8" x14ac:dyDescent="0.25">
      <c r="A263" s="22" t="s">
        <v>494</v>
      </c>
      <c r="B263" s="22" t="s">
        <v>56</v>
      </c>
      <c r="C263" s="22" t="s">
        <v>88</v>
      </c>
      <c r="D263" s="23">
        <v>511987681</v>
      </c>
      <c r="E263" s="23">
        <v>0</v>
      </c>
      <c r="F263" s="23">
        <v>102531868</v>
      </c>
      <c r="G263" s="23">
        <v>614519549</v>
      </c>
      <c r="H263" s="19">
        <f t="shared" si="4"/>
        <v>614519.549</v>
      </c>
    </row>
    <row r="264" spans="1:8" x14ac:dyDescent="0.25">
      <c r="A264" s="22" t="s">
        <v>495</v>
      </c>
      <c r="B264" s="22" t="s">
        <v>56</v>
      </c>
      <c r="C264" s="22" t="s">
        <v>496</v>
      </c>
      <c r="D264" s="23">
        <v>511987681</v>
      </c>
      <c r="E264" s="23">
        <v>0</v>
      </c>
      <c r="F264" s="23">
        <v>102531868</v>
      </c>
      <c r="G264" s="23">
        <v>614519549</v>
      </c>
      <c r="H264" s="19">
        <f t="shared" si="4"/>
        <v>614519.549</v>
      </c>
    </row>
    <row r="265" spans="1:8" x14ac:dyDescent="0.25">
      <c r="A265" s="22" t="s">
        <v>497</v>
      </c>
      <c r="B265" s="22" t="s">
        <v>56</v>
      </c>
      <c r="C265" s="22" t="s">
        <v>498</v>
      </c>
      <c r="D265" s="23">
        <v>-706192092</v>
      </c>
      <c r="E265" s="23">
        <v>18620566</v>
      </c>
      <c r="F265" s="23">
        <v>0</v>
      </c>
      <c r="G265" s="23">
        <v>-724812658</v>
      </c>
      <c r="H265" s="19">
        <f t="shared" si="4"/>
        <v>-724812.65800000005</v>
      </c>
    </row>
    <row r="266" spans="1:8" x14ac:dyDescent="0.25">
      <c r="A266" s="22" t="s">
        <v>499</v>
      </c>
      <c r="B266" s="22" t="s">
        <v>56</v>
      </c>
      <c r="C266" s="22" t="s">
        <v>96</v>
      </c>
      <c r="D266" s="23">
        <v>-506985646</v>
      </c>
      <c r="E266" s="23">
        <v>11966382</v>
      </c>
      <c r="F266" s="23">
        <v>0</v>
      </c>
      <c r="G266" s="23">
        <v>-518952028</v>
      </c>
      <c r="H266" s="19">
        <f t="shared" si="4"/>
        <v>-518952.02799999999</v>
      </c>
    </row>
    <row r="267" spans="1:8" x14ac:dyDescent="0.25">
      <c r="A267" s="22" t="s">
        <v>500</v>
      </c>
      <c r="B267" s="22" t="s">
        <v>56</v>
      </c>
      <c r="C267" s="22" t="s">
        <v>131</v>
      </c>
      <c r="D267" s="23">
        <v>-199206446</v>
      </c>
      <c r="E267" s="23">
        <v>6654184</v>
      </c>
      <c r="F267" s="23">
        <v>0</v>
      </c>
      <c r="G267" s="23">
        <v>-205860630</v>
      </c>
      <c r="H267" s="19">
        <f t="shared" si="4"/>
        <v>-205860.63</v>
      </c>
    </row>
    <row r="268" spans="1:8" x14ac:dyDescent="0.25">
      <c r="H268" s="19">
        <f t="shared" si="4"/>
        <v>0</v>
      </c>
    </row>
    <row r="269" spans="1:8" x14ac:dyDescent="0.25">
      <c r="A269" s="22" t="s">
        <v>501</v>
      </c>
      <c r="B269" s="22" t="s">
        <v>56</v>
      </c>
      <c r="C269" s="22" t="s">
        <v>502</v>
      </c>
      <c r="D269" s="23">
        <v>444615360.94999999</v>
      </c>
      <c r="E269" s="23">
        <v>131841.28</v>
      </c>
      <c r="F269" s="23">
        <v>202541810.08999997</v>
      </c>
      <c r="G269" s="23">
        <v>647025329.75999999</v>
      </c>
      <c r="H269" s="19">
        <f t="shared" si="4"/>
        <v>647025.32975999999</v>
      </c>
    </row>
    <row r="270" spans="1:8" x14ac:dyDescent="0.25">
      <c r="A270" s="22" t="s">
        <v>503</v>
      </c>
      <c r="B270" s="22" t="s">
        <v>56</v>
      </c>
      <c r="C270" s="22" t="s">
        <v>504</v>
      </c>
      <c r="D270" s="23">
        <v>47958622.450000003</v>
      </c>
      <c r="E270" s="23">
        <v>131629.28</v>
      </c>
      <c r="F270" s="23">
        <v>36354794.039999999</v>
      </c>
      <c r="G270" s="23">
        <v>84181787.210000008</v>
      </c>
      <c r="H270" s="19">
        <f t="shared" si="4"/>
        <v>84181.78721000001</v>
      </c>
    </row>
    <row r="271" spans="1:8" x14ac:dyDescent="0.25">
      <c r="A271" s="22" t="s">
        <v>505</v>
      </c>
      <c r="B271" s="22" t="s">
        <v>56</v>
      </c>
      <c r="C271" s="22" t="s">
        <v>506</v>
      </c>
      <c r="D271" s="23">
        <v>15765351.610000001</v>
      </c>
      <c r="E271" s="23">
        <v>131629.28</v>
      </c>
      <c r="F271" s="23">
        <v>1427449</v>
      </c>
      <c r="G271" s="23">
        <v>17061171.330000002</v>
      </c>
      <c r="H271" s="19">
        <f t="shared" si="4"/>
        <v>17061.171330000001</v>
      </c>
    </row>
    <row r="272" spans="1:8" x14ac:dyDescent="0.25">
      <c r="A272" s="22" t="s">
        <v>507</v>
      </c>
      <c r="B272" s="22" t="s">
        <v>56</v>
      </c>
      <c r="C272" s="22" t="s">
        <v>508</v>
      </c>
      <c r="D272" s="23">
        <v>32193270.840000004</v>
      </c>
      <c r="E272" s="23">
        <v>0</v>
      </c>
      <c r="F272" s="23">
        <v>34927345.039999999</v>
      </c>
      <c r="G272" s="23">
        <v>67120615.879999995</v>
      </c>
      <c r="H272" s="19">
        <f t="shared" si="4"/>
        <v>67120.615879999998</v>
      </c>
    </row>
    <row r="273" spans="1:8" x14ac:dyDescent="0.25">
      <c r="A273" s="22" t="s">
        <v>509</v>
      </c>
      <c r="B273" s="22" t="s">
        <v>56</v>
      </c>
      <c r="C273" s="22" t="s">
        <v>510</v>
      </c>
      <c r="D273" s="23">
        <v>394891884.49999994</v>
      </c>
      <c r="E273" s="23">
        <v>212</v>
      </c>
      <c r="F273" s="23">
        <v>166187016.05000001</v>
      </c>
      <c r="G273" s="23">
        <v>561078688.54999995</v>
      </c>
      <c r="H273" s="19">
        <f t="shared" si="4"/>
        <v>561078.68854999996</v>
      </c>
    </row>
    <row r="274" spans="1:8" x14ac:dyDescent="0.25">
      <c r="A274" s="22" t="s">
        <v>511</v>
      </c>
      <c r="B274" s="22" t="s">
        <v>56</v>
      </c>
      <c r="C274" s="22" t="s">
        <v>512</v>
      </c>
      <c r="D274" s="23">
        <v>3279515</v>
      </c>
      <c r="E274" s="23">
        <v>0</v>
      </c>
      <c r="F274" s="23">
        <v>7838585</v>
      </c>
      <c r="G274" s="23">
        <v>11118100</v>
      </c>
      <c r="H274" s="19">
        <f t="shared" si="4"/>
        <v>11118.1</v>
      </c>
    </row>
    <row r="275" spans="1:8" x14ac:dyDescent="0.25">
      <c r="A275" s="22" t="s">
        <v>513</v>
      </c>
      <c r="B275" s="22" t="s">
        <v>56</v>
      </c>
      <c r="C275" s="22" t="s">
        <v>90</v>
      </c>
      <c r="D275" s="23">
        <v>6979763</v>
      </c>
      <c r="E275" s="23">
        <v>0</v>
      </c>
      <c r="F275" s="23">
        <v>94131</v>
      </c>
      <c r="G275" s="23">
        <v>7073894</v>
      </c>
      <c r="H275" s="19">
        <f t="shared" si="4"/>
        <v>7073.8940000000002</v>
      </c>
    </row>
    <row r="276" spans="1:8" x14ac:dyDescent="0.25">
      <c r="A276" s="22" t="s">
        <v>514</v>
      </c>
      <c r="B276" s="22" t="s">
        <v>56</v>
      </c>
      <c r="C276" s="22" t="s">
        <v>515</v>
      </c>
      <c r="D276" s="23">
        <v>368108877</v>
      </c>
      <c r="E276" s="23">
        <v>212</v>
      </c>
      <c r="F276" s="23">
        <v>158253820.05000001</v>
      </c>
      <c r="G276" s="23">
        <v>526362485.05000001</v>
      </c>
      <c r="H276" s="19">
        <f t="shared" si="4"/>
        <v>526362.48505000002</v>
      </c>
    </row>
    <row r="277" spans="1:8" x14ac:dyDescent="0.25">
      <c r="A277" s="22" t="s">
        <v>516</v>
      </c>
      <c r="B277" s="22" t="s">
        <v>56</v>
      </c>
      <c r="C277" s="22" t="s">
        <v>517</v>
      </c>
      <c r="D277" s="23">
        <v>16287719</v>
      </c>
      <c r="E277" s="23">
        <v>0</v>
      </c>
      <c r="F277" s="23">
        <v>0</v>
      </c>
      <c r="G277" s="23">
        <v>16287719</v>
      </c>
      <c r="H277" s="19">
        <f t="shared" si="4"/>
        <v>16287.718999999999</v>
      </c>
    </row>
    <row r="278" spans="1:8" x14ac:dyDescent="0.25">
      <c r="A278" s="22" t="s">
        <v>518</v>
      </c>
      <c r="B278" s="22" t="s">
        <v>56</v>
      </c>
      <c r="C278" s="22" t="s">
        <v>519</v>
      </c>
      <c r="D278" s="23">
        <v>236010.5</v>
      </c>
      <c r="E278" s="23">
        <v>0</v>
      </c>
      <c r="F278" s="23">
        <v>480</v>
      </c>
      <c r="G278" s="23">
        <v>236490.5</v>
      </c>
      <c r="H278" s="19">
        <f t="shared" si="4"/>
        <v>236.4905</v>
      </c>
    </row>
    <row r="279" spans="1:8" x14ac:dyDescent="0.25">
      <c r="A279" s="22" t="s">
        <v>520</v>
      </c>
      <c r="B279" s="22" t="s">
        <v>56</v>
      </c>
      <c r="C279" s="22" t="s">
        <v>521</v>
      </c>
      <c r="D279" s="23">
        <v>1764854</v>
      </c>
      <c r="E279" s="23">
        <v>0</v>
      </c>
      <c r="F279" s="23">
        <v>0</v>
      </c>
      <c r="G279" s="23">
        <v>1764854</v>
      </c>
      <c r="H279" s="19">
        <f t="shared" si="4"/>
        <v>1764.854</v>
      </c>
    </row>
    <row r="280" spans="1:8" x14ac:dyDescent="0.25">
      <c r="A280" s="22" t="s">
        <v>522</v>
      </c>
      <c r="B280" s="22" t="s">
        <v>56</v>
      </c>
      <c r="C280" s="22" t="s">
        <v>510</v>
      </c>
      <c r="D280" s="23">
        <v>1764854</v>
      </c>
      <c r="E280" s="23">
        <v>0</v>
      </c>
      <c r="F280" s="23">
        <v>0</v>
      </c>
      <c r="G280" s="23">
        <v>1764854</v>
      </c>
      <c r="H280" s="19">
        <f t="shared" si="4"/>
        <v>1764.854</v>
      </c>
    </row>
    <row r="281" spans="1:8" x14ac:dyDescent="0.25">
      <c r="A281" s="22" t="s">
        <v>523</v>
      </c>
      <c r="B281" s="22" t="s">
        <v>56</v>
      </c>
      <c r="C281" s="22" t="s">
        <v>524</v>
      </c>
      <c r="D281" s="23">
        <v>7732725738.7550011</v>
      </c>
      <c r="E281" s="23">
        <v>2922104787.3700004</v>
      </c>
      <c r="F281" s="23">
        <v>54388039.810000062</v>
      </c>
      <c r="G281" s="23">
        <v>10600442486.315002</v>
      </c>
      <c r="H281" s="19">
        <f t="shared" si="4"/>
        <v>10600442.486315003</v>
      </c>
    </row>
    <row r="282" spans="1:8" x14ac:dyDescent="0.25">
      <c r="H282" s="19">
        <f t="shared" si="4"/>
        <v>0</v>
      </c>
    </row>
    <row r="283" spans="1:8" x14ac:dyDescent="0.25">
      <c r="H283" s="19">
        <f t="shared" si="4"/>
        <v>0</v>
      </c>
    </row>
    <row r="284" spans="1:8" x14ac:dyDescent="0.25">
      <c r="A284" s="22" t="s">
        <v>525</v>
      </c>
      <c r="B284" s="22" t="s">
        <v>56</v>
      </c>
      <c r="C284" s="22" t="s">
        <v>526</v>
      </c>
      <c r="D284" s="23">
        <v>5721459601.9250011</v>
      </c>
      <c r="E284" s="23">
        <v>980621699.47000027</v>
      </c>
      <c r="F284" s="23">
        <v>54281478.820000052</v>
      </c>
      <c r="G284" s="23">
        <v>6647799822.5750017</v>
      </c>
      <c r="H284" s="19">
        <f t="shared" si="4"/>
        <v>6647799.822575002</v>
      </c>
    </row>
    <row r="285" spans="1:8" x14ac:dyDescent="0.25">
      <c r="A285" s="22" t="s">
        <v>527</v>
      </c>
      <c r="B285" s="22" t="s">
        <v>56</v>
      </c>
      <c r="C285" s="22" t="s">
        <v>528</v>
      </c>
      <c r="D285" s="23">
        <v>2686376863</v>
      </c>
      <c r="E285" s="23">
        <v>400024624</v>
      </c>
      <c r="F285" s="23">
        <v>50833485</v>
      </c>
      <c r="G285" s="23">
        <v>3035568002</v>
      </c>
      <c r="H285" s="19">
        <f t="shared" si="4"/>
        <v>3035568.0019999999</v>
      </c>
    </row>
    <row r="286" spans="1:8" x14ac:dyDescent="0.25">
      <c r="A286" s="22" t="s">
        <v>529</v>
      </c>
      <c r="B286" s="22" t="s">
        <v>56</v>
      </c>
      <c r="C286" s="22" t="s">
        <v>530</v>
      </c>
      <c r="D286" s="23">
        <v>1452331186</v>
      </c>
      <c r="E286" s="23">
        <v>131160158</v>
      </c>
      <c r="F286" s="23">
        <v>511901</v>
      </c>
      <c r="G286" s="23">
        <v>1582979443</v>
      </c>
      <c r="H286" s="19">
        <f t="shared" si="4"/>
        <v>1582979.443</v>
      </c>
    </row>
    <row r="287" spans="1:8" x14ac:dyDescent="0.25">
      <c r="A287" s="22" t="s">
        <v>531</v>
      </c>
      <c r="B287" s="22" t="s">
        <v>56</v>
      </c>
      <c r="C287" s="22" t="s">
        <v>532</v>
      </c>
      <c r="D287" s="23">
        <v>93042</v>
      </c>
      <c r="E287" s="23">
        <v>0</v>
      </c>
      <c r="F287" s="23">
        <v>0</v>
      </c>
      <c r="G287" s="23">
        <v>93042</v>
      </c>
      <c r="H287" s="19">
        <f t="shared" si="4"/>
        <v>93.042000000000002</v>
      </c>
    </row>
    <row r="288" spans="1:8" x14ac:dyDescent="0.25">
      <c r="A288" s="22" t="s">
        <v>533</v>
      </c>
      <c r="B288" s="22" t="s">
        <v>56</v>
      </c>
      <c r="C288" s="22" t="s">
        <v>534</v>
      </c>
      <c r="D288" s="23">
        <v>79433400</v>
      </c>
      <c r="E288" s="23">
        <v>8591300</v>
      </c>
      <c r="F288" s="23">
        <v>0</v>
      </c>
      <c r="G288" s="23">
        <v>88024700</v>
      </c>
      <c r="H288" s="19">
        <f t="shared" si="4"/>
        <v>88024.7</v>
      </c>
    </row>
    <row r="289" spans="1:8" x14ac:dyDescent="0.25">
      <c r="A289" s="22" t="s">
        <v>535</v>
      </c>
      <c r="B289" s="22" t="s">
        <v>56</v>
      </c>
      <c r="C289" s="22" t="s">
        <v>536</v>
      </c>
      <c r="D289" s="23">
        <v>71673996</v>
      </c>
      <c r="E289" s="23">
        <v>30092784</v>
      </c>
      <c r="F289" s="23">
        <v>2052207</v>
      </c>
      <c r="G289" s="23">
        <v>99714573</v>
      </c>
      <c r="H289" s="19">
        <f t="shared" si="4"/>
        <v>99714.573000000004</v>
      </c>
    </row>
    <row r="290" spans="1:8" x14ac:dyDescent="0.25">
      <c r="A290" s="22" t="s">
        <v>537</v>
      </c>
      <c r="B290" s="22" t="s">
        <v>56</v>
      </c>
      <c r="C290" s="22" t="s">
        <v>375</v>
      </c>
      <c r="D290" s="23">
        <v>88994984</v>
      </c>
      <c r="E290" s="23">
        <v>15327598</v>
      </c>
      <c r="F290" s="23">
        <v>25408012</v>
      </c>
      <c r="G290" s="23">
        <v>78914570</v>
      </c>
      <c r="H290" s="19">
        <f t="shared" si="4"/>
        <v>78914.570000000007</v>
      </c>
    </row>
    <row r="291" spans="1:8" x14ac:dyDescent="0.25">
      <c r="A291" s="22" t="s">
        <v>538</v>
      </c>
      <c r="B291" s="22" t="s">
        <v>56</v>
      </c>
      <c r="C291" s="22" t="s">
        <v>407</v>
      </c>
      <c r="D291" s="23">
        <v>162607941</v>
      </c>
      <c r="E291" s="23">
        <v>18786594</v>
      </c>
      <c r="F291" s="23">
        <v>0</v>
      </c>
      <c r="G291" s="23">
        <v>181394535</v>
      </c>
      <c r="H291" s="19">
        <f t="shared" si="4"/>
        <v>181394.535</v>
      </c>
    </row>
    <row r="292" spans="1:8" x14ac:dyDescent="0.25">
      <c r="A292" s="22" t="s">
        <v>539</v>
      </c>
      <c r="B292" s="22" t="s">
        <v>56</v>
      </c>
      <c r="C292" s="22" t="s">
        <v>403</v>
      </c>
      <c r="D292" s="23">
        <v>9632774</v>
      </c>
      <c r="E292" s="23">
        <v>5925962</v>
      </c>
      <c r="F292" s="23">
        <v>0</v>
      </c>
      <c r="G292" s="23">
        <v>15558736</v>
      </c>
      <c r="H292" s="19">
        <f t="shared" si="4"/>
        <v>15558.736000000001</v>
      </c>
    </row>
    <row r="293" spans="1:8" x14ac:dyDescent="0.25">
      <c r="A293" s="22" t="s">
        <v>540</v>
      </c>
      <c r="B293" s="22" t="s">
        <v>56</v>
      </c>
      <c r="C293" s="22" t="s">
        <v>373</v>
      </c>
      <c r="D293" s="23">
        <v>94976852</v>
      </c>
      <c r="E293" s="23">
        <v>46043046</v>
      </c>
      <c r="F293" s="23">
        <v>11725429</v>
      </c>
      <c r="G293" s="23">
        <v>129294469</v>
      </c>
      <c r="H293" s="19">
        <f t="shared" si="4"/>
        <v>129294.469</v>
      </c>
    </row>
    <row r="294" spans="1:8" x14ac:dyDescent="0.25">
      <c r="A294" s="22" t="s">
        <v>541</v>
      </c>
      <c r="B294" s="22" t="s">
        <v>56</v>
      </c>
      <c r="C294" s="22" t="s">
        <v>542</v>
      </c>
      <c r="D294" s="23">
        <v>18883721</v>
      </c>
      <c r="E294" s="23">
        <v>1482466</v>
      </c>
      <c r="F294" s="23">
        <v>0</v>
      </c>
      <c r="G294" s="23">
        <v>20366187</v>
      </c>
      <c r="H294" s="19">
        <f t="shared" si="4"/>
        <v>20366.187000000002</v>
      </c>
    </row>
    <row r="295" spans="1:8" x14ac:dyDescent="0.25">
      <c r="A295" s="22" t="s">
        <v>543</v>
      </c>
      <c r="B295" s="22" t="s">
        <v>56</v>
      </c>
      <c r="C295" s="22" t="s">
        <v>369</v>
      </c>
      <c r="D295" s="23">
        <v>156806852</v>
      </c>
      <c r="E295" s="23">
        <v>36396105</v>
      </c>
      <c r="F295" s="23">
        <v>8623570</v>
      </c>
      <c r="G295" s="23">
        <v>184579387</v>
      </c>
      <c r="H295" s="19">
        <f t="shared" si="4"/>
        <v>184579.38699999999</v>
      </c>
    </row>
    <row r="296" spans="1:8" x14ac:dyDescent="0.25">
      <c r="A296" s="22" t="s">
        <v>544</v>
      </c>
      <c r="B296" s="22" t="s">
        <v>56</v>
      </c>
      <c r="C296" s="22" t="s">
        <v>545</v>
      </c>
      <c r="D296" s="23">
        <v>18538587</v>
      </c>
      <c r="E296" s="23">
        <v>3343161</v>
      </c>
      <c r="F296" s="23">
        <v>1906403</v>
      </c>
      <c r="G296" s="23">
        <v>19975345</v>
      </c>
      <c r="H296" s="19">
        <f t="shared" si="4"/>
        <v>19975.345000000001</v>
      </c>
    </row>
    <row r="297" spans="1:8" x14ac:dyDescent="0.25">
      <c r="A297" s="22" t="s">
        <v>546</v>
      </c>
      <c r="B297" s="22" t="s">
        <v>56</v>
      </c>
      <c r="C297" s="22" t="s">
        <v>547</v>
      </c>
      <c r="D297" s="23">
        <v>36769374</v>
      </c>
      <c r="E297" s="23">
        <v>7812300</v>
      </c>
      <c r="F297" s="23">
        <v>0</v>
      </c>
      <c r="G297" s="23">
        <v>44581674</v>
      </c>
      <c r="H297" s="19">
        <f t="shared" si="4"/>
        <v>44581.673999999999</v>
      </c>
    </row>
    <row r="298" spans="1:8" x14ac:dyDescent="0.25">
      <c r="A298" s="22" t="s">
        <v>548</v>
      </c>
      <c r="B298" s="22" t="s">
        <v>56</v>
      </c>
      <c r="C298" s="22" t="s">
        <v>549</v>
      </c>
      <c r="D298" s="23">
        <v>169008706</v>
      </c>
      <c r="E298" s="23">
        <v>0</v>
      </c>
      <c r="F298" s="23">
        <v>0</v>
      </c>
      <c r="G298" s="23">
        <v>169008706</v>
      </c>
      <c r="H298" s="19">
        <f t="shared" si="4"/>
        <v>169008.70600000001</v>
      </c>
    </row>
    <row r="299" spans="1:8" x14ac:dyDescent="0.25">
      <c r="A299" s="22" t="s">
        <v>550</v>
      </c>
      <c r="B299" s="22" t="s">
        <v>56</v>
      </c>
      <c r="C299" s="22" t="s">
        <v>551</v>
      </c>
      <c r="D299" s="23">
        <v>12737400</v>
      </c>
      <c r="E299" s="23">
        <v>60841821</v>
      </c>
      <c r="F299" s="23">
        <v>0</v>
      </c>
      <c r="G299" s="23">
        <v>73579221</v>
      </c>
      <c r="H299" s="19">
        <f t="shared" si="4"/>
        <v>73579.221000000005</v>
      </c>
    </row>
    <row r="300" spans="1:8" x14ac:dyDescent="0.25">
      <c r="A300" s="22" t="s">
        <v>552</v>
      </c>
      <c r="B300" s="22" t="s">
        <v>56</v>
      </c>
      <c r="C300" s="22" t="s">
        <v>553</v>
      </c>
      <c r="D300" s="23">
        <v>131672</v>
      </c>
      <c r="E300" s="23">
        <v>0</v>
      </c>
      <c r="F300" s="23">
        <v>0</v>
      </c>
      <c r="G300" s="23">
        <v>131672</v>
      </c>
      <c r="H300" s="19">
        <f t="shared" si="4"/>
        <v>131.672</v>
      </c>
    </row>
    <row r="301" spans="1:8" x14ac:dyDescent="0.25">
      <c r="A301" s="22" t="s">
        <v>554</v>
      </c>
      <c r="B301" s="22" t="s">
        <v>56</v>
      </c>
      <c r="C301" s="22" t="s">
        <v>555</v>
      </c>
      <c r="D301" s="23">
        <v>116450823</v>
      </c>
      <c r="E301" s="23">
        <v>15203828</v>
      </c>
      <c r="F301" s="23">
        <v>0</v>
      </c>
      <c r="G301" s="23">
        <v>131654651</v>
      </c>
      <c r="H301" s="19">
        <f t="shared" si="4"/>
        <v>131654.65100000001</v>
      </c>
    </row>
    <row r="302" spans="1:8" x14ac:dyDescent="0.25">
      <c r="A302" s="22" t="s">
        <v>556</v>
      </c>
      <c r="B302" s="22" t="s">
        <v>56</v>
      </c>
      <c r="C302" s="22" t="s">
        <v>557</v>
      </c>
      <c r="D302" s="23">
        <v>58802936</v>
      </c>
      <c r="E302" s="23">
        <v>10207225</v>
      </c>
      <c r="F302" s="23">
        <v>605963</v>
      </c>
      <c r="G302" s="23">
        <v>68404198</v>
      </c>
      <c r="H302" s="19">
        <f t="shared" si="4"/>
        <v>68404.198000000004</v>
      </c>
    </row>
    <row r="303" spans="1:8" x14ac:dyDescent="0.25">
      <c r="A303" s="22" t="s">
        <v>558</v>
      </c>
      <c r="B303" s="22" t="s">
        <v>56</v>
      </c>
      <c r="C303" s="22" t="s">
        <v>559</v>
      </c>
      <c r="D303" s="23">
        <v>98710690</v>
      </c>
      <c r="E303" s="23">
        <v>8560276</v>
      </c>
      <c r="F303" s="23">
        <v>0</v>
      </c>
      <c r="G303" s="23">
        <v>107270966</v>
      </c>
      <c r="H303" s="19">
        <f t="shared" si="4"/>
        <v>107270.966</v>
      </c>
    </row>
    <row r="304" spans="1:8" x14ac:dyDescent="0.25">
      <c r="A304" s="22" t="s">
        <v>560</v>
      </c>
      <c r="B304" s="22" t="s">
        <v>56</v>
      </c>
      <c r="C304" s="22" t="s">
        <v>561</v>
      </c>
      <c r="D304" s="23">
        <v>39791927</v>
      </c>
      <c r="E304" s="23">
        <v>250000</v>
      </c>
      <c r="F304" s="23">
        <v>0</v>
      </c>
      <c r="G304" s="23">
        <v>40041927</v>
      </c>
      <c r="H304" s="19">
        <f t="shared" si="4"/>
        <v>40041.927000000003</v>
      </c>
    </row>
    <row r="305" spans="1:8" x14ac:dyDescent="0.25">
      <c r="A305" s="22" t="s">
        <v>562</v>
      </c>
      <c r="B305" s="22" t="s">
        <v>56</v>
      </c>
      <c r="C305" s="22" t="s">
        <v>563</v>
      </c>
      <c r="D305" s="23">
        <v>28449015</v>
      </c>
      <c r="E305" s="23">
        <v>1337290</v>
      </c>
      <c r="F305" s="23">
        <v>0</v>
      </c>
      <c r="G305" s="23">
        <v>29786305</v>
      </c>
      <c r="H305" s="19">
        <f t="shared" si="4"/>
        <v>29786.305</v>
      </c>
    </row>
    <row r="306" spans="1:8" x14ac:dyDescent="0.25">
      <c r="A306" s="22" t="s">
        <v>564</v>
      </c>
      <c r="B306" s="22" t="s">
        <v>56</v>
      </c>
      <c r="C306" s="22" t="s">
        <v>565</v>
      </c>
      <c r="D306" s="23">
        <v>22869197</v>
      </c>
      <c r="E306" s="23">
        <v>892090</v>
      </c>
      <c r="F306" s="23">
        <v>0</v>
      </c>
      <c r="G306" s="23">
        <v>23761287</v>
      </c>
      <c r="H306" s="19">
        <f t="shared" si="4"/>
        <v>23761.287</v>
      </c>
    </row>
    <row r="307" spans="1:8" x14ac:dyDescent="0.25">
      <c r="A307" s="22" t="s">
        <v>566</v>
      </c>
      <c r="B307" s="22" t="s">
        <v>56</v>
      </c>
      <c r="C307" s="22" t="s">
        <v>567</v>
      </c>
      <c r="D307" s="23">
        <v>5579818</v>
      </c>
      <c r="E307" s="23">
        <v>445200</v>
      </c>
      <c r="F307" s="23">
        <v>0</v>
      </c>
      <c r="G307" s="23">
        <v>6025018</v>
      </c>
      <c r="H307" s="19">
        <f t="shared" si="4"/>
        <v>6025.018</v>
      </c>
    </row>
    <row r="308" spans="1:8" x14ac:dyDescent="0.25">
      <c r="A308" s="22" t="s">
        <v>568</v>
      </c>
      <c r="B308" s="22" t="s">
        <v>56</v>
      </c>
      <c r="C308" s="22" t="s">
        <v>569</v>
      </c>
      <c r="D308" s="23">
        <v>365386322</v>
      </c>
      <c r="E308" s="23">
        <v>43716552</v>
      </c>
      <c r="F308" s="23">
        <v>3439740</v>
      </c>
      <c r="G308" s="23">
        <v>405663134</v>
      </c>
      <c r="H308" s="19">
        <f t="shared" si="4"/>
        <v>405663.13400000002</v>
      </c>
    </row>
    <row r="309" spans="1:8" x14ac:dyDescent="0.25">
      <c r="A309" s="22" t="s">
        <v>570</v>
      </c>
      <c r="B309" s="22" t="s">
        <v>56</v>
      </c>
      <c r="C309" s="22" t="s">
        <v>571</v>
      </c>
      <c r="D309" s="23">
        <v>71719538</v>
      </c>
      <c r="E309" s="23">
        <v>7733806</v>
      </c>
      <c r="F309" s="23">
        <v>0</v>
      </c>
      <c r="G309" s="23">
        <v>79453344</v>
      </c>
      <c r="H309" s="19">
        <f t="shared" si="4"/>
        <v>79453.343999999997</v>
      </c>
    </row>
    <row r="310" spans="1:8" x14ac:dyDescent="0.25">
      <c r="A310" s="22" t="s">
        <v>572</v>
      </c>
      <c r="B310" s="22" t="s">
        <v>56</v>
      </c>
      <c r="C310" s="22" t="s">
        <v>573</v>
      </c>
      <c r="D310" s="23">
        <v>19031097</v>
      </c>
      <c r="E310" s="23">
        <v>6059011</v>
      </c>
      <c r="F310" s="23">
        <v>1529691</v>
      </c>
      <c r="G310" s="23">
        <v>23560417</v>
      </c>
      <c r="H310" s="19">
        <f t="shared" si="4"/>
        <v>23560.417000000001</v>
      </c>
    </row>
    <row r="311" spans="1:8" x14ac:dyDescent="0.25">
      <c r="A311" s="22" t="s">
        <v>574</v>
      </c>
      <c r="B311" s="22" t="s">
        <v>56</v>
      </c>
      <c r="C311" s="22" t="s">
        <v>575</v>
      </c>
      <c r="D311" s="23">
        <v>56039683</v>
      </c>
      <c r="E311" s="23">
        <v>7500000</v>
      </c>
      <c r="F311" s="23">
        <v>0</v>
      </c>
      <c r="G311" s="23">
        <v>63539683</v>
      </c>
      <c r="H311" s="19">
        <f t="shared" si="4"/>
        <v>63539.682999999997</v>
      </c>
    </row>
    <row r="312" spans="1:8" x14ac:dyDescent="0.25">
      <c r="A312" s="22" t="s">
        <v>576</v>
      </c>
      <c r="B312" s="22" t="s">
        <v>56</v>
      </c>
      <c r="C312" s="22" t="s">
        <v>577</v>
      </c>
      <c r="D312" s="23">
        <v>8267663</v>
      </c>
      <c r="E312" s="23">
        <v>725649</v>
      </c>
      <c r="F312" s="23">
        <v>7306</v>
      </c>
      <c r="G312" s="23">
        <v>8986006</v>
      </c>
      <c r="H312" s="19">
        <f t="shared" si="4"/>
        <v>8986.0059999999994</v>
      </c>
    </row>
    <row r="313" spans="1:8" x14ac:dyDescent="0.25">
      <c r="A313" s="22" t="s">
        <v>578</v>
      </c>
      <c r="B313" s="22" t="s">
        <v>56</v>
      </c>
      <c r="C313" s="22" t="s">
        <v>579</v>
      </c>
      <c r="D313" s="23">
        <v>184336732</v>
      </c>
      <c r="E313" s="23">
        <v>21186186</v>
      </c>
      <c r="F313" s="23">
        <v>1902743</v>
      </c>
      <c r="G313" s="23">
        <v>203620175</v>
      </c>
      <c r="H313" s="19">
        <f t="shared" si="4"/>
        <v>203620.17499999999</v>
      </c>
    </row>
    <row r="314" spans="1:8" x14ac:dyDescent="0.25">
      <c r="A314" s="22" t="s">
        <v>580</v>
      </c>
      <c r="B314" s="22" t="s">
        <v>56</v>
      </c>
      <c r="C314" s="22" t="s">
        <v>581</v>
      </c>
      <c r="D314" s="23">
        <v>25991609</v>
      </c>
      <c r="E314" s="23">
        <v>511900</v>
      </c>
      <c r="F314" s="23">
        <v>0</v>
      </c>
      <c r="G314" s="23">
        <v>26503509</v>
      </c>
      <c r="H314" s="19">
        <f t="shared" si="4"/>
        <v>26503.508999999998</v>
      </c>
    </row>
    <row r="315" spans="1:8" x14ac:dyDescent="0.25">
      <c r="A315" s="22" t="s">
        <v>582</v>
      </c>
      <c r="B315" s="22" t="s">
        <v>56</v>
      </c>
      <c r="C315" s="22" t="s">
        <v>583</v>
      </c>
      <c r="D315" s="23">
        <v>15718299</v>
      </c>
      <c r="E315" s="23">
        <v>2841600</v>
      </c>
      <c r="F315" s="23">
        <v>0</v>
      </c>
      <c r="G315" s="23">
        <v>18559899</v>
      </c>
      <c r="H315" s="19">
        <f t="shared" si="4"/>
        <v>18559.899000000001</v>
      </c>
    </row>
    <row r="316" spans="1:8" x14ac:dyDescent="0.25">
      <c r="A316" s="22" t="s">
        <v>584</v>
      </c>
      <c r="B316" s="22" t="s">
        <v>56</v>
      </c>
      <c r="C316" s="22" t="s">
        <v>585</v>
      </c>
      <c r="D316" s="23">
        <v>9430702</v>
      </c>
      <c r="E316" s="23">
        <v>1705100</v>
      </c>
      <c r="F316" s="23">
        <v>0</v>
      </c>
      <c r="G316" s="23">
        <v>11135802</v>
      </c>
      <c r="H316" s="19">
        <f t="shared" si="4"/>
        <v>11135.802</v>
      </c>
    </row>
    <row r="317" spans="1:8" x14ac:dyDescent="0.25">
      <c r="A317" s="22" t="s">
        <v>586</v>
      </c>
      <c r="B317" s="22" t="s">
        <v>56</v>
      </c>
      <c r="C317" s="22" t="s">
        <v>587</v>
      </c>
      <c r="D317" s="23">
        <v>6287597</v>
      </c>
      <c r="E317" s="23">
        <v>1136500</v>
      </c>
      <c r="F317" s="23">
        <v>0</v>
      </c>
      <c r="G317" s="23">
        <v>7424097</v>
      </c>
      <c r="H317" s="19">
        <f t="shared" si="4"/>
        <v>7424.0969999999998</v>
      </c>
    </row>
    <row r="318" spans="1:8" x14ac:dyDescent="0.25">
      <c r="A318" s="22" t="s">
        <v>588</v>
      </c>
      <c r="B318" s="22" t="s">
        <v>56</v>
      </c>
      <c r="C318" s="22" t="s">
        <v>589</v>
      </c>
      <c r="D318" s="23">
        <v>1623378036.29</v>
      </c>
      <c r="E318" s="23">
        <v>509923591.83999979</v>
      </c>
      <c r="F318" s="23">
        <v>0</v>
      </c>
      <c r="G318" s="23">
        <v>2133301628.1299996</v>
      </c>
      <c r="H318" s="19">
        <f t="shared" si="4"/>
        <v>2133301.6281299996</v>
      </c>
    </row>
    <row r="319" spans="1:8" x14ac:dyDescent="0.25">
      <c r="A319" s="22" t="s">
        <v>590</v>
      </c>
      <c r="B319" s="22" t="s">
        <v>56</v>
      </c>
      <c r="C319" s="22" t="s">
        <v>591</v>
      </c>
      <c r="D319" s="23">
        <v>387766171</v>
      </c>
      <c r="E319" s="23">
        <v>107266928</v>
      </c>
      <c r="F319" s="23">
        <v>0</v>
      </c>
      <c r="G319" s="23">
        <v>495033099</v>
      </c>
      <c r="H319" s="19">
        <f t="shared" si="4"/>
        <v>495033.09899999999</v>
      </c>
    </row>
    <row r="320" spans="1:8" x14ac:dyDescent="0.25">
      <c r="A320" s="22" t="s">
        <v>592</v>
      </c>
      <c r="B320" s="22" t="s">
        <v>56</v>
      </c>
      <c r="C320" s="22" t="s">
        <v>593</v>
      </c>
      <c r="D320" s="23">
        <v>23279737</v>
      </c>
      <c r="E320" s="23">
        <v>2259492</v>
      </c>
      <c r="F320" s="23">
        <v>0</v>
      </c>
      <c r="G320" s="23">
        <v>25539229</v>
      </c>
      <c r="H320" s="19">
        <f t="shared" si="4"/>
        <v>25539.228999999999</v>
      </c>
    </row>
    <row r="321" spans="1:8" x14ac:dyDescent="0.25">
      <c r="A321" s="22" t="s">
        <v>594</v>
      </c>
      <c r="B321" s="22" t="s">
        <v>56</v>
      </c>
      <c r="C321" s="22" t="s">
        <v>595</v>
      </c>
      <c r="D321" s="23">
        <v>142416301</v>
      </c>
      <c r="E321" s="23">
        <v>33630661.230000004</v>
      </c>
      <c r="F321" s="23">
        <v>0</v>
      </c>
      <c r="G321" s="23">
        <v>176046962.23000002</v>
      </c>
      <c r="H321" s="19">
        <f t="shared" si="4"/>
        <v>176046.96223</v>
      </c>
    </row>
    <row r="322" spans="1:8" x14ac:dyDescent="0.25">
      <c r="A322" s="22" t="s">
        <v>596</v>
      </c>
      <c r="B322" s="22" t="s">
        <v>56</v>
      </c>
      <c r="C322" s="22" t="s">
        <v>597</v>
      </c>
      <c r="D322" s="23">
        <v>193735136</v>
      </c>
      <c r="E322" s="23">
        <v>48720901</v>
      </c>
      <c r="F322" s="23">
        <v>0</v>
      </c>
      <c r="G322" s="23">
        <v>242456037</v>
      </c>
      <c r="H322" s="19">
        <f t="shared" si="4"/>
        <v>242456.03700000001</v>
      </c>
    </row>
    <row r="323" spans="1:8" x14ac:dyDescent="0.25">
      <c r="A323" s="22" t="s">
        <v>598</v>
      </c>
      <c r="B323" s="22" t="s">
        <v>56</v>
      </c>
      <c r="C323" s="22" t="s">
        <v>599</v>
      </c>
      <c r="D323" s="23">
        <v>968400</v>
      </c>
      <c r="E323" s="23">
        <v>213000</v>
      </c>
      <c r="F323" s="23">
        <v>0</v>
      </c>
      <c r="G323" s="23">
        <v>1181400</v>
      </c>
      <c r="H323" s="19">
        <f t="shared" si="4"/>
        <v>1181.4000000000001</v>
      </c>
    </row>
    <row r="324" spans="1:8" x14ac:dyDescent="0.25">
      <c r="A324" s="22" t="s">
        <v>600</v>
      </c>
      <c r="B324" s="22" t="s">
        <v>56</v>
      </c>
      <c r="C324" s="22" t="s">
        <v>94</v>
      </c>
      <c r="D324" s="23">
        <v>70655205.060000002</v>
      </c>
      <c r="E324" s="23">
        <v>9109158</v>
      </c>
      <c r="F324" s="23">
        <v>0</v>
      </c>
      <c r="G324" s="23">
        <v>79764363.060000002</v>
      </c>
      <c r="H324" s="19">
        <f t="shared" si="4"/>
        <v>79764.363060000003</v>
      </c>
    </row>
    <row r="325" spans="1:8" x14ac:dyDescent="0.25">
      <c r="A325" s="22" t="s">
        <v>601</v>
      </c>
      <c r="B325" s="22" t="s">
        <v>56</v>
      </c>
      <c r="C325" s="22" t="s">
        <v>90</v>
      </c>
      <c r="D325" s="23">
        <v>174100</v>
      </c>
      <c r="E325" s="23">
        <v>216050300</v>
      </c>
      <c r="F325" s="23">
        <v>0</v>
      </c>
      <c r="G325" s="23">
        <v>216224400</v>
      </c>
      <c r="H325" s="19">
        <f t="shared" si="4"/>
        <v>216224.4</v>
      </c>
    </row>
    <row r="326" spans="1:8" x14ac:dyDescent="0.25">
      <c r="A326" s="22" t="s">
        <v>602</v>
      </c>
      <c r="B326" s="22" t="s">
        <v>56</v>
      </c>
      <c r="C326" s="22" t="s">
        <v>295</v>
      </c>
      <c r="D326" s="23">
        <v>12925814</v>
      </c>
      <c r="E326" s="23">
        <v>1869874</v>
      </c>
      <c r="F326" s="23">
        <v>0</v>
      </c>
      <c r="G326" s="23">
        <v>14795688</v>
      </c>
      <c r="H326" s="19">
        <f t="shared" ref="H326:H389" si="5">+G326/1000</f>
        <v>14795.688</v>
      </c>
    </row>
    <row r="327" spans="1:8" x14ac:dyDescent="0.25">
      <c r="A327" s="22" t="s">
        <v>603</v>
      </c>
      <c r="B327" s="22" t="s">
        <v>56</v>
      </c>
      <c r="C327" s="22" t="s">
        <v>604</v>
      </c>
      <c r="D327" s="23">
        <v>9806667</v>
      </c>
      <c r="E327" s="23">
        <v>5175833</v>
      </c>
      <c r="F327" s="23">
        <v>0</v>
      </c>
      <c r="G327" s="23">
        <v>14982500</v>
      </c>
      <c r="H327" s="19">
        <f t="shared" si="5"/>
        <v>14982.5</v>
      </c>
    </row>
    <row r="328" spans="1:8" x14ac:dyDescent="0.25">
      <c r="A328" s="22" t="s">
        <v>605</v>
      </c>
      <c r="B328" s="22" t="s">
        <v>56</v>
      </c>
      <c r="C328" s="22" t="s">
        <v>606</v>
      </c>
      <c r="D328" s="23">
        <v>25414877</v>
      </c>
      <c r="E328" s="23">
        <v>3174399</v>
      </c>
      <c r="F328" s="23">
        <v>0</v>
      </c>
      <c r="G328" s="23">
        <v>28589276</v>
      </c>
      <c r="H328" s="19">
        <f t="shared" si="5"/>
        <v>28589.276000000002</v>
      </c>
    </row>
    <row r="329" spans="1:8" x14ac:dyDescent="0.25">
      <c r="A329" s="22" t="s">
        <v>607</v>
      </c>
      <c r="B329" s="22" t="s">
        <v>56</v>
      </c>
      <c r="C329" s="22" t="s">
        <v>608</v>
      </c>
      <c r="D329" s="23">
        <v>15542374</v>
      </c>
      <c r="E329" s="23">
        <v>2662398.77</v>
      </c>
      <c r="F329" s="23">
        <v>0</v>
      </c>
      <c r="G329" s="23">
        <v>18204772.77</v>
      </c>
      <c r="H329" s="19">
        <f t="shared" si="5"/>
        <v>18204.77277</v>
      </c>
    </row>
    <row r="330" spans="1:8" x14ac:dyDescent="0.25">
      <c r="A330" s="22" t="s">
        <v>609</v>
      </c>
      <c r="B330" s="22" t="s">
        <v>56</v>
      </c>
      <c r="C330" s="22" t="s">
        <v>610</v>
      </c>
      <c r="D330" s="23">
        <v>147738567.22999999</v>
      </c>
      <c r="E330" s="23">
        <v>4879684.8399999933</v>
      </c>
      <c r="F330" s="23">
        <v>0</v>
      </c>
      <c r="G330" s="23">
        <v>152618252.06999999</v>
      </c>
      <c r="H330" s="19">
        <f t="shared" si="5"/>
        <v>152618.25206999999</v>
      </c>
    </row>
    <row r="331" spans="1:8" x14ac:dyDescent="0.25">
      <c r="A331" s="22" t="s">
        <v>611</v>
      </c>
      <c r="B331" s="22" t="s">
        <v>56</v>
      </c>
      <c r="C331" s="22" t="s">
        <v>612</v>
      </c>
      <c r="D331" s="23">
        <v>232086594</v>
      </c>
      <c r="E331" s="23">
        <v>23022311</v>
      </c>
      <c r="F331" s="23">
        <v>0</v>
      </c>
      <c r="G331" s="23">
        <v>255108905</v>
      </c>
      <c r="H331" s="19">
        <f t="shared" si="5"/>
        <v>255108.905</v>
      </c>
    </row>
    <row r="332" spans="1:8" x14ac:dyDescent="0.25">
      <c r="A332" s="22" t="s">
        <v>613</v>
      </c>
      <c r="B332" s="22" t="s">
        <v>56</v>
      </c>
      <c r="C332" s="22" t="s">
        <v>614</v>
      </c>
      <c r="D332" s="23">
        <v>8448880</v>
      </c>
      <c r="E332" s="23">
        <v>130000</v>
      </c>
      <c r="F332" s="23">
        <v>0</v>
      </c>
      <c r="G332" s="23">
        <v>8578880</v>
      </c>
      <c r="H332" s="19">
        <f t="shared" si="5"/>
        <v>8578.8799999999992</v>
      </c>
    </row>
    <row r="333" spans="1:8" x14ac:dyDescent="0.25">
      <c r="A333" s="22" t="s">
        <v>615</v>
      </c>
      <c r="B333" s="22" t="s">
        <v>56</v>
      </c>
      <c r="C333" s="22" t="s">
        <v>616</v>
      </c>
      <c r="D333" s="23">
        <v>55896233</v>
      </c>
      <c r="E333" s="23">
        <v>3867786</v>
      </c>
      <c r="F333" s="23">
        <v>0</v>
      </c>
      <c r="G333" s="23">
        <v>59764019</v>
      </c>
      <c r="H333" s="19">
        <f t="shared" si="5"/>
        <v>59764.019</v>
      </c>
    </row>
    <row r="334" spans="1:8" x14ac:dyDescent="0.25">
      <c r="A334" s="22" t="s">
        <v>617</v>
      </c>
      <c r="B334" s="22" t="s">
        <v>56</v>
      </c>
      <c r="C334" s="22" t="s">
        <v>618</v>
      </c>
      <c r="D334" s="23">
        <v>231080564</v>
      </c>
      <c r="E334" s="23">
        <v>21007324</v>
      </c>
      <c r="F334" s="23">
        <v>0</v>
      </c>
      <c r="G334" s="23">
        <v>252087888</v>
      </c>
      <c r="H334" s="19">
        <f t="shared" si="5"/>
        <v>252087.88800000001</v>
      </c>
    </row>
    <row r="335" spans="1:8" x14ac:dyDescent="0.25">
      <c r="A335" s="22" t="s">
        <v>619</v>
      </c>
      <c r="B335" s="22" t="s">
        <v>56</v>
      </c>
      <c r="C335" s="22" t="s">
        <v>620</v>
      </c>
      <c r="D335" s="23">
        <v>33509536</v>
      </c>
      <c r="E335" s="23">
        <v>17605519</v>
      </c>
      <c r="F335" s="23">
        <v>0</v>
      </c>
      <c r="G335" s="23">
        <v>51115055</v>
      </c>
      <c r="H335" s="19">
        <f t="shared" si="5"/>
        <v>51115.055</v>
      </c>
    </row>
    <row r="336" spans="1:8" x14ac:dyDescent="0.25">
      <c r="A336" s="22" t="s">
        <v>621</v>
      </c>
      <c r="B336" s="22" t="s">
        <v>56</v>
      </c>
      <c r="C336" s="22" t="s">
        <v>622</v>
      </c>
      <c r="D336" s="23">
        <v>28486500</v>
      </c>
      <c r="E336" s="23">
        <v>3513500</v>
      </c>
      <c r="F336" s="23">
        <v>0</v>
      </c>
      <c r="G336" s="23">
        <v>32000000</v>
      </c>
      <c r="H336" s="19">
        <f t="shared" si="5"/>
        <v>32000</v>
      </c>
    </row>
    <row r="337" spans="1:8" x14ac:dyDescent="0.25">
      <c r="A337" s="22" t="s">
        <v>623</v>
      </c>
      <c r="B337" s="22" t="s">
        <v>56</v>
      </c>
      <c r="C337" s="22" t="s">
        <v>624</v>
      </c>
      <c r="D337" s="23">
        <v>3446380</v>
      </c>
      <c r="E337" s="23">
        <v>5764522</v>
      </c>
      <c r="F337" s="23">
        <v>0</v>
      </c>
      <c r="G337" s="23">
        <v>9210902</v>
      </c>
      <c r="H337" s="19">
        <f t="shared" si="5"/>
        <v>9210.902</v>
      </c>
    </row>
    <row r="338" spans="1:8" x14ac:dyDescent="0.25">
      <c r="A338" s="22" t="s">
        <v>625</v>
      </c>
      <c r="B338" s="22" t="s">
        <v>56</v>
      </c>
      <c r="C338" s="22" t="s">
        <v>626</v>
      </c>
      <c r="D338" s="23">
        <v>1002151066.6350001</v>
      </c>
      <c r="E338" s="23">
        <v>22778041.629999999</v>
      </c>
      <c r="F338" s="23">
        <v>8253.82</v>
      </c>
      <c r="G338" s="23">
        <v>1024920854.4450001</v>
      </c>
      <c r="H338" s="19">
        <f t="shared" si="5"/>
        <v>1024920.8544450001</v>
      </c>
    </row>
    <row r="339" spans="1:8" x14ac:dyDescent="0.25">
      <c r="A339" s="22" t="s">
        <v>627</v>
      </c>
      <c r="B339" s="22" t="s">
        <v>56</v>
      </c>
      <c r="C339" s="22" t="s">
        <v>339</v>
      </c>
      <c r="D339" s="23">
        <v>26485083</v>
      </c>
      <c r="E339" s="23">
        <v>0</v>
      </c>
      <c r="F339" s="23">
        <v>0</v>
      </c>
      <c r="G339" s="23">
        <v>26485083</v>
      </c>
      <c r="H339" s="19">
        <f t="shared" si="5"/>
        <v>26485.082999999999</v>
      </c>
    </row>
    <row r="340" spans="1:8" x14ac:dyDescent="0.25">
      <c r="A340" s="22" t="s">
        <v>628</v>
      </c>
      <c r="B340" s="22" t="s">
        <v>56</v>
      </c>
      <c r="C340" s="22" t="s">
        <v>629</v>
      </c>
      <c r="D340" s="23">
        <v>51574043</v>
      </c>
      <c r="E340" s="23">
        <v>4670406</v>
      </c>
      <c r="F340" s="23">
        <v>0</v>
      </c>
      <c r="G340" s="23">
        <v>56244449</v>
      </c>
      <c r="H340" s="19">
        <f t="shared" si="5"/>
        <v>56244.449000000001</v>
      </c>
    </row>
    <row r="341" spans="1:8" x14ac:dyDescent="0.25">
      <c r="A341" s="22" t="s">
        <v>630</v>
      </c>
      <c r="B341" s="22" t="s">
        <v>56</v>
      </c>
      <c r="C341" s="22" t="s">
        <v>341</v>
      </c>
      <c r="D341" s="23">
        <v>419245668</v>
      </c>
      <c r="E341" s="23">
        <v>0</v>
      </c>
      <c r="F341" s="23">
        <v>0</v>
      </c>
      <c r="G341" s="23">
        <v>419245668</v>
      </c>
      <c r="H341" s="19">
        <f t="shared" si="5"/>
        <v>419245.66800000001</v>
      </c>
    </row>
    <row r="342" spans="1:8" x14ac:dyDescent="0.25">
      <c r="A342" s="22" t="s">
        <v>631</v>
      </c>
      <c r="B342" s="22" t="s">
        <v>56</v>
      </c>
      <c r="C342" s="22" t="s">
        <v>632</v>
      </c>
      <c r="D342" s="23">
        <v>4086000</v>
      </c>
      <c r="E342" s="23">
        <v>0</v>
      </c>
      <c r="F342" s="23">
        <v>0</v>
      </c>
      <c r="G342" s="23">
        <v>4086000</v>
      </c>
      <c r="H342" s="19">
        <f t="shared" si="5"/>
        <v>4086</v>
      </c>
    </row>
    <row r="343" spans="1:8" x14ac:dyDescent="0.25">
      <c r="A343" s="22" t="s">
        <v>633</v>
      </c>
      <c r="B343" s="22" t="s">
        <v>56</v>
      </c>
      <c r="C343" s="22" t="s">
        <v>634</v>
      </c>
      <c r="D343" s="23">
        <v>618100</v>
      </c>
      <c r="E343" s="23">
        <v>206200</v>
      </c>
      <c r="F343" s="23">
        <v>0</v>
      </c>
      <c r="G343" s="23">
        <v>824300</v>
      </c>
      <c r="H343" s="19">
        <f t="shared" si="5"/>
        <v>824.3</v>
      </c>
    </row>
    <row r="344" spans="1:8" x14ac:dyDescent="0.25">
      <c r="A344" s="22" t="s">
        <v>635</v>
      </c>
      <c r="B344" s="22" t="s">
        <v>56</v>
      </c>
      <c r="C344" s="22" t="s">
        <v>636</v>
      </c>
      <c r="D344" s="23">
        <v>366546000</v>
      </c>
      <c r="E344" s="23">
        <v>0</v>
      </c>
      <c r="F344" s="23">
        <v>0</v>
      </c>
      <c r="G344" s="23">
        <v>366546000</v>
      </c>
      <c r="H344" s="19">
        <f t="shared" si="5"/>
        <v>366546</v>
      </c>
    </row>
    <row r="345" spans="1:8" x14ac:dyDescent="0.25">
      <c r="A345" s="22" t="s">
        <v>637</v>
      </c>
      <c r="B345" s="22" t="s">
        <v>56</v>
      </c>
      <c r="C345" s="22" t="s">
        <v>638</v>
      </c>
      <c r="D345" s="23">
        <v>108005601.63499999</v>
      </c>
      <c r="E345" s="23">
        <v>13845521.629999999</v>
      </c>
      <c r="F345" s="23">
        <v>8253.82</v>
      </c>
      <c r="G345" s="23">
        <v>121842869.44499999</v>
      </c>
      <c r="H345" s="19">
        <f t="shared" si="5"/>
        <v>121842.86944499999</v>
      </c>
    </row>
    <row r="346" spans="1:8" x14ac:dyDescent="0.25">
      <c r="A346" s="22" t="s">
        <v>639</v>
      </c>
      <c r="B346" s="22" t="s">
        <v>56</v>
      </c>
      <c r="C346" s="22" t="s">
        <v>640</v>
      </c>
      <c r="D346" s="23">
        <v>25590571</v>
      </c>
      <c r="E346" s="23">
        <v>4055914</v>
      </c>
      <c r="F346" s="23">
        <v>0</v>
      </c>
      <c r="G346" s="23">
        <v>29646485</v>
      </c>
      <c r="H346" s="19">
        <f t="shared" si="5"/>
        <v>29646.485000000001</v>
      </c>
    </row>
    <row r="347" spans="1:8" x14ac:dyDescent="0.25">
      <c r="H347" s="19">
        <f t="shared" si="5"/>
        <v>0</v>
      </c>
    </row>
    <row r="348" spans="1:8" x14ac:dyDescent="0.25">
      <c r="A348" s="22" t="s">
        <v>641</v>
      </c>
      <c r="B348" s="22" t="s">
        <v>56</v>
      </c>
      <c r="C348" s="22" t="s">
        <v>642</v>
      </c>
      <c r="D348" s="23">
        <v>1131567770.01</v>
      </c>
      <c r="E348" s="23">
        <v>507602504.87</v>
      </c>
      <c r="F348" s="23">
        <v>0</v>
      </c>
      <c r="G348" s="23">
        <v>1639170274.8800001</v>
      </c>
      <c r="H348" s="19">
        <f t="shared" si="5"/>
        <v>1639170.2748800002</v>
      </c>
    </row>
    <row r="349" spans="1:8" x14ac:dyDescent="0.25">
      <c r="A349" s="22" t="s">
        <v>643</v>
      </c>
      <c r="B349" s="22" t="s">
        <v>56</v>
      </c>
      <c r="C349" s="22" t="s">
        <v>644</v>
      </c>
      <c r="D349" s="23">
        <v>0.01</v>
      </c>
      <c r="E349" s="23">
        <v>0</v>
      </c>
      <c r="F349" s="23">
        <v>0</v>
      </c>
      <c r="G349" s="23">
        <v>0.01</v>
      </c>
      <c r="H349" s="19">
        <f t="shared" si="5"/>
        <v>1.0000000000000001E-5</v>
      </c>
    </row>
    <row r="350" spans="1:8" x14ac:dyDescent="0.25">
      <c r="A350" s="22" t="s">
        <v>645</v>
      </c>
      <c r="B350" s="22" t="s">
        <v>56</v>
      </c>
      <c r="C350" s="22" t="s">
        <v>646</v>
      </c>
      <c r="D350" s="23">
        <v>0.01</v>
      </c>
      <c r="E350" s="23">
        <v>0</v>
      </c>
      <c r="F350" s="23">
        <v>0</v>
      </c>
      <c r="G350" s="23">
        <v>0.01</v>
      </c>
      <c r="H350" s="19">
        <f t="shared" si="5"/>
        <v>1.0000000000000001E-5</v>
      </c>
    </row>
    <row r="351" spans="1:8" x14ac:dyDescent="0.25">
      <c r="A351" s="22" t="s">
        <v>647</v>
      </c>
      <c r="B351" s="22" t="s">
        <v>56</v>
      </c>
      <c r="C351" s="22" t="s">
        <v>648</v>
      </c>
      <c r="D351" s="23">
        <v>0</v>
      </c>
      <c r="E351" s="23">
        <v>86093471</v>
      </c>
      <c r="F351" s="23">
        <v>0</v>
      </c>
      <c r="G351" s="23">
        <v>86093471</v>
      </c>
      <c r="H351" s="19">
        <f t="shared" si="5"/>
        <v>86093.471000000005</v>
      </c>
    </row>
    <row r="352" spans="1:8" x14ac:dyDescent="0.25">
      <c r="A352" s="22" t="s">
        <v>649</v>
      </c>
      <c r="B352" s="22" t="s">
        <v>56</v>
      </c>
      <c r="C352" s="22" t="s">
        <v>152</v>
      </c>
      <c r="D352" s="23">
        <v>0</v>
      </c>
      <c r="E352" s="23">
        <v>86093471</v>
      </c>
      <c r="F352" s="23">
        <v>0</v>
      </c>
      <c r="G352" s="23">
        <v>86093471</v>
      </c>
      <c r="H352" s="19">
        <f t="shared" si="5"/>
        <v>86093.471000000005</v>
      </c>
    </row>
    <row r="353" spans="1:8" x14ac:dyDescent="0.25">
      <c r="A353" s="22" t="s">
        <v>650</v>
      </c>
      <c r="B353" s="22" t="s">
        <v>56</v>
      </c>
      <c r="C353" s="22" t="s">
        <v>389</v>
      </c>
      <c r="D353" s="23">
        <v>920000000</v>
      </c>
      <c r="E353" s="23">
        <v>0</v>
      </c>
      <c r="F353" s="23">
        <v>0</v>
      </c>
      <c r="G353" s="23">
        <v>920000000</v>
      </c>
      <c r="H353" s="19">
        <f t="shared" si="5"/>
        <v>920000</v>
      </c>
    </row>
    <row r="354" spans="1:8" x14ac:dyDescent="0.25">
      <c r="A354" s="22" t="s">
        <v>651</v>
      </c>
      <c r="B354" s="22" t="s">
        <v>56</v>
      </c>
      <c r="C354" s="22" t="s">
        <v>652</v>
      </c>
      <c r="D354" s="23">
        <v>920000000</v>
      </c>
      <c r="E354" s="23">
        <v>0</v>
      </c>
      <c r="F354" s="23">
        <v>0</v>
      </c>
      <c r="G354" s="23">
        <v>920000000</v>
      </c>
      <c r="H354" s="19">
        <f t="shared" si="5"/>
        <v>920000</v>
      </c>
    </row>
    <row r="355" spans="1:8" x14ac:dyDescent="0.25">
      <c r="A355" s="22" t="s">
        <v>653</v>
      </c>
      <c r="B355" s="22" t="s">
        <v>56</v>
      </c>
      <c r="C355" s="22" t="s">
        <v>393</v>
      </c>
      <c r="D355" s="23">
        <v>0</v>
      </c>
      <c r="E355" s="23">
        <v>398878675.87</v>
      </c>
      <c r="F355" s="23">
        <v>0</v>
      </c>
      <c r="G355" s="23">
        <v>398878675.87</v>
      </c>
      <c r="H355" s="19">
        <f t="shared" si="5"/>
        <v>398878.67586999998</v>
      </c>
    </row>
    <row r="356" spans="1:8" x14ac:dyDescent="0.25">
      <c r="A356" s="22" t="s">
        <v>654</v>
      </c>
      <c r="B356" s="22" t="s">
        <v>56</v>
      </c>
      <c r="C356" s="22" t="s">
        <v>655</v>
      </c>
      <c r="D356" s="23">
        <v>0</v>
      </c>
      <c r="E356" s="23">
        <v>398878675.87</v>
      </c>
      <c r="F356" s="23">
        <v>0</v>
      </c>
      <c r="G356" s="23">
        <v>398878675.87</v>
      </c>
      <c r="H356" s="19">
        <f t="shared" si="5"/>
        <v>398878.67586999998</v>
      </c>
    </row>
    <row r="357" spans="1:8" x14ac:dyDescent="0.25">
      <c r="A357" s="22" t="s">
        <v>656</v>
      </c>
      <c r="B357" s="22" t="s">
        <v>56</v>
      </c>
      <c r="C357" s="22" t="s">
        <v>657</v>
      </c>
      <c r="D357" s="23">
        <v>211567770</v>
      </c>
      <c r="E357" s="23">
        <v>22630358</v>
      </c>
      <c r="F357" s="23">
        <v>0</v>
      </c>
      <c r="G357" s="23">
        <v>234198128</v>
      </c>
      <c r="H357" s="19">
        <f t="shared" si="5"/>
        <v>234198.128</v>
      </c>
    </row>
    <row r="358" spans="1:8" x14ac:dyDescent="0.25">
      <c r="A358" s="22" t="s">
        <v>658</v>
      </c>
      <c r="B358" s="22" t="s">
        <v>56</v>
      </c>
      <c r="C358" s="22" t="s">
        <v>158</v>
      </c>
      <c r="D358" s="23">
        <v>12469534</v>
      </c>
      <c r="E358" s="23">
        <v>1133594</v>
      </c>
      <c r="F358" s="23">
        <v>0</v>
      </c>
      <c r="G358" s="23">
        <v>13603128</v>
      </c>
      <c r="H358" s="19">
        <f t="shared" si="5"/>
        <v>13603.128000000001</v>
      </c>
    </row>
    <row r="359" spans="1:8" x14ac:dyDescent="0.25">
      <c r="A359" s="22" t="s">
        <v>659</v>
      </c>
      <c r="B359" s="22" t="s">
        <v>56</v>
      </c>
      <c r="C359" s="22" t="s">
        <v>178</v>
      </c>
      <c r="D359" s="23">
        <v>714032</v>
      </c>
      <c r="E359" s="23">
        <v>64912</v>
      </c>
      <c r="F359" s="23">
        <v>0</v>
      </c>
      <c r="G359" s="23">
        <v>778944</v>
      </c>
      <c r="H359" s="19">
        <f t="shared" si="5"/>
        <v>778.94399999999996</v>
      </c>
    </row>
    <row r="360" spans="1:8" x14ac:dyDescent="0.25">
      <c r="A360" s="22" t="s">
        <v>660</v>
      </c>
      <c r="B360" s="22" t="s">
        <v>56</v>
      </c>
      <c r="C360" s="22" t="s">
        <v>192</v>
      </c>
      <c r="D360" s="23">
        <v>9782113</v>
      </c>
      <c r="E360" s="23">
        <v>889283</v>
      </c>
      <c r="F360" s="23">
        <v>0</v>
      </c>
      <c r="G360" s="23">
        <v>10671396</v>
      </c>
      <c r="H360" s="19">
        <f t="shared" si="5"/>
        <v>10671.396000000001</v>
      </c>
    </row>
    <row r="361" spans="1:8" x14ac:dyDescent="0.25">
      <c r="A361" s="22" t="s">
        <v>661</v>
      </c>
      <c r="B361" s="22" t="s">
        <v>56</v>
      </c>
      <c r="C361" s="22" t="s">
        <v>662</v>
      </c>
      <c r="D361" s="23">
        <v>188602091</v>
      </c>
      <c r="E361" s="23">
        <v>20542569</v>
      </c>
      <c r="F361" s="23">
        <v>0</v>
      </c>
      <c r="G361" s="23">
        <v>209144660</v>
      </c>
      <c r="H361" s="19">
        <f t="shared" si="5"/>
        <v>209144.66</v>
      </c>
    </row>
    <row r="362" spans="1:8" x14ac:dyDescent="0.25">
      <c r="H362" s="19">
        <f t="shared" si="5"/>
        <v>0</v>
      </c>
    </row>
    <row r="363" spans="1:8" x14ac:dyDescent="0.25">
      <c r="A363" s="22" t="s">
        <v>663</v>
      </c>
      <c r="B363" s="22" t="s">
        <v>56</v>
      </c>
      <c r="C363" s="22" t="s">
        <v>664</v>
      </c>
      <c r="D363" s="23">
        <v>879698366.81999993</v>
      </c>
      <c r="E363" s="23">
        <v>1433880583.03</v>
      </c>
      <c r="F363" s="23">
        <v>106560.99</v>
      </c>
      <c r="G363" s="23">
        <v>2313472388.8600001</v>
      </c>
      <c r="H363" s="19">
        <f t="shared" si="5"/>
        <v>2313472.3888600003</v>
      </c>
    </row>
    <row r="364" spans="1:8" x14ac:dyDescent="0.25">
      <c r="A364" s="22" t="s">
        <v>665</v>
      </c>
      <c r="B364" s="22" t="s">
        <v>56</v>
      </c>
      <c r="C364" s="22" t="s">
        <v>666</v>
      </c>
      <c r="D364" s="23">
        <v>167342662</v>
      </c>
      <c r="E364" s="23">
        <v>56266522</v>
      </c>
      <c r="F364" s="23">
        <v>0</v>
      </c>
      <c r="G364" s="23">
        <v>223609184</v>
      </c>
      <c r="H364" s="19">
        <f t="shared" si="5"/>
        <v>223609.18400000001</v>
      </c>
    </row>
    <row r="365" spans="1:8" x14ac:dyDescent="0.25">
      <c r="A365" s="22" t="s">
        <v>667</v>
      </c>
      <c r="B365" s="22" t="s">
        <v>56</v>
      </c>
      <c r="C365" s="22" t="s">
        <v>668</v>
      </c>
      <c r="D365" s="23">
        <v>167342662</v>
      </c>
      <c r="E365" s="23">
        <v>56266522</v>
      </c>
      <c r="F365" s="23">
        <v>0</v>
      </c>
      <c r="G365" s="23">
        <v>223609184</v>
      </c>
      <c r="H365" s="19">
        <f t="shared" si="5"/>
        <v>223609.18400000001</v>
      </c>
    </row>
    <row r="366" spans="1:8" x14ac:dyDescent="0.25">
      <c r="A366" s="22" t="s">
        <v>669</v>
      </c>
      <c r="B366" s="22" t="s">
        <v>56</v>
      </c>
      <c r="C366" s="22" t="s">
        <v>670</v>
      </c>
      <c r="D366" s="23">
        <v>1740000</v>
      </c>
      <c r="E366" s="23">
        <v>0</v>
      </c>
      <c r="F366" s="23">
        <v>0</v>
      </c>
      <c r="G366" s="23">
        <v>1740000</v>
      </c>
      <c r="H366" s="19">
        <f t="shared" si="5"/>
        <v>1740</v>
      </c>
    </row>
    <row r="367" spans="1:8" x14ac:dyDescent="0.25">
      <c r="A367" s="22" t="s">
        <v>671</v>
      </c>
      <c r="B367" s="22" t="s">
        <v>56</v>
      </c>
      <c r="C367" s="22" t="s">
        <v>672</v>
      </c>
      <c r="D367" s="23">
        <v>1740000</v>
      </c>
      <c r="E367" s="23">
        <v>0</v>
      </c>
      <c r="F367" s="23">
        <v>0</v>
      </c>
      <c r="G367" s="23">
        <v>1740000</v>
      </c>
      <c r="H367" s="19">
        <f t="shared" si="5"/>
        <v>1740</v>
      </c>
    </row>
    <row r="368" spans="1:8" x14ac:dyDescent="0.25">
      <c r="A368" s="22" t="s">
        <v>673</v>
      </c>
      <c r="B368" s="22" t="s">
        <v>56</v>
      </c>
      <c r="C368" s="22" t="s">
        <v>504</v>
      </c>
      <c r="D368" s="23">
        <v>138730378.00999999</v>
      </c>
      <c r="E368" s="23">
        <v>14244609.01</v>
      </c>
      <c r="F368" s="23">
        <v>106560.22</v>
      </c>
      <c r="G368" s="23">
        <v>152868426.79999998</v>
      </c>
      <c r="H368" s="19">
        <f t="shared" si="5"/>
        <v>152868.42679999999</v>
      </c>
    </row>
    <row r="369" spans="1:8" x14ac:dyDescent="0.25">
      <c r="A369" s="22" t="s">
        <v>674</v>
      </c>
      <c r="B369" s="22" t="s">
        <v>56</v>
      </c>
      <c r="C369" s="22" t="s">
        <v>675</v>
      </c>
      <c r="D369" s="23">
        <v>138730378.00999999</v>
      </c>
      <c r="E369" s="23">
        <v>14244609.01</v>
      </c>
      <c r="F369" s="23">
        <v>106560.22</v>
      </c>
      <c r="G369" s="23">
        <v>152868426.79999998</v>
      </c>
      <c r="H369" s="19">
        <f t="shared" si="5"/>
        <v>152868.42679999999</v>
      </c>
    </row>
    <row r="370" spans="1:8" x14ac:dyDescent="0.25">
      <c r="A370" s="22" t="s">
        <v>676</v>
      </c>
      <c r="B370" s="22" t="s">
        <v>56</v>
      </c>
      <c r="C370" s="22" t="s">
        <v>677</v>
      </c>
      <c r="D370" s="23">
        <v>19541</v>
      </c>
      <c r="E370" s="23">
        <v>7911082</v>
      </c>
      <c r="F370" s="23">
        <v>0</v>
      </c>
      <c r="G370" s="23">
        <v>7930623</v>
      </c>
      <c r="H370" s="19">
        <f t="shared" si="5"/>
        <v>7930.6229999999996</v>
      </c>
    </row>
    <row r="371" spans="1:8" x14ac:dyDescent="0.25">
      <c r="A371" s="22" t="s">
        <v>678</v>
      </c>
      <c r="B371" s="22" t="s">
        <v>56</v>
      </c>
      <c r="C371" s="22" t="s">
        <v>679</v>
      </c>
      <c r="D371" s="23">
        <v>19541</v>
      </c>
      <c r="E371" s="23">
        <v>7911082</v>
      </c>
      <c r="F371" s="23">
        <v>0</v>
      </c>
      <c r="G371" s="23">
        <v>7930623</v>
      </c>
      <c r="H371" s="19">
        <f t="shared" si="5"/>
        <v>7930.6229999999996</v>
      </c>
    </row>
    <row r="372" spans="1:8" x14ac:dyDescent="0.25">
      <c r="A372" s="22" t="s">
        <v>680</v>
      </c>
      <c r="B372" s="22" t="s">
        <v>56</v>
      </c>
      <c r="C372" s="22" t="s">
        <v>510</v>
      </c>
      <c r="D372" s="23">
        <v>249843659.53</v>
      </c>
      <c r="E372" s="23">
        <v>31625569</v>
      </c>
      <c r="F372" s="23">
        <v>0</v>
      </c>
      <c r="G372" s="23">
        <v>281469228.52999997</v>
      </c>
      <c r="H372" s="19">
        <f t="shared" si="5"/>
        <v>281469.22852999996</v>
      </c>
    </row>
    <row r="373" spans="1:8" x14ac:dyDescent="0.25">
      <c r="A373" s="22" t="s">
        <v>681</v>
      </c>
      <c r="B373" s="22" t="s">
        <v>56</v>
      </c>
      <c r="C373" s="22" t="s">
        <v>682</v>
      </c>
      <c r="D373" s="23">
        <v>249842296</v>
      </c>
      <c r="E373" s="23">
        <v>31625569</v>
      </c>
      <c r="F373" s="23">
        <v>0</v>
      </c>
      <c r="G373" s="23">
        <v>281467865</v>
      </c>
      <c r="H373" s="19">
        <f t="shared" si="5"/>
        <v>281467.86499999999</v>
      </c>
    </row>
    <row r="374" spans="1:8" x14ac:dyDescent="0.25">
      <c r="A374" s="22" t="s">
        <v>683</v>
      </c>
      <c r="B374" s="22" t="s">
        <v>56</v>
      </c>
      <c r="C374" s="22" t="s">
        <v>684</v>
      </c>
      <c r="D374" s="23">
        <v>1363.53</v>
      </c>
      <c r="E374" s="23">
        <v>0</v>
      </c>
      <c r="F374" s="23">
        <v>0</v>
      </c>
      <c r="G374" s="23">
        <v>1363.53</v>
      </c>
      <c r="H374" s="19">
        <f t="shared" si="5"/>
        <v>1.3635299999999999</v>
      </c>
    </row>
    <row r="375" spans="1:8" x14ac:dyDescent="0.25">
      <c r="A375" s="22" t="s">
        <v>685</v>
      </c>
      <c r="B375" s="22" t="s">
        <v>56</v>
      </c>
      <c r="C375" s="22" t="s">
        <v>686</v>
      </c>
      <c r="D375" s="23">
        <v>322022126.27999997</v>
      </c>
      <c r="E375" s="23">
        <v>1323832801.02</v>
      </c>
      <c r="F375" s="23">
        <v>0.77</v>
      </c>
      <c r="G375" s="23">
        <v>1645854926.53</v>
      </c>
      <c r="H375" s="19">
        <f t="shared" si="5"/>
        <v>1645854.9265300001</v>
      </c>
    </row>
    <row r="376" spans="1:8" x14ac:dyDescent="0.25">
      <c r="A376" s="22" t="s">
        <v>687</v>
      </c>
      <c r="B376" s="22" t="s">
        <v>56</v>
      </c>
      <c r="C376" s="22" t="s">
        <v>688</v>
      </c>
      <c r="D376" s="23">
        <v>322022126.27999997</v>
      </c>
      <c r="E376" s="23">
        <v>1323832801.02</v>
      </c>
      <c r="F376" s="23">
        <v>0.77</v>
      </c>
      <c r="G376" s="23">
        <v>1645854926.53</v>
      </c>
      <c r="H376" s="19">
        <f t="shared" si="5"/>
        <v>1645854.9265300001</v>
      </c>
    </row>
    <row r="377" spans="1:8" x14ac:dyDescent="0.25">
      <c r="A377" s="22" t="s">
        <v>689</v>
      </c>
      <c r="B377" s="22" t="s">
        <v>56</v>
      </c>
      <c r="C377" s="22" t="s">
        <v>690</v>
      </c>
      <c r="D377" s="23">
        <v>475416548.16400003</v>
      </c>
      <c r="E377" s="23">
        <v>18649680084.700001</v>
      </c>
      <c r="F377" s="23">
        <v>0</v>
      </c>
      <c r="G377" s="23">
        <v>19125096632.864002</v>
      </c>
      <c r="H377" s="19">
        <f t="shared" si="5"/>
        <v>19125096.632864002</v>
      </c>
    </row>
    <row r="378" spans="1:8" x14ac:dyDescent="0.25">
      <c r="H378" s="19">
        <f t="shared" si="5"/>
        <v>0</v>
      </c>
    </row>
    <row r="379" spans="1:8" x14ac:dyDescent="0.25">
      <c r="H379" s="19">
        <f t="shared" si="5"/>
        <v>0</v>
      </c>
    </row>
    <row r="380" spans="1:8" x14ac:dyDescent="0.25">
      <c r="A380" s="22" t="s">
        <v>691</v>
      </c>
      <c r="B380" s="22" t="s">
        <v>56</v>
      </c>
      <c r="C380" s="22" t="s">
        <v>692</v>
      </c>
      <c r="D380" s="23">
        <v>475416548.16400003</v>
      </c>
      <c r="E380" s="23">
        <v>136315816.41</v>
      </c>
      <c r="F380" s="23">
        <v>0</v>
      </c>
      <c r="G380" s="23">
        <v>611732364.574</v>
      </c>
      <c r="H380" s="19">
        <f t="shared" si="5"/>
        <v>611732.36457400001</v>
      </c>
    </row>
    <row r="381" spans="1:8" x14ac:dyDescent="0.25">
      <c r="A381" s="22" t="s">
        <v>693</v>
      </c>
      <c r="B381" s="22" t="s">
        <v>56</v>
      </c>
      <c r="C381" s="22" t="s">
        <v>694</v>
      </c>
      <c r="D381" s="23">
        <v>475416548.16400003</v>
      </c>
      <c r="E381" s="23">
        <v>136315816.41</v>
      </c>
      <c r="F381" s="23">
        <v>0</v>
      </c>
      <c r="G381" s="23">
        <v>611732364.574</v>
      </c>
      <c r="H381" s="19">
        <f t="shared" si="5"/>
        <v>611732.36457400001</v>
      </c>
    </row>
    <row r="382" spans="1:8" x14ac:dyDescent="0.25">
      <c r="A382" s="22" t="s">
        <v>695</v>
      </c>
      <c r="B382" s="22" t="s">
        <v>56</v>
      </c>
      <c r="C382" s="22" t="s">
        <v>696</v>
      </c>
      <c r="D382" s="23">
        <v>468135170.04400009</v>
      </c>
      <c r="E382" s="23">
        <v>135701045.13999999</v>
      </c>
      <c r="F382" s="23">
        <v>0</v>
      </c>
      <c r="G382" s="23">
        <v>603836215.18400002</v>
      </c>
      <c r="H382" s="19">
        <f t="shared" si="5"/>
        <v>603836.21518399997</v>
      </c>
    </row>
    <row r="383" spans="1:8" x14ac:dyDescent="0.25">
      <c r="A383" s="22" t="s">
        <v>697</v>
      </c>
      <c r="B383" s="22" t="s">
        <v>56</v>
      </c>
      <c r="C383" s="22" t="s">
        <v>698</v>
      </c>
      <c r="D383" s="23">
        <v>7281378.1200000001</v>
      </c>
      <c r="E383" s="23">
        <v>614771.27</v>
      </c>
      <c r="F383" s="23">
        <v>0</v>
      </c>
      <c r="G383" s="23">
        <v>7896149.3900000006</v>
      </c>
      <c r="H383" s="19">
        <f t="shared" si="5"/>
        <v>7896.1493900000005</v>
      </c>
    </row>
    <row r="384" spans="1:8" x14ac:dyDescent="0.25">
      <c r="H384" s="19">
        <f t="shared" si="5"/>
        <v>0</v>
      </c>
    </row>
    <row r="385" spans="1:8" x14ac:dyDescent="0.25">
      <c r="A385" s="22" t="s">
        <v>699</v>
      </c>
      <c r="B385" s="22" t="s">
        <v>56</v>
      </c>
      <c r="C385" s="22" t="s">
        <v>700</v>
      </c>
      <c r="D385" s="23">
        <v>0</v>
      </c>
      <c r="E385" s="23">
        <v>18513364268.290001</v>
      </c>
      <c r="F385" s="23">
        <v>0</v>
      </c>
      <c r="G385" s="23">
        <v>18513364268.290001</v>
      </c>
      <c r="H385" s="19">
        <f t="shared" si="5"/>
        <v>18513364.268290002</v>
      </c>
    </row>
    <row r="386" spans="1:8" x14ac:dyDescent="0.25">
      <c r="A386" s="22" t="s">
        <v>701</v>
      </c>
      <c r="B386" s="22" t="s">
        <v>56</v>
      </c>
      <c r="C386" s="22" t="s">
        <v>702</v>
      </c>
      <c r="D386" s="23">
        <v>0</v>
      </c>
      <c r="E386" s="23">
        <v>18513364268.290001</v>
      </c>
      <c r="F386" s="23">
        <v>0</v>
      </c>
      <c r="G386" s="23">
        <v>18513364268.290001</v>
      </c>
      <c r="H386" s="19">
        <f t="shared" si="5"/>
        <v>18513364.268290002</v>
      </c>
    </row>
    <row r="387" spans="1:8" x14ac:dyDescent="0.25">
      <c r="A387" s="22" t="s">
        <v>703</v>
      </c>
      <c r="B387" s="22" t="s">
        <v>56</v>
      </c>
      <c r="C387" s="22" t="s">
        <v>702</v>
      </c>
      <c r="D387" s="23">
        <v>0</v>
      </c>
      <c r="E387" s="23">
        <v>18513364268.290001</v>
      </c>
      <c r="F387" s="23">
        <v>0</v>
      </c>
      <c r="G387" s="23">
        <v>18513364268.290001</v>
      </c>
      <c r="H387" s="19">
        <f t="shared" si="5"/>
        <v>18513364.268290002</v>
      </c>
    </row>
    <row r="388" spans="1:8" x14ac:dyDescent="0.25">
      <c r="A388" s="22" t="s">
        <v>704</v>
      </c>
      <c r="B388" s="22" t="s">
        <v>56</v>
      </c>
      <c r="C388" s="22" t="s">
        <v>705</v>
      </c>
      <c r="D388" s="23">
        <v>16348197836.579</v>
      </c>
      <c r="E388" s="23">
        <v>2289413296.710001</v>
      </c>
      <c r="F388" s="23">
        <v>18636213190.290001</v>
      </c>
      <c r="G388" s="23">
        <v>1397942.9990005493</v>
      </c>
      <c r="H388" s="19">
        <f t="shared" si="5"/>
        <v>1397.9429990005492</v>
      </c>
    </row>
    <row r="389" spans="1:8" x14ac:dyDescent="0.25">
      <c r="H389" s="19">
        <f t="shared" si="5"/>
        <v>0</v>
      </c>
    </row>
    <row r="390" spans="1:8" x14ac:dyDescent="0.25">
      <c r="H390" s="19">
        <f t="shared" ref="H390:H453" si="6">+G390/1000</f>
        <v>0</v>
      </c>
    </row>
    <row r="391" spans="1:8" x14ac:dyDescent="0.25">
      <c r="A391" s="22" t="s">
        <v>706</v>
      </c>
      <c r="B391" s="22" t="s">
        <v>56</v>
      </c>
      <c r="C391" s="22" t="s">
        <v>94</v>
      </c>
      <c r="D391" s="23">
        <v>16348197836.579</v>
      </c>
      <c r="E391" s="23">
        <v>2289413296.710001</v>
      </c>
      <c r="F391" s="23">
        <v>18636213190.290001</v>
      </c>
      <c r="G391" s="23">
        <v>1397942.9990005493</v>
      </c>
      <c r="H391" s="19">
        <f t="shared" si="6"/>
        <v>1397.9429990005492</v>
      </c>
    </row>
    <row r="392" spans="1:8" x14ac:dyDescent="0.25">
      <c r="A392" s="22" t="s">
        <v>707</v>
      </c>
      <c r="B392" s="22" t="s">
        <v>56</v>
      </c>
      <c r="C392" s="22" t="s">
        <v>708</v>
      </c>
      <c r="D392" s="23">
        <v>5950468608</v>
      </c>
      <c r="E392" s="23">
        <v>893356508</v>
      </c>
      <c r="F392" s="23">
        <v>122834009</v>
      </c>
      <c r="G392" s="23">
        <v>6720991107</v>
      </c>
      <c r="H392" s="19">
        <f t="shared" si="6"/>
        <v>6720991.1069999998</v>
      </c>
    </row>
    <row r="393" spans="1:8" x14ac:dyDescent="0.25">
      <c r="A393" s="22" t="s">
        <v>709</v>
      </c>
      <c r="B393" s="22" t="s">
        <v>56</v>
      </c>
      <c r="C393" s="22" t="s">
        <v>710</v>
      </c>
      <c r="D393" s="23">
        <v>2406552137</v>
      </c>
      <c r="E393" s="23">
        <v>203938421</v>
      </c>
      <c r="F393" s="23">
        <v>0</v>
      </c>
      <c r="G393" s="23">
        <v>2610490558</v>
      </c>
      <c r="H393" s="19">
        <f t="shared" si="6"/>
        <v>2610490.5580000002</v>
      </c>
    </row>
    <row r="394" spans="1:8" x14ac:dyDescent="0.25">
      <c r="A394" s="22" t="s">
        <v>711</v>
      </c>
      <c r="B394" s="22" t="s">
        <v>56</v>
      </c>
      <c r="C394" s="22" t="s">
        <v>712</v>
      </c>
      <c r="D394" s="23">
        <v>659266266</v>
      </c>
      <c r="E394" s="23">
        <v>62449861</v>
      </c>
      <c r="F394" s="23">
        <v>0</v>
      </c>
      <c r="G394" s="23">
        <v>721716127</v>
      </c>
      <c r="H394" s="19">
        <f t="shared" si="6"/>
        <v>721716.12699999998</v>
      </c>
    </row>
    <row r="395" spans="1:8" x14ac:dyDescent="0.25">
      <c r="A395" s="22" t="s">
        <v>713</v>
      </c>
      <c r="B395" s="22" t="s">
        <v>56</v>
      </c>
      <c r="C395" s="22" t="s">
        <v>534</v>
      </c>
      <c r="D395" s="23">
        <v>31185000</v>
      </c>
      <c r="E395" s="23">
        <v>2835000</v>
      </c>
      <c r="F395" s="23">
        <v>0</v>
      </c>
      <c r="G395" s="23">
        <v>34020000</v>
      </c>
      <c r="H395" s="19">
        <f t="shared" si="6"/>
        <v>34020</v>
      </c>
    </row>
    <row r="396" spans="1:8" x14ac:dyDescent="0.25">
      <c r="A396" s="22" t="s">
        <v>714</v>
      </c>
      <c r="B396" s="22" t="s">
        <v>56</v>
      </c>
      <c r="C396" s="22" t="s">
        <v>536</v>
      </c>
      <c r="D396" s="23">
        <v>328436409</v>
      </c>
      <c r="E396" s="23">
        <v>86221560</v>
      </c>
      <c r="F396" s="23">
        <v>39268815</v>
      </c>
      <c r="G396" s="23">
        <v>375389154</v>
      </c>
      <c r="H396" s="19">
        <f t="shared" si="6"/>
        <v>375389.15399999998</v>
      </c>
    </row>
    <row r="397" spans="1:8" x14ac:dyDescent="0.25">
      <c r="A397" s="22" t="s">
        <v>715</v>
      </c>
      <c r="B397" s="22" t="s">
        <v>56</v>
      </c>
      <c r="C397" s="22" t="s">
        <v>375</v>
      </c>
      <c r="D397" s="23">
        <v>177204516</v>
      </c>
      <c r="E397" s="23">
        <v>54287755</v>
      </c>
      <c r="F397" s="23">
        <v>13857363</v>
      </c>
      <c r="G397" s="23">
        <v>217634908</v>
      </c>
      <c r="H397" s="19">
        <f t="shared" si="6"/>
        <v>217634.908</v>
      </c>
    </row>
    <row r="398" spans="1:8" x14ac:dyDescent="0.25">
      <c r="A398" s="22" t="s">
        <v>716</v>
      </c>
      <c r="B398" s="22" t="s">
        <v>56</v>
      </c>
      <c r="C398" s="22" t="s">
        <v>407</v>
      </c>
      <c r="D398" s="23">
        <v>273940669</v>
      </c>
      <c r="E398" s="23">
        <v>41709245</v>
      </c>
      <c r="F398" s="23">
        <v>0</v>
      </c>
      <c r="G398" s="23">
        <v>315649914</v>
      </c>
      <c r="H398" s="19">
        <f t="shared" si="6"/>
        <v>315649.91399999999</v>
      </c>
    </row>
    <row r="399" spans="1:8" x14ac:dyDescent="0.25">
      <c r="A399" s="22" t="s">
        <v>717</v>
      </c>
      <c r="B399" s="22" t="s">
        <v>56</v>
      </c>
      <c r="C399" s="22" t="s">
        <v>718</v>
      </c>
      <c r="D399" s="23">
        <v>59132408</v>
      </c>
      <c r="E399" s="23">
        <v>74813611</v>
      </c>
      <c r="F399" s="23">
        <v>19970001</v>
      </c>
      <c r="G399" s="23">
        <v>113976018</v>
      </c>
      <c r="H399" s="19">
        <f t="shared" si="6"/>
        <v>113976.018</v>
      </c>
    </row>
    <row r="400" spans="1:8" x14ac:dyDescent="0.25">
      <c r="A400" s="22" t="s">
        <v>719</v>
      </c>
      <c r="B400" s="22" t="s">
        <v>56</v>
      </c>
      <c r="C400" s="22" t="s">
        <v>373</v>
      </c>
      <c r="D400" s="23">
        <v>117885886</v>
      </c>
      <c r="E400" s="23">
        <v>100927183</v>
      </c>
      <c r="F400" s="23">
        <v>6334553</v>
      </c>
      <c r="G400" s="23">
        <v>212478516</v>
      </c>
      <c r="H400" s="19">
        <f t="shared" si="6"/>
        <v>212478.516</v>
      </c>
    </row>
    <row r="401" spans="1:8" x14ac:dyDescent="0.25">
      <c r="A401" s="22" t="s">
        <v>720</v>
      </c>
      <c r="B401" s="22" t="s">
        <v>56</v>
      </c>
      <c r="C401" s="22" t="s">
        <v>542</v>
      </c>
      <c r="D401" s="23">
        <v>88285070</v>
      </c>
      <c r="E401" s="23">
        <v>7530732</v>
      </c>
      <c r="F401" s="23">
        <v>0</v>
      </c>
      <c r="G401" s="23">
        <v>95815802</v>
      </c>
      <c r="H401" s="19">
        <f t="shared" si="6"/>
        <v>95815.801999999996</v>
      </c>
    </row>
    <row r="402" spans="1:8" x14ac:dyDescent="0.25">
      <c r="A402" s="22" t="s">
        <v>721</v>
      </c>
      <c r="B402" s="22" t="s">
        <v>56</v>
      </c>
      <c r="C402" s="22" t="s">
        <v>369</v>
      </c>
      <c r="D402" s="23">
        <v>284843048</v>
      </c>
      <c r="E402" s="23">
        <v>104778069</v>
      </c>
      <c r="F402" s="23">
        <v>33570014</v>
      </c>
      <c r="G402" s="23">
        <v>356051103</v>
      </c>
      <c r="H402" s="19">
        <f t="shared" si="6"/>
        <v>356051.103</v>
      </c>
    </row>
    <row r="403" spans="1:8" x14ac:dyDescent="0.25">
      <c r="A403" s="22" t="s">
        <v>722</v>
      </c>
      <c r="B403" s="22" t="s">
        <v>56</v>
      </c>
      <c r="C403" s="22" t="s">
        <v>545</v>
      </c>
      <c r="D403" s="23">
        <v>34181158</v>
      </c>
      <c r="E403" s="23">
        <v>11429292</v>
      </c>
      <c r="F403" s="23">
        <v>4159353</v>
      </c>
      <c r="G403" s="23">
        <v>41451097</v>
      </c>
      <c r="H403" s="19">
        <f t="shared" si="6"/>
        <v>41451.097000000002</v>
      </c>
    </row>
    <row r="404" spans="1:8" x14ac:dyDescent="0.25">
      <c r="A404" s="22" t="s">
        <v>723</v>
      </c>
      <c r="B404" s="22" t="s">
        <v>56</v>
      </c>
      <c r="C404" s="22" t="s">
        <v>724</v>
      </c>
      <c r="D404" s="23">
        <v>12482400</v>
      </c>
      <c r="E404" s="23">
        <v>0</v>
      </c>
      <c r="F404" s="23">
        <v>0</v>
      </c>
      <c r="G404" s="23">
        <v>12482400</v>
      </c>
      <c r="H404" s="19">
        <f t="shared" si="6"/>
        <v>12482.4</v>
      </c>
    </row>
    <row r="405" spans="1:8" x14ac:dyDescent="0.25">
      <c r="A405" s="22" t="s">
        <v>725</v>
      </c>
      <c r="B405" s="22" t="s">
        <v>56</v>
      </c>
      <c r="C405" s="22" t="s">
        <v>726</v>
      </c>
      <c r="D405" s="23">
        <v>20519765</v>
      </c>
      <c r="E405" s="23">
        <v>0</v>
      </c>
      <c r="F405" s="23">
        <v>0</v>
      </c>
      <c r="G405" s="23">
        <v>20519765</v>
      </c>
      <c r="H405" s="19">
        <f t="shared" si="6"/>
        <v>20519.764999999999</v>
      </c>
    </row>
    <row r="406" spans="1:8" x14ac:dyDescent="0.25">
      <c r="A406" s="22" t="s">
        <v>727</v>
      </c>
      <c r="B406" s="22" t="s">
        <v>56</v>
      </c>
      <c r="C406" s="22" t="s">
        <v>728</v>
      </c>
      <c r="D406" s="23">
        <v>157172206</v>
      </c>
      <c r="E406" s="23">
        <v>14754440</v>
      </c>
      <c r="F406" s="23">
        <v>1206006</v>
      </c>
      <c r="G406" s="23">
        <v>170720640</v>
      </c>
      <c r="H406" s="19">
        <f t="shared" si="6"/>
        <v>170720.64000000001</v>
      </c>
    </row>
    <row r="407" spans="1:8" x14ac:dyDescent="0.25">
      <c r="A407" s="22" t="s">
        <v>729</v>
      </c>
      <c r="B407" s="22" t="s">
        <v>56</v>
      </c>
      <c r="C407" s="22" t="s">
        <v>585</v>
      </c>
      <c r="D407" s="23">
        <v>4692898</v>
      </c>
      <c r="E407" s="23">
        <v>1591000</v>
      </c>
      <c r="F407" s="23">
        <v>0</v>
      </c>
      <c r="G407" s="23">
        <v>6283898</v>
      </c>
      <c r="H407" s="19">
        <f t="shared" si="6"/>
        <v>6283.8980000000001</v>
      </c>
    </row>
    <row r="408" spans="1:8" x14ac:dyDescent="0.25">
      <c r="A408" s="22" t="s">
        <v>730</v>
      </c>
      <c r="B408" s="22" t="s">
        <v>56</v>
      </c>
      <c r="C408" s="22" t="s">
        <v>731</v>
      </c>
      <c r="D408" s="23">
        <v>13556100</v>
      </c>
      <c r="E408" s="23">
        <v>2972079</v>
      </c>
      <c r="F408" s="23">
        <v>1392875</v>
      </c>
      <c r="G408" s="23">
        <v>15135304</v>
      </c>
      <c r="H408" s="19">
        <f t="shared" si="6"/>
        <v>15135.304</v>
      </c>
    </row>
    <row r="409" spans="1:8" x14ac:dyDescent="0.25">
      <c r="A409" s="22" t="s">
        <v>732</v>
      </c>
      <c r="B409" s="22" t="s">
        <v>56</v>
      </c>
      <c r="C409" s="22" t="s">
        <v>587</v>
      </c>
      <c r="D409" s="23">
        <v>3128703</v>
      </c>
      <c r="E409" s="23">
        <v>1060600</v>
      </c>
      <c r="F409" s="23">
        <v>0</v>
      </c>
      <c r="G409" s="23">
        <v>4189303</v>
      </c>
      <c r="H409" s="19">
        <f t="shared" si="6"/>
        <v>4189.3029999999999</v>
      </c>
    </row>
    <row r="410" spans="1:8" x14ac:dyDescent="0.25">
      <c r="A410" s="22" t="s">
        <v>733</v>
      </c>
      <c r="B410" s="22" t="s">
        <v>56</v>
      </c>
      <c r="C410" s="22" t="s">
        <v>734</v>
      </c>
      <c r="D410" s="23">
        <v>10301550</v>
      </c>
      <c r="E410" s="23">
        <v>300575</v>
      </c>
      <c r="F410" s="23">
        <v>0</v>
      </c>
      <c r="G410" s="23">
        <v>10602125</v>
      </c>
      <c r="H410" s="19">
        <f t="shared" si="6"/>
        <v>10602.125</v>
      </c>
    </row>
    <row r="411" spans="1:8" x14ac:dyDescent="0.25">
      <c r="A411" s="22" t="s">
        <v>735</v>
      </c>
      <c r="B411" s="22" t="s">
        <v>56</v>
      </c>
      <c r="C411" s="22" t="s">
        <v>736</v>
      </c>
      <c r="D411" s="23">
        <v>271028629</v>
      </c>
      <c r="E411" s="23">
        <v>2915293</v>
      </c>
      <c r="F411" s="23">
        <v>540850</v>
      </c>
      <c r="G411" s="23">
        <v>273403072</v>
      </c>
      <c r="H411" s="19">
        <f t="shared" si="6"/>
        <v>273403.07199999999</v>
      </c>
    </row>
    <row r="412" spans="1:8" x14ac:dyDescent="0.25">
      <c r="A412" s="22" t="s">
        <v>737</v>
      </c>
      <c r="B412" s="22" t="s">
        <v>56</v>
      </c>
      <c r="C412" s="22" t="s">
        <v>738</v>
      </c>
      <c r="D412" s="23">
        <v>70595222</v>
      </c>
      <c r="E412" s="23">
        <v>6293019</v>
      </c>
      <c r="F412" s="23">
        <v>0</v>
      </c>
      <c r="G412" s="23">
        <v>76888241</v>
      </c>
      <c r="H412" s="19">
        <f t="shared" si="6"/>
        <v>76888.240999999995</v>
      </c>
    </row>
    <row r="413" spans="1:8" x14ac:dyDescent="0.25">
      <c r="A413" s="22" t="s">
        <v>739</v>
      </c>
      <c r="B413" s="22" t="s">
        <v>56</v>
      </c>
      <c r="C413" s="22" t="s">
        <v>740</v>
      </c>
      <c r="D413" s="23">
        <v>182732808</v>
      </c>
      <c r="E413" s="23">
        <v>39716974</v>
      </c>
      <c r="F413" s="23">
        <v>0</v>
      </c>
      <c r="G413" s="23">
        <v>222449782</v>
      </c>
      <c r="H413" s="19">
        <f t="shared" si="6"/>
        <v>222449.78200000001</v>
      </c>
    </row>
    <row r="414" spans="1:8" x14ac:dyDescent="0.25">
      <c r="A414" s="22" t="s">
        <v>741</v>
      </c>
      <c r="B414" s="22" t="s">
        <v>56</v>
      </c>
      <c r="C414" s="22" t="s">
        <v>555</v>
      </c>
      <c r="D414" s="23">
        <v>178904050</v>
      </c>
      <c r="E414" s="23">
        <v>15770321</v>
      </c>
      <c r="F414" s="23">
        <v>0</v>
      </c>
      <c r="G414" s="23">
        <v>194674371</v>
      </c>
      <c r="H414" s="19">
        <f t="shared" si="6"/>
        <v>194674.37100000001</v>
      </c>
    </row>
    <row r="415" spans="1:8" x14ac:dyDescent="0.25">
      <c r="A415" s="22" t="s">
        <v>742</v>
      </c>
      <c r="B415" s="22" t="s">
        <v>56</v>
      </c>
      <c r="C415" s="22" t="s">
        <v>557</v>
      </c>
      <c r="D415" s="23">
        <v>146687010</v>
      </c>
      <c r="E415" s="23">
        <v>13840637</v>
      </c>
      <c r="F415" s="23">
        <v>0</v>
      </c>
      <c r="G415" s="23">
        <v>160527647</v>
      </c>
      <c r="H415" s="19">
        <f t="shared" si="6"/>
        <v>160527.647</v>
      </c>
    </row>
    <row r="416" spans="1:8" x14ac:dyDescent="0.25">
      <c r="A416" s="22" t="s">
        <v>743</v>
      </c>
      <c r="B416" s="22" t="s">
        <v>56</v>
      </c>
      <c r="C416" s="22" t="s">
        <v>744</v>
      </c>
      <c r="D416" s="23">
        <v>399150693</v>
      </c>
      <c r="E416" s="23">
        <v>38493291</v>
      </c>
      <c r="F416" s="23">
        <v>2534179</v>
      </c>
      <c r="G416" s="23">
        <v>435109805</v>
      </c>
      <c r="H416" s="19">
        <f t="shared" si="6"/>
        <v>435109.80499999999</v>
      </c>
    </row>
    <row r="417" spans="1:8" x14ac:dyDescent="0.25">
      <c r="A417" s="22" t="s">
        <v>745</v>
      </c>
      <c r="B417" s="22" t="s">
        <v>56</v>
      </c>
      <c r="C417" s="22" t="s">
        <v>746</v>
      </c>
      <c r="D417" s="23">
        <v>12249604</v>
      </c>
      <c r="E417" s="23">
        <v>4083200</v>
      </c>
      <c r="F417" s="23">
        <v>0</v>
      </c>
      <c r="G417" s="23">
        <v>16332804</v>
      </c>
      <c r="H417" s="19">
        <f t="shared" si="6"/>
        <v>16332.804</v>
      </c>
    </row>
    <row r="418" spans="1:8" x14ac:dyDescent="0.25">
      <c r="A418" s="22" t="s">
        <v>747</v>
      </c>
      <c r="B418" s="22" t="s">
        <v>56</v>
      </c>
      <c r="C418" s="22" t="s">
        <v>748</v>
      </c>
      <c r="D418" s="23">
        <v>6354403</v>
      </c>
      <c r="E418" s="23">
        <v>644350</v>
      </c>
      <c r="F418" s="23">
        <v>0</v>
      </c>
      <c r="G418" s="23">
        <v>6998753</v>
      </c>
      <c r="H418" s="19">
        <f t="shared" si="6"/>
        <v>6998.7529999999997</v>
      </c>
    </row>
    <row r="419" spans="1:8" x14ac:dyDescent="0.25">
      <c r="A419" s="22" t="s">
        <v>749</v>
      </c>
      <c r="B419" s="22" t="s">
        <v>56</v>
      </c>
      <c r="C419" s="22" t="s">
        <v>589</v>
      </c>
      <c r="D419" s="23">
        <v>393840834</v>
      </c>
      <c r="E419" s="23">
        <v>87622406</v>
      </c>
      <c r="F419" s="23">
        <v>0</v>
      </c>
      <c r="G419" s="23">
        <v>481463240</v>
      </c>
      <c r="H419" s="19">
        <f t="shared" si="6"/>
        <v>481463.24</v>
      </c>
    </row>
    <row r="420" spans="1:8" x14ac:dyDescent="0.25">
      <c r="A420" s="22" t="s">
        <v>750</v>
      </c>
      <c r="B420" s="22" t="s">
        <v>56</v>
      </c>
      <c r="C420" s="22" t="s">
        <v>751</v>
      </c>
      <c r="D420" s="23">
        <v>144108552</v>
      </c>
      <c r="E420" s="23">
        <v>42512960</v>
      </c>
      <c r="F420" s="23">
        <v>0</v>
      </c>
      <c r="G420" s="23">
        <v>186621512</v>
      </c>
      <c r="H420" s="19">
        <f t="shared" si="6"/>
        <v>186621.51199999999</v>
      </c>
    </row>
    <row r="421" spans="1:8" x14ac:dyDescent="0.25">
      <c r="A421" s="22" t="s">
        <v>752</v>
      </c>
      <c r="B421" s="22" t="s">
        <v>56</v>
      </c>
      <c r="C421" s="22" t="s">
        <v>753</v>
      </c>
      <c r="D421" s="23">
        <v>20497582</v>
      </c>
      <c r="E421" s="23">
        <v>9300096</v>
      </c>
      <c r="F421" s="23">
        <v>0</v>
      </c>
      <c r="G421" s="23">
        <v>29797678</v>
      </c>
      <c r="H421" s="19">
        <f t="shared" si="6"/>
        <v>29797.678</v>
      </c>
    </row>
    <row r="422" spans="1:8" x14ac:dyDescent="0.25">
      <c r="A422" s="22" t="s">
        <v>754</v>
      </c>
      <c r="B422" s="22" t="s">
        <v>56</v>
      </c>
      <c r="C422" s="22" t="s">
        <v>295</v>
      </c>
      <c r="D422" s="23">
        <v>10000</v>
      </c>
      <c r="E422" s="23">
        <v>29000</v>
      </c>
      <c r="F422" s="23">
        <v>0</v>
      </c>
      <c r="G422" s="23">
        <v>39000</v>
      </c>
      <c r="H422" s="19">
        <f t="shared" si="6"/>
        <v>39</v>
      </c>
    </row>
    <row r="423" spans="1:8" x14ac:dyDescent="0.25">
      <c r="A423" s="22" t="s">
        <v>755</v>
      </c>
      <c r="B423" s="22" t="s">
        <v>56</v>
      </c>
      <c r="C423" s="22" t="s">
        <v>604</v>
      </c>
      <c r="D423" s="23">
        <v>120000</v>
      </c>
      <c r="E423" s="23">
        <v>40000</v>
      </c>
      <c r="F423" s="23">
        <v>0</v>
      </c>
      <c r="G423" s="23">
        <v>160000</v>
      </c>
      <c r="H423" s="19">
        <f t="shared" si="6"/>
        <v>160</v>
      </c>
    </row>
    <row r="424" spans="1:8" x14ac:dyDescent="0.25">
      <c r="A424" s="22" t="s">
        <v>756</v>
      </c>
      <c r="B424" s="22" t="s">
        <v>56</v>
      </c>
      <c r="C424" s="22" t="s">
        <v>757</v>
      </c>
      <c r="D424" s="23">
        <v>0</v>
      </c>
      <c r="E424" s="23">
        <v>239000</v>
      </c>
      <c r="F424" s="23">
        <v>0</v>
      </c>
      <c r="G424" s="23">
        <v>239000</v>
      </c>
      <c r="H424" s="19">
        <f t="shared" si="6"/>
        <v>239</v>
      </c>
    </row>
    <row r="425" spans="1:8" x14ac:dyDescent="0.25">
      <c r="A425" s="22" t="s">
        <v>758</v>
      </c>
      <c r="B425" s="22" t="s">
        <v>56</v>
      </c>
      <c r="C425" s="22" t="s">
        <v>759</v>
      </c>
      <c r="D425" s="23">
        <v>229066700</v>
      </c>
      <c r="E425" s="23">
        <v>35501350</v>
      </c>
      <c r="F425" s="23">
        <v>0</v>
      </c>
      <c r="G425" s="23">
        <v>264568050</v>
      </c>
      <c r="H425" s="19">
        <f t="shared" si="6"/>
        <v>264568.05</v>
      </c>
    </row>
    <row r="426" spans="1:8" x14ac:dyDescent="0.25">
      <c r="A426" s="22" t="s">
        <v>760</v>
      </c>
      <c r="B426" s="22" t="s">
        <v>56</v>
      </c>
      <c r="C426" s="22" t="s">
        <v>761</v>
      </c>
      <c r="D426" s="23">
        <v>38000</v>
      </c>
      <c r="E426" s="23">
        <v>0</v>
      </c>
      <c r="F426" s="23">
        <v>0</v>
      </c>
      <c r="G426" s="23">
        <v>38000</v>
      </c>
      <c r="H426" s="19">
        <f t="shared" si="6"/>
        <v>38</v>
      </c>
    </row>
    <row r="427" spans="1:8" x14ac:dyDescent="0.25">
      <c r="A427" s="22" t="s">
        <v>762</v>
      </c>
      <c r="B427" s="22" t="s">
        <v>56</v>
      </c>
      <c r="C427" s="22" t="s">
        <v>763</v>
      </c>
      <c r="D427" s="23">
        <v>2075491899</v>
      </c>
      <c r="E427" s="23">
        <v>196828671</v>
      </c>
      <c r="F427" s="23">
        <v>0</v>
      </c>
      <c r="G427" s="23">
        <v>2272320570</v>
      </c>
      <c r="H427" s="19">
        <f t="shared" si="6"/>
        <v>2272320.5699999998</v>
      </c>
    </row>
    <row r="428" spans="1:8" x14ac:dyDescent="0.25">
      <c r="A428" s="22" t="s">
        <v>764</v>
      </c>
      <c r="B428" s="22" t="s">
        <v>56</v>
      </c>
      <c r="C428" s="22" t="s">
        <v>765</v>
      </c>
      <c r="D428" s="23">
        <v>714068275</v>
      </c>
      <c r="E428" s="23">
        <v>67540173</v>
      </c>
      <c r="F428" s="23">
        <v>0</v>
      </c>
      <c r="G428" s="23">
        <v>781608448</v>
      </c>
      <c r="H428" s="19">
        <f t="shared" si="6"/>
        <v>781608.44799999997</v>
      </c>
    </row>
    <row r="429" spans="1:8" x14ac:dyDescent="0.25">
      <c r="A429" s="22" t="s">
        <v>766</v>
      </c>
      <c r="B429" s="22" t="s">
        <v>56</v>
      </c>
      <c r="C429" s="22" t="s">
        <v>767</v>
      </c>
      <c r="D429" s="23">
        <v>1241497035</v>
      </c>
      <c r="E429" s="23">
        <v>117329244</v>
      </c>
      <c r="F429" s="23">
        <v>0</v>
      </c>
      <c r="G429" s="23">
        <v>1358826279</v>
      </c>
      <c r="H429" s="19">
        <f t="shared" si="6"/>
        <v>1358826.2790000001</v>
      </c>
    </row>
    <row r="430" spans="1:8" x14ac:dyDescent="0.25">
      <c r="A430" s="22" t="s">
        <v>768</v>
      </c>
      <c r="B430" s="22" t="s">
        <v>56</v>
      </c>
      <c r="C430" s="22" t="s">
        <v>769</v>
      </c>
      <c r="D430" s="23">
        <v>119926589</v>
      </c>
      <c r="E430" s="23">
        <v>11959254</v>
      </c>
      <c r="F430" s="23">
        <v>0</v>
      </c>
      <c r="G430" s="23">
        <v>131885843</v>
      </c>
      <c r="H430" s="19">
        <f t="shared" si="6"/>
        <v>131885.84299999999</v>
      </c>
    </row>
    <row r="431" spans="1:8" x14ac:dyDescent="0.25">
      <c r="A431" s="22" t="s">
        <v>770</v>
      </c>
      <c r="B431" s="22" t="s">
        <v>56</v>
      </c>
      <c r="C431" s="22" t="s">
        <v>90</v>
      </c>
      <c r="D431" s="23">
        <v>632169442.13999999</v>
      </c>
      <c r="E431" s="23">
        <v>52076467.200000003</v>
      </c>
      <c r="F431" s="23">
        <v>14913</v>
      </c>
      <c r="G431" s="23">
        <v>684230996.34000003</v>
      </c>
      <c r="H431" s="19">
        <f t="shared" si="6"/>
        <v>684230.99634000007</v>
      </c>
    </row>
    <row r="432" spans="1:8" x14ac:dyDescent="0.25">
      <c r="A432" s="22" t="s">
        <v>771</v>
      </c>
      <c r="B432" s="22" t="s">
        <v>56</v>
      </c>
      <c r="C432" s="22" t="s">
        <v>772</v>
      </c>
      <c r="D432" s="23">
        <v>603995935.13999999</v>
      </c>
      <c r="E432" s="23">
        <v>49248398.200000003</v>
      </c>
      <c r="F432" s="23">
        <v>14913</v>
      </c>
      <c r="G432" s="23">
        <v>653229420.34000003</v>
      </c>
      <c r="H432" s="19">
        <f t="shared" si="6"/>
        <v>653229.42034000007</v>
      </c>
    </row>
    <row r="433" spans="1:8" x14ac:dyDescent="0.25">
      <c r="A433" s="22" t="s">
        <v>773</v>
      </c>
      <c r="B433" s="22" t="s">
        <v>56</v>
      </c>
      <c r="C433" s="22" t="s">
        <v>178</v>
      </c>
      <c r="D433" s="23">
        <v>28173507</v>
      </c>
      <c r="E433" s="23">
        <v>2828069</v>
      </c>
      <c r="F433" s="23">
        <v>0</v>
      </c>
      <c r="G433" s="23">
        <v>31001576</v>
      </c>
      <c r="H433" s="19">
        <f t="shared" si="6"/>
        <v>31001.576000000001</v>
      </c>
    </row>
    <row r="434" spans="1:8" x14ac:dyDescent="0.25">
      <c r="A434" s="22" t="s">
        <v>774</v>
      </c>
      <c r="B434" s="22" t="s">
        <v>56</v>
      </c>
      <c r="C434" s="22" t="s">
        <v>775</v>
      </c>
      <c r="D434" s="23">
        <v>400322565</v>
      </c>
      <c r="E434" s="23">
        <v>86979057</v>
      </c>
      <c r="F434" s="23">
        <v>0</v>
      </c>
      <c r="G434" s="23">
        <v>487301622</v>
      </c>
      <c r="H434" s="19">
        <f t="shared" si="6"/>
        <v>487301.62199999997</v>
      </c>
    </row>
    <row r="435" spans="1:8" x14ac:dyDescent="0.25">
      <c r="A435" s="22" t="s">
        <v>776</v>
      </c>
      <c r="B435" s="22" t="s">
        <v>56</v>
      </c>
      <c r="C435" s="22" t="s">
        <v>777</v>
      </c>
      <c r="D435" s="23">
        <v>398203935</v>
      </c>
      <c r="E435" s="23">
        <v>86979057</v>
      </c>
      <c r="F435" s="23">
        <v>0</v>
      </c>
      <c r="G435" s="23">
        <v>485182992</v>
      </c>
      <c r="H435" s="19">
        <f t="shared" si="6"/>
        <v>485182.99200000003</v>
      </c>
    </row>
    <row r="436" spans="1:8" x14ac:dyDescent="0.25">
      <c r="A436" s="22" t="s">
        <v>778</v>
      </c>
      <c r="B436" s="22" t="s">
        <v>56</v>
      </c>
      <c r="C436" s="22" t="s">
        <v>779</v>
      </c>
      <c r="D436" s="23">
        <v>2118630</v>
      </c>
      <c r="E436" s="23">
        <v>0</v>
      </c>
      <c r="F436" s="23">
        <v>0</v>
      </c>
      <c r="G436" s="23">
        <v>2118630</v>
      </c>
      <c r="H436" s="19">
        <f t="shared" si="6"/>
        <v>2118.63</v>
      </c>
    </row>
    <row r="437" spans="1:8" x14ac:dyDescent="0.25">
      <c r="A437" s="22" t="s">
        <v>780</v>
      </c>
      <c r="B437" s="22" t="s">
        <v>56</v>
      </c>
      <c r="C437" s="22" t="s">
        <v>781</v>
      </c>
      <c r="D437" s="23">
        <v>8601229</v>
      </c>
      <c r="E437" s="23">
        <v>0</v>
      </c>
      <c r="F437" s="23">
        <v>0</v>
      </c>
      <c r="G437" s="23">
        <v>8601229</v>
      </c>
      <c r="H437" s="19">
        <f t="shared" si="6"/>
        <v>8601.2289999999994</v>
      </c>
    </row>
    <row r="438" spans="1:8" x14ac:dyDescent="0.25">
      <c r="A438" s="22" t="s">
        <v>782</v>
      </c>
      <c r="B438" s="22" t="s">
        <v>56</v>
      </c>
      <c r="C438" s="22" t="s">
        <v>783</v>
      </c>
      <c r="D438" s="23">
        <v>8601229</v>
      </c>
      <c r="E438" s="23">
        <v>0</v>
      </c>
      <c r="F438" s="23">
        <v>0</v>
      </c>
      <c r="G438" s="23">
        <v>8601229</v>
      </c>
      <c r="H438" s="19">
        <f t="shared" si="6"/>
        <v>8601.2289999999994</v>
      </c>
    </row>
    <row r="439" spans="1:8" x14ac:dyDescent="0.25">
      <c r="A439" s="22" t="s">
        <v>784</v>
      </c>
      <c r="B439" s="22" t="s">
        <v>56</v>
      </c>
      <c r="C439" s="22" t="s">
        <v>785</v>
      </c>
      <c r="D439" s="23">
        <v>535466821.79900002</v>
      </c>
      <c r="E439" s="23">
        <v>89629099.220000014</v>
      </c>
      <c r="F439" s="23">
        <v>0</v>
      </c>
      <c r="G439" s="23">
        <v>625095921.01900005</v>
      </c>
      <c r="H439" s="19">
        <f t="shared" si="6"/>
        <v>625095.921019</v>
      </c>
    </row>
    <row r="440" spans="1:8" x14ac:dyDescent="0.25">
      <c r="A440" s="22" t="s">
        <v>786</v>
      </c>
      <c r="B440" s="22" t="s">
        <v>56</v>
      </c>
      <c r="C440" s="22" t="s">
        <v>787</v>
      </c>
      <c r="D440" s="23">
        <v>535466821.79900002</v>
      </c>
      <c r="E440" s="23">
        <v>89629099.220000014</v>
      </c>
      <c r="F440" s="23">
        <v>0</v>
      </c>
      <c r="G440" s="23">
        <v>625095921.01900005</v>
      </c>
      <c r="H440" s="19">
        <f t="shared" si="6"/>
        <v>625095.921019</v>
      </c>
    </row>
    <row r="441" spans="1:8" x14ac:dyDescent="0.25">
      <c r="A441" s="22" t="s">
        <v>788</v>
      </c>
      <c r="B441" s="22" t="s">
        <v>56</v>
      </c>
      <c r="C441" s="22" t="s">
        <v>789</v>
      </c>
      <c r="D441" s="23">
        <v>823181007.62</v>
      </c>
      <c r="E441" s="23">
        <v>99418543.729999989</v>
      </c>
      <c r="F441" s="23">
        <v>0</v>
      </c>
      <c r="G441" s="23">
        <v>922599551.35000002</v>
      </c>
      <c r="H441" s="19">
        <f t="shared" si="6"/>
        <v>922599.55135000008</v>
      </c>
    </row>
    <row r="442" spans="1:8" x14ac:dyDescent="0.25">
      <c r="A442" s="22" t="s">
        <v>790</v>
      </c>
      <c r="B442" s="22" t="s">
        <v>56</v>
      </c>
      <c r="C442" s="22" t="s">
        <v>791</v>
      </c>
      <c r="D442" s="23">
        <v>17094268</v>
      </c>
      <c r="E442" s="23">
        <v>1089050</v>
      </c>
      <c r="F442" s="23">
        <v>0</v>
      </c>
      <c r="G442" s="23">
        <v>18183318</v>
      </c>
      <c r="H442" s="19">
        <f t="shared" si="6"/>
        <v>18183.317999999999</v>
      </c>
    </row>
    <row r="443" spans="1:8" x14ac:dyDescent="0.25">
      <c r="A443" s="22" t="s">
        <v>792</v>
      </c>
      <c r="B443" s="22" t="s">
        <v>56</v>
      </c>
      <c r="C443" s="22" t="s">
        <v>793</v>
      </c>
      <c r="D443" s="23">
        <v>25494297</v>
      </c>
      <c r="E443" s="23">
        <v>1201144</v>
      </c>
      <c r="F443" s="23">
        <v>0</v>
      </c>
      <c r="G443" s="23">
        <v>26695441</v>
      </c>
      <c r="H443" s="19">
        <f t="shared" si="6"/>
        <v>26695.440999999999</v>
      </c>
    </row>
    <row r="444" spans="1:8" x14ac:dyDescent="0.25">
      <c r="A444" s="22" t="s">
        <v>794</v>
      </c>
      <c r="B444" s="22" t="s">
        <v>56</v>
      </c>
      <c r="C444" s="22" t="s">
        <v>795</v>
      </c>
      <c r="D444" s="23">
        <v>62191111</v>
      </c>
      <c r="E444" s="23">
        <v>110000</v>
      </c>
      <c r="F444" s="23">
        <v>0</v>
      </c>
      <c r="G444" s="23">
        <v>62301111</v>
      </c>
      <c r="H444" s="19">
        <f t="shared" si="6"/>
        <v>62301.110999999997</v>
      </c>
    </row>
    <row r="445" spans="1:8" x14ac:dyDescent="0.25">
      <c r="A445" s="22" t="s">
        <v>796</v>
      </c>
      <c r="B445" s="22" t="s">
        <v>56</v>
      </c>
      <c r="C445" s="22" t="s">
        <v>797</v>
      </c>
      <c r="D445" s="23">
        <v>2643461</v>
      </c>
      <c r="E445" s="23">
        <v>16574653</v>
      </c>
      <c r="F445" s="23">
        <v>0</v>
      </c>
      <c r="G445" s="23">
        <v>19218114</v>
      </c>
      <c r="H445" s="19">
        <f t="shared" si="6"/>
        <v>19218.114000000001</v>
      </c>
    </row>
    <row r="446" spans="1:8" x14ac:dyDescent="0.25">
      <c r="A446" s="22" t="s">
        <v>798</v>
      </c>
      <c r="B446" s="22" t="s">
        <v>56</v>
      </c>
      <c r="C446" s="22" t="s">
        <v>799</v>
      </c>
      <c r="D446" s="23">
        <v>91200</v>
      </c>
      <c r="E446" s="23">
        <v>0</v>
      </c>
      <c r="F446" s="23">
        <v>0</v>
      </c>
      <c r="G446" s="23">
        <v>91200</v>
      </c>
      <c r="H446" s="19">
        <f t="shared" si="6"/>
        <v>91.2</v>
      </c>
    </row>
    <row r="447" spans="1:8" x14ac:dyDescent="0.25">
      <c r="A447" s="22" t="s">
        <v>800</v>
      </c>
      <c r="B447" s="22" t="s">
        <v>56</v>
      </c>
      <c r="C447" s="22" t="s">
        <v>801</v>
      </c>
      <c r="D447" s="23">
        <v>756500</v>
      </c>
      <c r="E447" s="23">
        <v>229400</v>
      </c>
      <c r="F447" s="23">
        <v>0</v>
      </c>
      <c r="G447" s="23">
        <v>985900</v>
      </c>
      <c r="H447" s="19">
        <f t="shared" si="6"/>
        <v>985.9</v>
      </c>
    </row>
    <row r="448" spans="1:8" x14ac:dyDescent="0.25">
      <c r="A448" s="22" t="s">
        <v>802</v>
      </c>
      <c r="B448" s="22" t="s">
        <v>56</v>
      </c>
      <c r="C448" s="22" t="s">
        <v>803</v>
      </c>
      <c r="D448" s="23">
        <v>220000</v>
      </c>
      <c r="E448" s="23">
        <v>0</v>
      </c>
      <c r="F448" s="23">
        <v>0</v>
      </c>
      <c r="G448" s="23">
        <v>220000</v>
      </c>
      <c r="H448" s="19">
        <f t="shared" si="6"/>
        <v>220</v>
      </c>
    </row>
    <row r="449" spans="1:8" x14ac:dyDescent="0.25">
      <c r="A449" s="22" t="s">
        <v>804</v>
      </c>
      <c r="B449" s="22" t="s">
        <v>56</v>
      </c>
      <c r="C449" s="22" t="s">
        <v>805</v>
      </c>
      <c r="D449" s="23">
        <v>0</v>
      </c>
      <c r="E449" s="23">
        <v>667600</v>
      </c>
      <c r="F449" s="23">
        <v>0</v>
      </c>
      <c r="G449" s="23">
        <v>667600</v>
      </c>
      <c r="H449" s="19">
        <f t="shared" si="6"/>
        <v>667.6</v>
      </c>
    </row>
    <row r="450" spans="1:8" x14ac:dyDescent="0.25">
      <c r="A450" s="22" t="s">
        <v>806</v>
      </c>
      <c r="B450" s="22" t="s">
        <v>56</v>
      </c>
      <c r="C450" s="22" t="s">
        <v>807</v>
      </c>
      <c r="D450" s="23">
        <v>714085971.62</v>
      </c>
      <c r="E450" s="23">
        <v>78686796.729999989</v>
      </c>
      <c r="F450" s="23">
        <v>0</v>
      </c>
      <c r="G450" s="23">
        <v>792772768.35000002</v>
      </c>
      <c r="H450" s="19">
        <f t="shared" si="6"/>
        <v>792772.76835000003</v>
      </c>
    </row>
    <row r="451" spans="1:8" x14ac:dyDescent="0.25">
      <c r="A451" s="22" t="s">
        <v>808</v>
      </c>
      <c r="B451" s="22" t="s">
        <v>56</v>
      </c>
      <c r="C451" s="22" t="s">
        <v>809</v>
      </c>
      <c r="D451" s="23">
        <v>604199</v>
      </c>
      <c r="E451" s="23">
        <v>859900</v>
      </c>
      <c r="F451" s="23">
        <v>0</v>
      </c>
      <c r="G451" s="23">
        <v>1464099</v>
      </c>
      <c r="H451" s="19">
        <f t="shared" si="6"/>
        <v>1464.0989999999999</v>
      </c>
    </row>
    <row r="452" spans="1:8" x14ac:dyDescent="0.25">
      <c r="A452" s="22" t="s">
        <v>810</v>
      </c>
      <c r="B452" s="22" t="s">
        <v>56</v>
      </c>
      <c r="C452" s="22" t="s">
        <v>318</v>
      </c>
      <c r="D452" s="23">
        <v>58764492</v>
      </c>
      <c r="E452" s="23">
        <v>11462095</v>
      </c>
      <c r="F452" s="23">
        <v>0</v>
      </c>
      <c r="G452" s="23">
        <v>70226587</v>
      </c>
      <c r="H452" s="19">
        <f t="shared" si="6"/>
        <v>70226.587</v>
      </c>
    </row>
    <row r="453" spans="1:8" x14ac:dyDescent="0.25">
      <c r="A453" s="22" t="s">
        <v>811</v>
      </c>
      <c r="B453" s="22" t="s">
        <v>56</v>
      </c>
      <c r="C453" s="22" t="s">
        <v>812</v>
      </c>
      <c r="D453" s="23">
        <v>7499992</v>
      </c>
      <c r="E453" s="23">
        <v>0</v>
      </c>
      <c r="F453" s="23">
        <v>0</v>
      </c>
      <c r="G453" s="23">
        <v>7499992</v>
      </c>
      <c r="H453" s="19">
        <f t="shared" si="6"/>
        <v>7499.9920000000002</v>
      </c>
    </row>
    <row r="454" spans="1:8" x14ac:dyDescent="0.25">
      <c r="A454" s="22" t="s">
        <v>813</v>
      </c>
      <c r="B454" s="22" t="s">
        <v>56</v>
      </c>
      <c r="C454" s="22" t="s">
        <v>814</v>
      </c>
      <c r="D454" s="23">
        <v>51264500</v>
      </c>
      <c r="E454" s="23">
        <v>11462095</v>
      </c>
      <c r="F454" s="23">
        <v>0</v>
      </c>
      <c r="G454" s="23">
        <v>62726595</v>
      </c>
      <c r="H454" s="19">
        <f t="shared" ref="H454:H485" si="7">+G454/1000</f>
        <v>62726.595000000001</v>
      </c>
    </row>
    <row r="455" spans="1:8" x14ac:dyDescent="0.25">
      <c r="A455" s="22" t="s">
        <v>815</v>
      </c>
      <c r="B455" s="22" t="s">
        <v>56</v>
      </c>
      <c r="C455" s="22" t="s">
        <v>94</v>
      </c>
      <c r="D455" s="23">
        <v>524001109.84999996</v>
      </c>
      <c r="E455" s="23">
        <v>47998621.159999989</v>
      </c>
      <c r="F455" s="23">
        <v>0</v>
      </c>
      <c r="G455" s="23">
        <v>571999731.00999999</v>
      </c>
      <c r="H455" s="19">
        <f t="shared" si="7"/>
        <v>571999.73100999999</v>
      </c>
    </row>
    <row r="456" spans="1:8" x14ac:dyDescent="0.25">
      <c r="A456" s="22" t="s">
        <v>816</v>
      </c>
      <c r="B456" s="22" t="s">
        <v>56</v>
      </c>
      <c r="C456" s="22" t="s">
        <v>817</v>
      </c>
      <c r="D456" s="23">
        <v>7078619</v>
      </c>
      <c r="E456" s="23">
        <v>641862</v>
      </c>
      <c r="F456" s="23">
        <v>0</v>
      </c>
      <c r="G456" s="23">
        <v>7720481</v>
      </c>
      <c r="H456" s="19">
        <f t="shared" si="7"/>
        <v>7720.4809999999998</v>
      </c>
    </row>
    <row r="457" spans="1:8" x14ac:dyDescent="0.25">
      <c r="A457" s="22" t="s">
        <v>818</v>
      </c>
      <c r="B457" s="22" t="s">
        <v>56</v>
      </c>
      <c r="C457" s="22" t="s">
        <v>819</v>
      </c>
      <c r="D457" s="23">
        <v>466911835</v>
      </c>
      <c r="E457" s="23">
        <v>42794322</v>
      </c>
      <c r="F457" s="23">
        <v>0</v>
      </c>
      <c r="G457" s="23">
        <v>509706157</v>
      </c>
      <c r="H457" s="19">
        <f t="shared" si="7"/>
        <v>509706.15700000001</v>
      </c>
    </row>
    <row r="458" spans="1:8" x14ac:dyDescent="0.25">
      <c r="A458" s="22" t="s">
        <v>820</v>
      </c>
      <c r="B458" s="22" t="s">
        <v>56</v>
      </c>
      <c r="C458" s="22" t="s">
        <v>821</v>
      </c>
      <c r="D458" s="23">
        <v>50010655.850000001</v>
      </c>
      <c r="E458" s="23">
        <v>4562437.160000002</v>
      </c>
      <c r="F458" s="23">
        <v>0</v>
      </c>
      <c r="G458" s="23">
        <v>54573093.010000005</v>
      </c>
      <c r="H458" s="19">
        <f t="shared" si="7"/>
        <v>54573.093010000004</v>
      </c>
    </row>
    <row r="459" spans="1:8" x14ac:dyDescent="0.25">
      <c r="A459" s="22" t="s">
        <v>822</v>
      </c>
      <c r="B459" s="22" t="s">
        <v>56</v>
      </c>
      <c r="C459" s="22" t="s">
        <v>823</v>
      </c>
      <c r="D459" s="23">
        <v>1141102327.085</v>
      </c>
      <c r="E459" s="23">
        <v>375161109.13999987</v>
      </c>
      <c r="F459" s="23">
        <v>0</v>
      </c>
      <c r="G459" s="23">
        <v>1516263436.2249999</v>
      </c>
      <c r="H459" s="19">
        <f t="shared" si="7"/>
        <v>1516263.4362249998</v>
      </c>
    </row>
    <row r="460" spans="1:8" x14ac:dyDescent="0.25">
      <c r="A460" s="22" t="s">
        <v>824</v>
      </c>
      <c r="B460" s="22" t="s">
        <v>56</v>
      </c>
      <c r="C460" s="22" t="s">
        <v>825</v>
      </c>
      <c r="D460" s="23">
        <v>22119926</v>
      </c>
      <c r="E460" s="23">
        <v>5701410</v>
      </c>
      <c r="F460" s="23">
        <v>0</v>
      </c>
      <c r="G460" s="23">
        <v>27821336</v>
      </c>
      <c r="H460" s="19">
        <f t="shared" si="7"/>
        <v>27821.335999999999</v>
      </c>
    </row>
    <row r="461" spans="1:8" x14ac:dyDescent="0.25">
      <c r="A461" s="22" t="s">
        <v>826</v>
      </c>
      <c r="B461" s="22" t="s">
        <v>56</v>
      </c>
      <c r="C461" s="22" t="s">
        <v>827</v>
      </c>
      <c r="D461" s="23">
        <v>26817260.199999999</v>
      </c>
      <c r="E461" s="23">
        <v>402510</v>
      </c>
      <c r="F461" s="23">
        <v>0</v>
      </c>
      <c r="G461" s="23">
        <v>27219770.199999999</v>
      </c>
      <c r="H461" s="19">
        <f t="shared" si="7"/>
        <v>27219.770199999999</v>
      </c>
    </row>
    <row r="462" spans="1:8" x14ac:dyDescent="0.25">
      <c r="A462" s="22" t="s">
        <v>828</v>
      </c>
      <c r="B462" s="22" t="s">
        <v>56</v>
      </c>
      <c r="C462" s="22" t="s">
        <v>829</v>
      </c>
      <c r="D462" s="23">
        <v>3658314.14</v>
      </c>
      <c r="E462" s="23">
        <v>166181.43</v>
      </c>
      <c r="F462" s="23">
        <v>0</v>
      </c>
      <c r="G462" s="23">
        <v>3824495.5700000003</v>
      </c>
      <c r="H462" s="19">
        <f t="shared" si="7"/>
        <v>3824.4955700000005</v>
      </c>
    </row>
    <row r="463" spans="1:8" x14ac:dyDescent="0.25">
      <c r="A463" s="22" t="s">
        <v>830</v>
      </c>
      <c r="B463" s="22" t="s">
        <v>56</v>
      </c>
      <c r="C463" s="22" t="s">
        <v>831</v>
      </c>
      <c r="D463" s="23">
        <v>734950564.53299987</v>
      </c>
      <c r="E463" s="23">
        <v>189702504.92999977</v>
      </c>
      <c r="F463" s="23">
        <v>0</v>
      </c>
      <c r="G463" s="23">
        <v>924653069.46299958</v>
      </c>
      <c r="H463" s="19">
        <f t="shared" si="7"/>
        <v>924653.06946299959</v>
      </c>
    </row>
    <row r="464" spans="1:8" x14ac:dyDescent="0.25">
      <c r="A464" s="22" t="s">
        <v>832</v>
      </c>
      <c r="B464" s="22" t="s">
        <v>56</v>
      </c>
      <c r="C464" s="22" t="s">
        <v>833</v>
      </c>
      <c r="D464" s="23">
        <v>353551762.21200001</v>
      </c>
      <c r="E464" s="23">
        <v>179098502.78</v>
      </c>
      <c r="F464" s="23">
        <v>0</v>
      </c>
      <c r="G464" s="23">
        <v>532650264.99199998</v>
      </c>
      <c r="H464" s="19">
        <f t="shared" si="7"/>
        <v>532650.26499199995</v>
      </c>
    </row>
    <row r="465" spans="1:8" x14ac:dyDescent="0.25">
      <c r="A465" s="22" t="s">
        <v>834</v>
      </c>
      <c r="B465" s="22" t="s">
        <v>56</v>
      </c>
      <c r="C465" s="22" t="s">
        <v>835</v>
      </c>
      <c r="D465" s="23">
        <v>4500</v>
      </c>
      <c r="E465" s="23">
        <v>90000</v>
      </c>
      <c r="F465" s="23">
        <v>0</v>
      </c>
      <c r="G465" s="23">
        <v>94500</v>
      </c>
      <c r="H465" s="19">
        <f t="shared" si="7"/>
        <v>94.5</v>
      </c>
    </row>
    <row r="466" spans="1:8" x14ac:dyDescent="0.25">
      <c r="A466" s="22" t="s">
        <v>836</v>
      </c>
      <c r="B466" s="22" t="s">
        <v>56</v>
      </c>
      <c r="C466" s="22" t="s">
        <v>242</v>
      </c>
      <c r="D466" s="23">
        <v>998086350</v>
      </c>
      <c r="E466" s="23">
        <v>99808635</v>
      </c>
      <c r="F466" s="23">
        <v>0</v>
      </c>
      <c r="G466" s="23">
        <v>1097894985</v>
      </c>
      <c r="H466" s="19">
        <f t="shared" si="7"/>
        <v>1097894.9850000001</v>
      </c>
    </row>
    <row r="467" spans="1:8" x14ac:dyDescent="0.25">
      <c r="A467" s="22" t="s">
        <v>837</v>
      </c>
      <c r="B467" s="22" t="s">
        <v>56</v>
      </c>
      <c r="C467" s="22" t="s">
        <v>838</v>
      </c>
      <c r="D467" s="23">
        <v>110918100</v>
      </c>
      <c r="E467" s="23">
        <v>11091810</v>
      </c>
      <c r="F467" s="23">
        <v>0</v>
      </c>
      <c r="G467" s="23">
        <v>122009910</v>
      </c>
      <c r="H467" s="19">
        <f t="shared" si="7"/>
        <v>122009.91</v>
      </c>
    </row>
    <row r="468" spans="1:8" x14ac:dyDescent="0.25">
      <c r="A468" s="22" t="s">
        <v>839</v>
      </c>
      <c r="B468" s="22" t="s">
        <v>56</v>
      </c>
      <c r="C468" s="22" t="s">
        <v>840</v>
      </c>
      <c r="D468" s="23">
        <v>3221300</v>
      </c>
      <c r="E468" s="23">
        <v>322130</v>
      </c>
      <c r="F468" s="23">
        <v>0</v>
      </c>
      <c r="G468" s="23">
        <v>3543430</v>
      </c>
      <c r="H468" s="19">
        <f t="shared" si="7"/>
        <v>3543.43</v>
      </c>
    </row>
    <row r="469" spans="1:8" x14ac:dyDescent="0.25">
      <c r="A469" s="22" t="s">
        <v>841</v>
      </c>
      <c r="B469" s="22" t="s">
        <v>56</v>
      </c>
      <c r="C469" s="22" t="s">
        <v>842</v>
      </c>
      <c r="D469" s="23">
        <v>42544810</v>
      </c>
      <c r="E469" s="23">
        <v>4254481</v>
      </c>
      <c r="F469" s="23">
        <v>0</v>
      </c>
      <c r="G469" s="23">
        <v>46799291</v>
      </c>
      <c r="H469" s="19">
        <f t="shared" si="7"/>
        <v>46799.290999999997</v>
      </c>
    </row>
    <row r="470" spans="1:8" x14ac:dyDescent="0.25">
      <c r="A470" s="22" t="s">
        <v>843</v>
      </c>
      <c r="B470" s="22" t="s">
        <v>56</v>
      </c>
      <c r="C470" s="22" t="s">
        <v>844</v>
      </c>
      <c r="D470" s="23">
        <v>400303020</v>
      </c>
      <c r="E470" s="23">
        <v>40030302</v>
      </c>
      <c r="F470" s="23">
        <v>0</v>
      </c>
      <c r="G470" s="23">
        <v>440333322</v>
      </c>
      <c r="H470" s="19">
        <f t="shared" si="7"/>
        <v>440333.32199999999</v>
      </c>
    </row>
    <row r="471" spans="1:8" x14ac:dyDescent="0.25">
      <c r="A471" s="22" t="s">
        <v>845</v>
      </c>
      <c r="B471" s="22" t="s">
        <v>56</v>
      </c>
      <c r="C471" s="22" t="s">
        <v>846</v>
      </c>
      <c r="D471" s="23">
        <v>412734720</v>
      </c>
      <c r="E471" s="23">
        <v>41273472</v>
      </c>
      <c r="F471" s="23">
        <v>0</v>
      </c>
      <c r="G471" s="23">
        <v>454008192</v>
      </c>
      <c r="H471" s="19">
        <f t="shared" si="7"/>
        <v>454008.19199999998</v>
      </c>
    </row>
    <row r="472" spans="1:8" x14ac:dyDescent="0.25">
      <c r="A472" s="22" t="s">
        <v>847</v>
      </c>
      <c r="B472" s="22" t="s">
        <v>56</v>
      </c>
      <c r="C472" s="22" t="s">
        <v>848</v>
      </c>
      <c r="D472" s="23">
        <v>4205620</v>
      </c>
      <c r="E472" s="23">
        <v>420562</v>
      </c>
      <c r="F472" s="23">
        <v>0</v>
      </c>
      <c r="G472" s="23">
        <v>4626182</v>
      </c>
      <c r="H472" s="19">
        <f t="shared" si="7"/>
        <v>4626.1819999999998</v>
      </c>
    </row>
    <row r="473" spans="1:8" x14ac:dyDescent="0.25">
      <c r="A473" s="22" t="s">
        <v>849</v>
      </c>
      <c r="B473" s="22" t="s">
        <v>56</v>
      </c>
      <c r="C473" s="22" t="s">
        <v>850</v>
      </c>
      <c r="D473" s="23">
        <v>9772320</v>
      </c>
      <c r="E473" s="23">
        <v>977232</v>
      </c>
      <c r="F473" s="23">
        <v>0</v>
      </c>
      <c r="G473" s="23">
        <v>10749552</v>
      </c>
      <c r="H473" s="19">
        <f t="shared" si="7"/>
        <v>10749.552</v>
      </c>
    </row>
    <row r="474" spans="1:8" x14ac:dyDescent="0.25">
      <c r="A474" s="22" t="s">
        <v>851</v>
      </c>
      <c r="B474" s="22" t="s">
        <v>56</v>
      </c>
      <c r="C474" s="22" t="s">
        <v>852</v>
      </c>
      <c r="D474" s="23">
        <v>14386460</v>
      </c>
      <c r="E474" s="23">
        <v>1438646</v>
      </c>
      <c r="F474" s="23">
        <v>0</v>
      </c>
      <c r="G474" s="23">
        <v>15825106</v>
      </c>
      <c r="H474" s="19">
        <f t="shared" si="7"/>
        <v>15825.106</v>
      </c>
    </row>
    <row r="475" spans="1:8" x14ac:dyDescent="0.25">
      <c r="A475" s="22" t="s">
        <v>853</v>
      </c>
      <c r="B475" s="22" t="s">
        <v>56</v>
      </c>
      <c r="C475" s="22" t="s">
        <v>854</v>
      </c>
      <c r="D475" s="23">
        <v>1925418004</v>
      </c>
      <c r="E475" s="23">
        <v>3480308</v>
      </c>
      <c r="F475" s="23">
        <v>0</v>
      </c>
      <c r="G475" s="23">
        <v>1928898312</v>
      </c>
      <c r="H475" s="19">
        <f t="shared" si="7"/>
        <v>1928898.3119999999</v>
      </c>
    </row>
    <row r="476" spans="1:8" x14ac:dyDescent="0.25">
      <c r="A476" s="22" t="s">
        <v>855</v>
      </c>
      <c r="B476" s="22" t="s">
        <v>56</v>
      </c>
      <c r="C476" s="22" t="s">
        <v>856</v>
      </c>
      <c r="D476" s="23">
        <v>63700</v>
      </c>
      <c r="E476" s="23">
        <v>0</v>
      </c>
      <c r="F476" s="23">
        <v>0</v>
      </c>
      <c r="G476" s="23">
        <v>63700</v>
      </c>
      <c r="H476" s="19">
        <f t="shared" si="7"/>
        <v>63.7</v>
      </c>
    </row>
    <row r="477" spans="1:8" x14ac:dyDescent="0.25">
      <c r="A477" s="22" t="s">
        <v>857</v>
      </c>
      <c r="B477" s="22" t="s">
        <v>56</v>
      </c>
      <c r="C477" s="22" t="s">
        <v>858</v>
      </c>
      <c r="D477" s="23">
        <v>1924659004</v>
      </c>
      <c r="E477" s="23">
        <v>3097508</v>
      </c>
      <c r="F477" s="23">
        <v>0</v>
      </c>
      <c r="G477" s="23">
        <v>1927756512</v>
      </c>
      <c r="H477" s="19">
        <f t="shared" si="7"/>
        <v>1927756.5120000001</v>
      </c>
    </row>
    <row r="478" spans="1:8" x14ac:dyDescent="0.25">
      <c r="A478" s="22" t="s">
        <v>859</v>
      </c>
      <c r="B478" s="22" t="s">
        <v>56</v>
      </c>
      <c r="C478" s="22" t="s">
        <v>860</v>
      </c>
      <c r="D478" s="23">
        <v>695300</v>
      </c>
      <c r="E478" s="23">
        <v>382800</v>
      </c>
      <c r="F478" s="23">
        <v>0</v>
      </c>
      <c r="G478" s="23">
        <v>1078100</v>
      </c>
      <c r="H478" s="19">
        <f t="shared" si="7"/>
        <v>1078.0999999999999</v>
      </c>
    </row>
    <row r="479" spans="1:8" x14ac:dyDescent="0.25">
      <c r="A479" s="22" t="s">
        <v>861</v>
      </c>
      <c r="B479" s="22" t="s">
        <v>56</v>
      </c>
      <c r="C479" s="22" t="s">
        <v>862</v>
      </c>
      <c r="D479" s="23">
        <v>881283147.08500016</v>
      </c>
      <c r="E479" s="23">
        <v>245591776.26000002</v>
      </c>
      <c r="F479" s="23">
        <v>0</v>
      </c>
      <c r="G479" s="23">
        <v>1126874923.3450003</v>
      </c>
      <c r="H479" s="19">
        <f t="shared" si="7"/>
        <v>1126874.9233450003</v>
      </c>
    </row>
    <row r="480" spans="1:8" x14ac:dyDescent="0.25">
      <c r="A480" s="22" t="s">
        <v>863</v>
      </c>
      <c r="B480" s="22" t="s">
        <v>56</v>
      </c>
      <c r="C480" s="22" t="s">
        <v>864</v>
      </c>
      <c r="D480" s="23">
        <v>425000</v>
      </c>
      <c r="E480" s="23">
        <v>0</v>
      </c>
      <c r="F480" s="23">
        <v>0</v>
      </c>
      <c r="G480" s="23">
        <v>425000</v>
      </c>
      <c r="H480" s="19">
        <f t="shared" si="7"/>
        <v>425</v>
      </c>
    </row>
    <row r="481" spans="1:8" x14ac:dyDescent="0.25">
      <c r="A481" s="22" t="s">
        <v>865</v>
      </c>
      <c r="B481" s="22" t="s">
        <v>56</v>
      </c>
      <c r="C481" s="22" t="s">
        <v>866</v>
      </c>
      <c r="D481" s="23">
        <v>772707091.08500016</v>
      </c>
      <c r="E481" s="23">
        <v>219147796.26000002</v>
      </c>
      <c r="F481" s="23">
        <v>0</v>
      </c>
      <c r="G481" s="23">
        <v>991854887.34500015</v>
      </c>
      <c r="H481" s="19">
        <f t="shared" si="7"/>
        <v>991854.88734500017</v>
      </c>
    </row>
    <row r="482" spans="1:8" x14ac:dyDescent="0.25">
      <c r="A482" s="22" t="s">
        <v>867</v>
      </c>
      <c r="B482" s="22" t="s">
        <v>56</v>
      </c>
      <c r="C482" s="22" t="s">
        <v>868</v>
      </c>
      <c r="D482" s="23">
        <v>108151056</v>
      </c>
      <c r="E482" s="23">
        <v>26443980</v>
      </c>
      <c r="F482" s="23">
        <v>0</v>
      </c>
      <c r="G482" s="23">
        <v>134595036</v>
      </c>
      <c r="H482" s="19">
        <f t="shared" si="7"/>
        <v>134595.03599999999</v>
      </c>
    </row>
    <row r="483" spans="1:8" x14ac:dyDescent="0.25">
      <c r="A483" s="22" t="s">
        <v>869</v>
      </c>
      <c r="B483" s="22" t="s">
        <v>56</v>
      </c>
      <c r="C483" s="22" t="s">
        <v>870</v>
      </c>
      <c r="D483" s="23">
        <v>0</v>
      </c>
      <c r="E483" s="23">
        <v>0</v>
      </c>
      <c r="F483" s="23">
        <v>18513364268.290001</v>
      </c>
      <c r="G483" s="23">
        <v>-18513364268.290001</v>
      </c>
      <c r="H483" s="19">
        <f t="shared" si="7"/>
        <v>-18513364.268290002</v>
      </c>
    </row>
    <row r="484" spans="1:8" x14ac:dyDescent="0.25">
      <c r="A484" s="22" t="s">
        <v>871</v>
      </c>
      <c r="B484" s="22" t="s">
        <v>56</v>
      </c>
      <c r="C484" s="22" t="s">
        <v>96</v>
      </c>
      <c r="D484" s="23">
        <v>0</v>
      </c>
      <c r="E484" s="23">
        <v>0</v>
      </c>
      <c r="F484" s="23">
        <v>13079691855.290001</v>
      </c>
      <c r="G484" s="23">
        <v>-13079691855.290001</v>
      </c>
      <c r="H484" s="19">
        <f t="shared" si="7"/>
        <v>-13079691.855290001</v>
      </c>
    </row>
    <row r="485" spans="1:8" x14ac:dyDescent="0.25">
      <c r="A485" s="22" t="s">
        <v>872</v>
      </c>
      <c r="B485" s="22" t="s">
        <v>56</v>
      </c>
      <c r="C485" s="22" t="s">
        <v>131</v>
      </c>
      <c r="D485" s="23">
        <v>0</v>
      </c>
      <c r="E485" s="23">
        <v>0</v>
      </c>
      <c r="F485" s="23">
        <v>5433672413</v>
      </c>
      <c r="G485" s="23">
        <v>-5433672413</v>
      </c>
      <c r="H485" s="19">
        <f t="shared" si="7"/>
        <v>-5433672.4129999997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9"/>
  <sheetViews>
    <sheetView showGridLines="0" tabSelected="1" zoomScaleNormal="100" workbookViewId="0">
      <selection activeCell="H70" sqref="H70"/>
    </sheetView>
  </sheetViews>
  <sheetFormatPr baseColWidth="10" defaultRowHeight="11.25" x14ac:dyDescent="0.2"/>
  <cols>
    <col min="2" max="2" width="12" style="2"/>
    <col min="8" max="8" width="15.5" style="2" bestFit="1" customWidth="1"/>
  </cols>
  <sheetData>
    <row r="3" spans="2:8" x14ac:dyDescent="0.2">
      <c r="B3" s="2" t="s">
        <v>0</v>
      </c>
    </row>
    <row r="4" spans="2:8" x14ac:dyDescent="0.2">
      <c r="B4" s="2" t="s">
        <v>1</v>
      </c>
    </row>
    <row r="6" spans="2:8" x14ac:dyDescent="0.2">
      <c r="B6" s="2" t="s">
        <v>2</v>
      </c>
    </row>
    <row r="8" spans="2:8" x14ac:dyDescent="0.2">
      <c r="B8" s="4" t="s">
        <v>3</v>
      </c>
      <c r="C8" s="5"/>
      <c r="D8" s="5" t="s">
        <v>37</v>
      </c>
      <c r="E8" s="5"/>
      <c r="F8" s="5"/>
      <c r="G8" s="5"/>
      <c r="H8" s="11"/>
    </row>
    <row r="9" spans="2:8" x14ac:dyDescent="0.2">
      <c r="B9" s="6" t="s">
        <v>4</v>
      </c>
      <c r="C9" s="3"/>
      <c r="D9" s="3" t="s">
        <v>38</v>
      </c>
      <c r="E9" s="3"/>
      <c r="F9" s="3"/>
      <c r="G9" s="3"/>
      <c r="H9" s="12"/>
    </row>
    <row r="10" spans="2:8" x14ac:dyDescent="0.2">
      <c r="B10" s="6"/>
      <c r="C10" s="3"/>
      <c r="D10" s="3"/>
      <c r="E10" s="3"/>
      <c r="F10" s="3"/>
      <c r="G10" s="3"/>
      <c r="H10" s="12"/>
    </row>
    <row r="11" spans="2:8" x14ac:dyDescent="0.2">
      <c r="B11" s="6" t="s">
        <v>5</v>
      </c>
      <c r="C11" s="3"/>
      <c r="D11" s="3"/>
      <c r="E11" s="3">
        <v>2015</v>
      </c>
      <c r="F11" s="3"/>
      <c r="G11" s="3"/>
      <c r="H11" s="12"/>
    </row>
    <row r="12" spans="2:8" x14ac:dyDescent="0.2">
      <c r="B12" s="7" t="s">
        <v>6</v>
      </c>
      <c r="C12" s="1"/>
      <c r="D12" s="1"/>
      <c r="E12" s="1">
        <v>2016</v>
      </c>
      <c r="F12" s="1"/>
      <c r="G12" s="1"/>
      <c r="H12" s="13"/>
    </row>
    <row r="15" spans="2:8" x14ac:dyDescent="0.2">
      <c r="B15" s="4" t="s">
        <v>7</v>
      </c>
      <c r="C15" s="5"/>
      <c r="D15" s="5"/>
      <c r="E15" s="5"/>
      <c r="F15" s="5"/>
      <c r="G15" s="5"/>
      <c r="H15" s="11" t="s">
        <v>13</v>
      </c>
    </row>
    <row r="16" spans="2:8" x14ac:dyDescent="0.2">
      <c r="B16" s="6"/>
      <c r="C16" s="3"/>
      <c r="D16" s="3"/>
      <c r="E16" s="3"/>
      <c r="F16" s="3"/>
      <c r="G16" s="3"/>
      <c r="H16" s="12"/>
    </row>
    <row r="17" spans="2:8" x14ac:dyDescent="0.2">
      <c r="B17" s="6" t="s">
        <v>8</v>
      </c>
      <c r="C17" s="3"/>
      <c r="D17" s="3"/>
      <c r="E17" s="3"/>
      <c r="F17" s="3"/>
      <c r="G17" s="3"/>
      <c r="H17" s="14">
        <v>31452005.809156999</v>
      </c>
    </row>
    <row r="18" spans="2:8" x14ac:dyDescent="0.2">
      <c r="B18" s="6" t="s">
        <v>9</v>
      </c>
      <c r="C18" s="3"/>
      <c r="D18" s="3"/>
      <c r="E18" s="3"/>
      <c r="F18" s="3"/>
      <c r="G18" s="3"/>
      <c r="H18" s="14">
        <v>-724812.65800000005</v>
      </c>
    </row>
    <row r="19" spans="2:8" x14ac:dyDescent="0.2">
      <c r="B19" s="6"/>
      <c r="C19" s="3"/>
      <c r="D19" s="3"/>
      <c r="E19" s="3"/>
      <c r="F19" s="3"/>
      <c r="G19" s="3"/>
      <c r="H19" s="12"/>
    </row>
    <row r="20" spans="2:8" x14ac:dyDescent="0.2">
      <c r="B20" s="6" t="s">
        <v>10</v>
      </c>
      <c r="C20" s="3"/>
      <c r="D20" s="3"/>
      <c r="E20" s="3"/>
      <c r="F20" s="3"/>
      <c r="G20" s="3"/>
      <c r="H20" s="14">
        <v>614519.549</v>
      </c>
    </row>
    <row r="21" spans="2:8" x14ac:dyDescent="0.2">
      <c r="B21" s="6"/>
      <c r="C21" s="3"/>
      <c r="D21" s="3"/>
      <c r="E21" s="3"/>
      <c r="F21" s="3"/>
      <c r="G21" s="3"/>
      <c r="H21" s="12"/>
    </row>
    <row r="22" spans="2:8" x14ac:dyDescent="0.2">
      <c r="B22" s="6" t="s">
        <v>11</v>
      </c>
      <c r="C22" s="3"/>
      <c r="D22" s="3"/>
      <c r="E22" s="3"/>
      <c r="F22" s="3"/>
      <c r="G22" s="3"/>
      <c r="H22" s="14">
        <v>0</v>
      </c>
    </row>
    <row r="23" spans="2:8" x14ac:dyDescent="0.2">
      <c r="B23" s="7"/>
      <c r="C23" s="1"/>
      <c r="D23" s="1"/>
      <c r="E23" s="1"/>
      <c r="F23" s="1"/>
      <c r="G23" s="1"/>
      <c r="H23" s="13"/>
    </row>
    <row r="24" spans="2:8" x14ac:dyDescent="0.2">
      <c r="B24" s="6"/>
      <c r="C24" s="3"/>
      <c r="D24" s="3"/>
      <c r="E24" s="3"/>
      <c r="F24" s="3"/>
      <c r="G24" s="3"/>
      <c r="H24" s="12"/>
    </row>
    <row r="25" spans="2:8" x14ac:dyDescent="0.2">
      <c r="B25" s="6" t="s">
        <v>12</v>
      </c>
      <c r="C25" s="3"/>
      <c r="D25" s="3"/>
      <c r="E25" s="3"/>
      <c r="F25" s="3"/>
      <c r="G25" s="3"/>
      <c r="H25" s="14">
        <f>+H17+H18+H20</f>
        <v>31341712.700156998</v>
      </c>
    </row>
    <row r="26" spans="2:8" x14ac:dyDescent="0.2">
      <c r="B26" s="7"/>
      <c r="C26" s="1"/>
      <c r="D26" s="1"/>
      <c r="E26" s="1"/>
      <c r="F26" s="1"/>
      <c r="G26" s="1"/>
      <c r="H26" s="13"/>
    </row>
    <row r="29" spans="2:8" x14ac:dyDescent="0.2">
      <c r="B29" s="4" t="s">
        <v>14</v>
      </c>
      <c r="C29" s="5"/>
      <c r="D29" s="5"/>
      <c r="E29" s="5"/>
      <c r="F29" s="5"/>
      <c r="G29" s="5"/>
      <c r="H29" s="11"/>
    </row>
    <row r="30" spans="2:8" x14ac:dyDescent="0.2">
      <c r="B30" s="6"/>
      <c r="C30" s="3"/>
      <c r="D30" s="3"/>
      <c r="E30" s="3"/>
      <c r="F30" s="3"/>
      <c r="G30" s="3"/>
      <c r="H30" s="12"/>
    </row>
    <row r="31" spans="2:8" x14ac:dyDescent="0.2">
      <c r="B31" s="26" t="s">
        <v>15</v>
      </c>
      <c r="C31" s="27"/>
      <c r="D31" s="27"/>
      <c r="E31" s="27"/>
      <c r="F31" s="27"/>
      <c r="G31" s="27"/>
      <c r="H31" s="14">
        <v>0</v>
      </c>
    </row>
    <row r="32" spans="2:8" x14ac:dyDescent="0.2">
      <c r="B32" s="6"/>
      <c r="C32" s="3"/>
      <c r="D32" s="3"/>
      <c r="E32" s="3"/>
      <c r="F32" s="3"/>
      <c r="G32" s="3"/>
      <c r="H32" s="12"/>
    </row>
    <row r="33" spans="2:8" x14ac:dyDescent="0.2">
      <c r="B33" s="26" t="s">
        <v>16</v>
      </c>
      <c r="C33" s="27"/>
      <c r="D33" s="27"/>
      <c r="E33" s="27"/>
      <c r="F33" s="27"/>
      <c r="G33" s="27"/>
      <c r="H33" s="14">
        <f>+Hoja4!H380+Hoja4!H385+Hoja4!H391</f>
        <v>19126494.575863004</v>
      </c>
    </row>
    <row r="34" spans="2:8" x14ac:dyDescent="0.2">
      <c r="B34" s="6"/>
      <c r="C34" s="3"/>
      <c r="D34" s="3"/>
      <c r="E34" s="3"/>
      <c r="F34" s="3"/>
      <c r="G34" s="3"/>
      <c r="H34" s="12"/>
    </row>
    <row r="35" spans="2:8" ht="22.5" customHeight="1" x14ac:dyDescent="0.2">
      <c r="B35" s="28" t="s">
        <v>17</v>
      </c>
      <c r="C35" s="25"/>
      <c r="D35" s="25"/>
      <c r="E35" s="25"/>
      <c r="F35" s="25"/>
      <c r="G35" s="25"/>
      <c r="H35" s="12"/>
    </row>
    <row r="36" spans="2:8" x14ac:dyDescent="0.2">
      <c r="B36" s="6"/>
      <c r="C36" s="3"/>
      <c r="D36" s="3"/>
      <c r="E36" s="3"/>
      <c r="F36" s="3"/>
      <c r="G36" s="3"/>
      <c r="H36" s="12"/>
    </row>
    <row r="37" spans="2:8" x14ac:dyDescent="0.2">
      <c r="B37" s="6" t="s">
        <v>18</v>
      </c>
      <c r="C37" s="3"/>
      <c r="D37" s="3"/>
      <c r="E37" s="3"/>
      <c r="F37" s="3"/>
      <c r="G37" s="3"/>
      <c r="H37" s="14">
        <v>0</v>
      </c>
    </row>
    <row r="38" spans="2:8" x14ac:dyDescent="0.2">
      <c r="B38" s="6"/>
      <c r="C38" s="3"/>
      <c r="D38" s="3"/>
      <c r="E38" s="3"/>
      <c r="F38" s="3"/>
      <c r="G38" s="3"/>
      <c r="H38" s="12"/>
    </row>
    <row r="39" spans="2:8" ht="22.5" customHeight="1" x14ac:dyDescent="0.2">
      <c r="B39" s="28" t="s">
        <v>19</v>
      </c>
      <c r="C39" s="25"/>
      <c r="D39" s="25"/>
      <c r="E39" s="25"/>
      <c r="F39" s="25"/>
      <c r="G39" s="25"/>
      <c r="H39" s="12"/>
    </row>
    <row r="40" spans="2:8" x14ac:dyDescent="0.2">
      <c r="B40" s="6"/>
      <c r="C40" s="3"/>
      <c r="D40" s="3"/>
      <c r="E40" s="3"/>
      <c r="F40" s="3"/>
      <c r="G40" s="3"/>
      <c r="H40" s="12"/>
    </row>
    <row r="41" spans="2:8" x14ac:dyDescent="0.2">
      <c r="B41" s="6"/>
      <c r="C41" s="8" t="s">
        <v>20</v>
      </c>
      <c r="D41" s="3"/>
      <c r="E41" s="3"/>
      <c r="F41" s="3"/>
      <c r="G41" s="3"/>
      <c r="H41" s="14">
        <f>+Hoja4!H457</f>
        <v>509706.15700000001</v>
      </c>
    </row>
    <row r="42" spans="2:8" x14ac:dyDescent="0.2">
      <c r="B42" s="6"/>
      <c r="C42" s="8" t="s">
        <v>21</v>
      </c>
      <c r="D42" s="3"/>
      <c r="E42" s="3"/>
      <c r="F42" s="3"/>
      <c r="G42" s="3"/>
      <c r="H42" s="14">
        <f>+Hoja4!H324</f>
        <v>79764.363060000003</v>
      </c>
    </row>
    <row r="43" spans="2:8" x14ac:dyDescent="0.2">
      <c r="B43" s="6"/>
      <c r="C43" s="8" t="s">
        <v>22</v>
      </c>
      <c r="D43" s="3"/>
      <c r="E43" s="3"/>
      <c r="F43" s="3"/>
      <c r="G43" s="3"/>
      <c r="H43" s="14">
        <f>+Hoja4!H434</f>
        <v>487301.62199999997</v>
      </c>
    </row>
    <row r="44" spans="2:8" x14ac:dyDescent="0.2">
      <c r="B44" s="6"/>
      <c r="C44" s="8" t="s">
        <v>23</v>
      </c>
      <c r="D44" s="3"/>
      <c r="E44" s="3"/>
      <c r="F44" s="3"/>
      <c r="G44" s="3"/>
      <c r="H44" s="14">
        <f>+Hoja4!H327</f>
        <v>14982.5</v>
      </c>
    </row>
    <row r="45" spans="2:8" x14ac:dyDescent="0.2">
      <c r="B45" s="6"/>
      <c r="C45" s="8" t="s">
        <v>24</v>
      </c>
      <c r="D45" s="3"/>
      <c r="E45" s="3"/>
      <c r="F45" s="3"/>
      <c r="G45" s="3"/>
      <c r="H45" s="14">
        <v>0</v>
      </c>
    </row>
    <row r="46" spans="2:8" x14ac:dyDescent="0.2">
      <c r="B46" s="6"/>
      <c r="C46" s="24" t="s">
        <v>25</v>
      </c>
      <c r="D46" s="24"/>
      <c r="E46" s="24"/>
      <c r="F46" s="24"/>
      <c r="G46" s="24"/>
      <c r="H46" s="12"/>
    </row>
    <row r="47" spans="2:8" x14ac:dyDescent="0.2">
      <c r="B47" s="6"/>
      <c r="C47" s="24"/>
      <c r="D47" s="24"/>
      <c r="E47" s="24"/>
      <c r="F47" s="24"/>
      <c r="G47" s="24"/>
      <c r="H47" s="12"/>
    </row>
    <row r="48" spans="2:8" x14ac:dyDescent="0.2">
      <c r="B48" s="7"/>
      <c r="C48" s="1"/>
      <c r="D48" s="1"/>
      <c r="E48" s="1"/>
      <c r="F48" s="1"/>
      <c r="G48" s="1"/>
      <c r="H48" s="13"/>
    </row>
    <row r="49" spans="2:8" x14ac:dyDescent="0.2">
      <c r="B49" s="6"/>
      <c r="C49" s="3"/>
      <c r="D49" s="3"/>
      <c r="E49" s="3"/>
      <c r="F49" s="3"/>
      <c r="G49" s="3"/>
      <c r="H49" s="12"/>
    </row>
    <row r="50" spans="2:8" x14ac:dyDescent="0.2">
      <c r="B50" s="6" t="s">
        <v>26</v>
      </c>
      <c r="C50" s="3"/>
      <c r="D50" s="3"/>
      <c r="E50" s="3"/>
      <c r="F50" s="3"/>
      <c r="G50" s="3"/>
      <c r="H50" s="14">
        <f>SUM(H41:H48)+H33</f>
        <v>20218249.217923004</v>
      </c>
    </row>
    <row r="51" spans="2:8" x14ac:dyDescent="0.2">
      <c r="B51" s="7"/>
      <c r="C51" s="1"/>
      <c r="D51" s="1"/>
      <c r="E51" s="1"/>
      <c r="F51" s="1"/>
      <c r="G51" s="1"/>
      <c r="H51" s="13"/>
    </row>
    <row r="54" spans="2:8" x14ac:dyDescent="0.2">
      <c r="B54" s="4" t="s">
        <v>27</v>
      </c>
      <c r="C54" s="5"/>
      <c r="D54" s="5"/>
      <c r="E54" s="5"/>
      <c r="F54" s="5"/>
      <c r="G54" s="5"/>
      <c r="H54" s="15">
        <f>+H25-H50</f>
        <v>11123463.482233994</v>
      </c>
    </row>
    <row r="55" spans="2:8" x14ac:dyDescent="0.2">
      <c r="B55" s="6"/>
      <c r="C55" s="3"/>
      <c r="D55" s="3"/>
      <c r="E55" s="3"/>
      <c r="F55" s="3"/>
      <c r="G55" s="3"/>
      <c r="H55" s="12"/>
    </row>
    <row r="56" spans="2:8" ht="22.5" customHeight="1" x14ac:dyDescent="0.2">
      <c r="B56" s="6"/>
      <c r="C56" s="24" t="s">
        <v>873</v>
      </c>
      <c r="D56" s="24"/>
      <c r="E56" s="24"/>
      <c r="F56" s="24"/>
      <c r="G56" s="24"/>
      <c r="H56" s="14">
        <f>+H54*1.0677</f>
        <v>11876521.959981237</v>
      </c>
    </row>
    <row r="57" spans="2:8" x14ac:dyDescent="0.2">
      <c r="B57" s="6"/>
      <c r="C57" s="8" t="s">
        <v>28</v>
      </c>
      <c r="D57" s="3"/>
      <c r="E57" s="3"/>
      <c r="F57" s="3"/>
      <c r="G57" s="3"/>
      <c r="H57" s="12"/>
    </row>
    <row r="58" spans="2:8" ht="22.5" customHeight="1" x14ac:dyDescent="0.2">
      <c r="B58" s="6"/>
      <c r="C58" s="24" t="s">
        <v>29</v>
      </c>
      <c r="D58" s="24"/>
      <c r="E58" s="24"/>
      <c r="F58" s="24"/>
      <c r="G58" s="24"/>
      <c r="H58" s="14">
        <v>0</v>
      </c>
    </row>
    <row r="59" spans="2:8" ht="11.25" customHeight="1" x14ac:dyDescent="0.2">
      <c r="B59" s="6"/>
      <c r="C59" s="10"/>
      <c r="D59" s="10"/>
      <c r="E59" s="10"/>
      <c r="F59" s="10"/>
      <c r="G59" s="10"/>
      <c r="H59" s="14"/>
    </row>
    <row r="60" spans="2:8" x14ac:dyDescent="0.2">
      <c r="B60" s="6"/>
      <c r="C60" s="8" t="s">
        <v>30</v>
      </c>
      <c r="D60" s="3"/>
      <c r="E60" s="3"/>
      <c r="F60" s="3"/>
      <c r="G60" s="3"/>
      <c r="H60" s="16">
        <v>0</v>
      </c>
    </row>
    <row r="61" spans="2:8" x14ac:dyDescent="0.2">
      <c r="B61" s="7"/>
      <c r="C61" s="9"/>
      <c r="D61" s="1"/>
      <c r="E61" s="1"/>
      <c r="F61" s="1"/>
      <c r="G61" s="1"/>
      <c r="H61" s="13"/>
    </row>
    <row r="64" spans="2:8" x14ac:dyDescent="0.2">
      <c r="B64" s="4" t="s">
        <v>31</v>
      </c>
      <c r="C64" s="5"/>
      <c r="D64" s="5"/>
      <c r="E64" s="5"/>
      <c r="F64" s="5"/>
      <c r="G64" s="5"/>
      <c r="H64" s="11"/>
    </row>
    <row r="65" spans="2:8" x14ac:dyDescent="0.2">
      <c r="B65" s="6"/>
      <c r="C65" s="3"/>
      <c r="D65" s="3"/>
      <c r="E65" s="3"/>
      <c r="F65" s="3"/>
      <c r="G65" s="3"/>
      <c r="H65" s="12"/>
    </row>
    <row r="66" spans="2:8" x14ac:dyDescent="0.2">
      <c r="B66" s="6"/>
      <c r="C66" s="3" t="s">
        <v>39</v>
      </c>
      <c r="D66" s="3"/>
      <c r="E66" s="3"/>
      <c r="F66" s="3"/>
      <c r="G66" s="3"/>
      <c r="H66" s="14">
        <v>0</v>
      </c>
    </row>
    <row r="67" spans="2:8" x14ac:dyDescent="0.2">
      <c r="B67" s="6"/>
      <c r="C67" s="3" t="s">
        <v>40</v>
      </c>
      <c r="D67" s="3"/>
      <c r="E67" s="3"/>
      <c r="F67" s="3"/>
      <c r="G67" s="3"/>
      <c r="H67" s="14">
        <v>0</v>
      </c>
    </row>
    <row r="68" spans="2:8" ht="33.75" customHeight="1" x14ac:dyDescent="0.2">
      <c r="B68" s="6"/>
      <c r="C68" s="25" t="s">
        <v>32</v>
      </c>
      <c r="D68" s="25"/>
      <c r="E68" s="25"/>
      <c r="F68" s="25"/>
      <c r="G68" s="25"/>
      <c r="H68" s="14">
        <v>0</v>
      </c>
    </row>
    <row r="69" spans="2:8" x14ac:dyDescent="0.2">
      <c r="B69" s="6"/>
      <c r="C69" s="3" t="s">
        <v>33</v>
      </c>
      <c r="D69" s="3"/>
      <c r="E69" s="3"/>
      <c r="F69" s="3"/>
      <c r="G69" s="3"/>
      <c r="H69" s="14">
        <v>0</v>
      </c>
    </row>
    <row r="70" spans="2:8" x14ac:dyDescent="0.2">
      <c r="B70" s="6"/>
      <c r="C70" s="3" t="s">
        <v>34</v>
      </c>
      <c r="D70" s="3"/>
      <c r="E70" s="3"/>
      <c r="F70" s="3"/>
      <c r="G70" s="3"/>
      <c r="H70" s="14">
        <v>0</v>
      </c>
    </row>
    <row r="71" spans="2:8" x14ac:dyDescent="0.2">
      <c r="B71" s="6"/>
      <c r="C71" s="3"/>
      <c r="D71" s="3"/>
      <c r="E71" s="3"/>
      <c r="F71" s="3"/>
      <c r="G71" s="3"/>
      <c r="H71" s="12"/>
    </row>
    <row r="72" spans="2:8" x14ac:dyDescent="0.2">
      <c r="B72" s="6"/>
      <c r="C72" s="3"/>
      <c r="D72" s="3"/>
      <c r="E72" s="3"/>
      <c r="F72" s="3"/>
      <c r="G72" s="3"/>
      <c r="H72" s="12"/>
    </row>
    <row r="73" spans="2:8" x14ac:dyDescent="0.2">
      <c r="B73" s="6"/>
      <c r="C73" s="3" t="s">
        <v>41</v>
      </c>
      <c r="D73" s="3"/>
      <c r="E73" s="3"/>
      <c r="F73" s="3"/>
      <c r="G73" s="3"/>
      <c r="H73" s="12"/>
    </row>
    <row r="74" spans="2:8" x14ac:dyDescent="0.2">
      <c r="B74" s="6"/>
      <c r="C74" s="3"/>
      <c r="D74" s="3"/>
      <c r="E74" s="3"/>
      <c r="F74" s="3"/>
      <c r="G74" s="3"/>
      <c r="H74" s="12"/>
    </row>
    <row r="75" spans="2:8" x14ac:dyDescent="0.2">
      <c r="B75" s="6"/>
      <c r="C75" s="3"/>
      <c r="D75" s="3"/>
      <c r="E75" s="3"/>
      <c r="F75" s="3"/>
      <c r="G75" s="3"/>
      <c r="H75" s="12"/>
    </row>
    <row r="76" spans="2:8" x14ac:dyDescent="0.2">
      <c r="B76" s="6"/>
      <c r="C76" s="3" t="s">
        <v>35</v>
      </c>
      <c r="D76" s="1"/>
      <c r="E76" s="1"/>
      <c r="F76" s="1"/>
      <c r="G76" s="1"/>
      <c r="H76" s="12"/>
    </row>
    <row r="77" spans="2:8" x14ac:dyDescent="0.2">
      <c r="B77" s="6"/>
      <c r="C77" s="3"/>
      <c r="D77" s="3"/>
      <c r="E77" s="3"/>
      <c r="F77" s="3"/>
      <c r="G77" s="3"/>
      <c r="H77" s="12"/>
    </row>
    <row r="78" spans="2:8" x14ac:dyDescent="0.2">
      <c r="B78" s="6"/>
      <c r="C78" s="3" t="s">
        <v>36</v>
      </c>
      <c r="D78" s="1"/>
      <c r="E78" s="1"/>
      <c r="F78" s="1"/>
      <c r="G78" s="1"/>
      <c r="H78" s="12"/>
    </row>
    <row r="79" spans="2:8" x14ac:dyDescent="0.2">
      <c r="B79" s="7"/>
      <c r="C79" s="1"/>
      <c r="D79" s="1"/>
      <c r="E79" s="1"/>
      <c r="F79" s="1"/>
      <c r="G79" s="1"/>
      <c r="H79" s="13"/>
    </row>
  </sheetData>
  <mergeCells count="8">
    <mergeCell ref="C58:G58"/>
    <mergeCell ref="C68:G68"/>
    <mergeCell ref="B31:G31"/>
    <mergeCell ref="B33:G33"/>
    <mergeCell ref="B35:G35"/>
    <mergeCell ref="B39:G39"/>
    <mergeCell ref="C46:G47"/>
    <mergeCell ref="C56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Lucro Cesante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dcterms:created xsi:type="dcterms:W3CDTF">2016-02-25T04:47:15Z</dcterms:created>
  <dcterms:modified xsi:type="dcterms:W3CDTF">2016-02-25T23:28:49Z</dcterms:modified>
</cp:coreProperties>
</file>