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3" activeTab="0"/>
  </bookViews>
  <sheets>
    <sheet name="Solicitud" sheetId="1" r:id="rId1"/>
    <sheet name="Obras Civiles" sheetId="2" r:id="rId2"/>
    <sheet name="Valores Asegurados" sheetId="3" r:id="rId3"/>
    <sheet name="Autos" sheetId="4" r:id="rId4"/>
    <sheet name="Siniestros   RCSP" sheetId="5" r:id="rId5"/>
    <sheet name="Siniestralidad" sheetId="6" r:id="rId6"/>
    <sheet name="Siniestralidad(2)" sheetId="7" r:id="rId7"/>
  </sheets>
  <definedNames>
    <definedName name="_xlnm.Print_Area" localSheetId="3">'Autos'!$A$1:$J$16</definedName>
    <definedName name="_xlnm.Print_Area" localSheetId="1">'Obras Civiles'!$A$1:$A$6</definedName>
    <definedName name="_xlnm.Print_Area" localSheetId="0">'Solicitud'!$A$1:$E$525</definedName>
    <definedName name="_xlnm.Print_Area" localSheetId="2">'Valores Asegurados'!$A$1:$H$2</definedName>
    <definedName name="_xlnm.Print_Titles" localSheetId="0">'Solicitud'!$1:$4</definedName>
  </definedNames>
  <calcPr fullCalcOnLoad="1"/>
</workbook>
</file>

<file path=xl/sharedStrings.xml><?xml version="1.0" encoding="utf-8"?>
<sst xmlns="http://schemas.openxmlformats.org/spreadsheetml/2006/main" count="1130" uniqueCount="871">
  <si>
    <t>Empresa de Obras Sanitarias de Caldas S.A. E.S.P.</t>
  </si>
  <si>
    <t>Invitación a Cotizar</t>
  </si>
  <si>
    <t>Febrero 8 de 2012</t>
  </si>
  <si>
    <t>Todo Riesgo Daños Materiales</t>
  </si>
  <si>
    <t>Valor</t>
  </si>
  <si>
    <t>Condiciones Particulares</t>
  </si>
  <si>
    <t>Combinados</t>
  </si>
  <si>
    <t>Asegurado</t>
  </si>
  <si>
    <t>Puntos</t>
  </si>
  <si>
    <t>(Ver texto de cada cláusula en el numeral 3)</t>
  </si>
  <si>
    <t xml:space="preserve"> </t>
  </si>
  <si>
    <t>- 3.1  Condiciones técnicas y económicas de reaseguradores</t>
  </si>
  <si>
    <t>Daños Materiales</t>
  </si>
  <si>
    <t xml:space="preserve">- 3.72  El valor asegurado debe corresponder a valor de reposición  o </t>
  </si>
  <si>
    <t>1. Activos Fijos ubicados en el Departamento de Caldas</t>
  </si>
  <si>
    <t xml:space="preserve">             reemplazo</t>
  </si>
  <si>
    <t xml:space="preserve">    - Edificios</t>
  </si>
  <si>
    <t>- 3.6  Labores y materiales</t>
  </si>
  <si>
    <t xml:space="preserve">    - Obras Civiles</t>
  </si>
  <si>
    <t>- 3.23  Extensión de cobertura</t>
  </si>
  <si>
    <t xml:space="preserve">    - Muebles y enseres</t>
  </si>
  <si>
    <t>- 3.17  Conocimiento del riesgo</t>
  </si>
  <si>
    <t xml:space="preserve">    - Red Eléctrica primaria</t>
  </si>
  <si>
    <t>- 3.15  Arbitramento</t>
  </si>
  <si>
    <t xml:space="preserve">    - Red Telefónica</t>
  </si>
  <si>
    <t>- 3.70  Base alternativa (Lucro Cesante)</t>
  </si>
  <si>
    <t xml:space="preserve">    - Maquinaria y Equipo</t>
  </si>
  <si>
    <t>- 3.47 Reparaciones provisionales</t>
  </si>
  <si>
    <t xml:space="preserve">    - Barcazas</t>
  </si>
  <si>
    <t>- 3.12 Revocación o no renovación de la póliza 90 días</t>
  </si>
  <si>
    <t xml:space="preserve">    - Dinero en efectivo</t>
  </si>
  <si>
    <t>- 3.8  Restablecimiento automático de la suma asegurada por pago de siniestro</t>
  </si>
  <si>
    <t xml:space="preserve">    - Mercancías propias</t>
  </si>
  <si>
    <t>- 3.71  Ajuste anual de utilidad bruta (Lucro Cesante)</t>
  </si>
  <si>
    <t xml:space="preserve">    - Equipo Electrónico</t>
  </si>
  <si>
    <t>- 3.68  Excepción por deducible a la cláusula de daños (Lucro)</t>
  </si>
  <si>
    <t>Subtotal Activos Fijos</t>
  </si>
  <si>
    <t>- 3.69  Reformas y edificios nuevos</t>
  </si>
  <si>
    <t>- 3.61  Actos de autoridad</t>
  </si>
  <si>
    <t>- 3.7  Cobertura de conjuntos</t>
  </si>
  <si>
    <t>Se aseguran los bienes de propiedad de EMPOCALDAS según relación adjunta.</t>
  </si>
  <si>
    <t>- 3.9 Cobertura automática para nuevos bienes</t>
  </si>
  <si>
    <t>- No aplicación de demérito por uso en pérdidas totales</t>
  </si>
  <si>
    <t>- 3.4  Designación de bienes asegurados</t>
  </si>
  <si>
    <t>- 3.66  Bajo el amparo de terremoto, temblor se cubren la utilidad neta</t>
  </si>
  <si>
    <t xml:space="preserve">   y los gastos fijos (Lucro Cesante)</t>
  </si>
  <si>
    <t>- 3.44  Cobertura de inundación y enlodamiento</t>
  </si>
  <si>
    <t>- 3.73 Amparo automático para equipos de reemplazo</t>
  </si>
  <si>
    <t>- 3.16  Aviso de pérdida 30 días</t>
  </si>
  <si>
    <t>2. Lucro Cesante por Incendio  (Utilidad Bruta incluyendo</t>
  </si>
  <si>
    <t xml:space="preserve">- 3.75  Los amparos adicionales contemplados en la póliza no tendrán </t>
  </si>
  <si>
    <t xml:space="preserve">    la totalidad de la nómina).</t>
  </si>
  <si>
    <t xml:space="preserve">   aplicación de deducible.</t>
  </si>
  <si>
    <r>
      <t xml:space="preserve">    </t>
    </r>
    <r>
      <rPr>
        <b/>
        <sz val="10"/>
        <rFont val="Times New Roman"/>
        <family val="1"/>
      </rPr>
      <t xml:space="preserve">Opción No.1: </t>
    </r>
    <r>
      <rPr>
        <sz val="10"/>
        <rFont val="Times New Roman"/>
        <family val="1"/>
      </rPr>
      <t xml:space="preserve"> Período de indemnización 12 meses</t>
    </r>
  </si>
  <si>
    <t>- 3.57  Hurto calificado en predios</t>
  </si>
  <si>
    <r>
      <t xml:space="preserve">   </t>
    </r>
    <r>
      <rPr>
        <b/>
        <sz val="10"/>
        <rFont val="Times New Roman"/>
        <family val="1"/>
      </rPr>
      <t xml:space="preserve"> Opción No.2:</t>
    </r>
    <r>
      <rPr>
        <sz val="10"/>
        <rFont val="Times New Roman"/>
        <family val="1"/>
      </rPr>
      <t xml:space="preserve">  Período de indemnización 6 meses</t>
    </r>
  </si>
  <si>
    <t>- 3.2  Nombramiento de ajustador</t>
  </si>
  <si>
    <r>
      <t xml:space="preserve">    </t>
    </r>
    <r>
      <rPr>
        <b/>
        <sz val="10"/>
        <rFont val="Times New Roman"/>
        <family val="1"/>
      </rPr>
      <t>Opción No.3:</t>
    </r>
    <r>
      <rPr>
        <sz val="10"/>
        <rFont val="Times New Roman"/>
        <family val="1"/>
      </rPr>
      <t xml:space="preserve">  Período de indemnización 3 meses</t>
    </r>
  </si>
  <si>
    <t>- 3.18.4  Definición de Obras Civiles</t>
  </si>
  <si>
    <t>- 3.18.1  Definición de Edificios</t>
  </si>
  <si>
    <t>3. Daños a Maquinaria</t>
  </si>
  <si>
    <t>- 3.18.3  Definición de Muebles y Enseres</t>
  </si>
  <si>
    <t>4. Sustracción (Dineros)</t>
  </si>
  <si>
    <t>- 3.18.2  Definición de Maquinaria y Equipo</t>
  </si>
  <si>
    <t>5. Sustracción (Muebles y Enseres)</t>
  </si>
  <si>
    <t>- 3.53  Anexo de avalancha, anegación y deslizamiento</t>
  </si>
  <si>
    <t>6. Sustracción (Mercancías)</t>
  </si>
  <si>
    <t>- 3.13  Salvamentos</t>
  </si>
  <si>
    <t>- 3.14  Autorizaciones</t>
  </si>
  <si>
    <t>Índice variable 8%</t>
  </si>
  <si>
    <t>- 3.76  La cobertura de suspensión del servicio de energía se extiende</t>
  </si>
  <si>
    <t xml:space="preserve">  a cubrir postes y líneas de transmisión.</t>
  </si>
  <si>
    <t>Amparos Adicionales</t>
  </si>
  <si>
    <t>- 3.77  Cobertura de desprendimiento de piedras o rocas.</t>
  </si>
  <si>
    <t>- 3.78  Cobertura de hundimiento o corrimiento del terreno</t>
  </si>
  <si>
    <t>- Remoción de escombros</t>
  </si>
  <si>
    <t>- 3.79  Valor de reposición para equipos descontinuados</t>
  </si>
  <si>
    <t>- Gastos adicionales</t>
  </si>
  <si>
    <t>- 3.42  Daños por vehículos propios</t>
  </si>
  <si>
    <t>- Amparo automático de nuevas propiedades ( 60 días)</t>
  </si>
  <si>
    <t>- 3.52  No aplicación de la cláusula de seguro insuficiente o</t>
  </si>
  <si>
    <t>- Traslado temporal (60 días)</t>
  </si>
  <si>
    <t xml:space="preserve">  infraseguro.</t>
  </si>
  <si>
    <t>- Gastos de demostración de pérdida</t>
  </si>
  <si>
    <t>- 3.54  No aplicación de la cláusula de contrato de mantenimiento</t>
  </si>
  <si>
    <t>- Incendio y/o rayo en aparatos eléctricos</t>
  </si>
  <si>
    <t>- 3.3 Bienes bajo cuidado, tenencia y control</t>
  </si>
  <si>
    <t>- Gastos de extinción</t>
  </si>
  <si>
    <t>- 3.5 No concurrencia de deducibles</t>
  </si>
  <si>
    <t>- Gastos de preservación</t>
  </si>
  <si>
    <t>- 3.10 Traslado temporal de maquinaria y equipo</t>
  </si>
  <si>
    <t>- Propiedad personal de empleados</t>
  </si>
  <si>
    <t>- 3.19 Pago en la indemnización</t>
  </si>
  <si>
    <t>- Honorarios profesionales</t>
  </si>
  <si>
    <t>- 3.20 Automaticidad de amparo</t>
  </si>
  <si>
    <t xml:space="preserve">- Portador externo de datos      </t>
  </si>
  <si>
    <t>- 3.21 Indemnización a valor de reposición</t>
  </si>
  <si>
    <t>- Equipos móviles y portátiles</t>
  </si>
  <si>
    <t>- 3.22 Acuerdo para ajuste en caso de siniestro</t>
  </si>
  <si>
    <t>- Honorarios de gastos de viaje y estadía de técnicos y otros</t>
  </si>
  <si>
    <t>- 3.34 Manejo de siniestro</t>
  </si>
  <si>
    <t>- Alquiler de equipos por pérdidas totales o parciales</t>
  </si>
  <si>
    <t>- 3.35 Opción de amparos</t>
  </si>
  <si>
    <t>- Gastos para obtención de licencias, peritazgos y todos aquellos gastos</t>
  </si>
  <si>
    <t>- 3.48 Conocimiento de las pólizas por las coaseguradoras</t>
  </si>
  <si>
    <t xml:space="preserve">necesarios demostrables en que incurra el asegurado para la recosnstrucción </t>
  </si>
  <si>
    <t>- 3.46 Cláusula de demérito por uso.( Sólo aplicarán para Rotura de Maquinaria, Equipo Electronico y Sutracción)</t>
  </si>
  <si>
    <t>del edificio.</t>
  </si>
  <si>
    <t>- 3.62 Gastos por adecuación al último código de sismo resistencia</t>
  </si>
  <si>
    <t>- Renta (9 meses)</t>
  </si>
  <si>
    <t>- 3.63 Cláusula de 96 horas</t>
  </si>
  <si>
    <t>- Reposición de documentos y/o archivos</t>
  </si>
  <si>
    <t>- 3.64 Pago de anticipos</t>
  </si>
  <si>
    <t>- Cobertura automatica para nuevos bienes y equipos</t>
  </si>
  <si>
    <t>- 3.65 Demolición por orden de autoridad competente</t>
  </si>
  <si>
    <t>- 3.24 Suspensión de energía eléctrica</t>
  </si>
  <si>
    <t>- 3.41 Definición de equipos de cómputo</t>
  </si>
  <si>
    <t xml:space="preserve">- 3.11 Cobertura de equipos móviles y portátiles fuera de los predios </t>
  </si>
  <si>
    <t xml:space="preserve">   del asegurado</t>
  </si>
  <si>
    <t>- 3.25 Cobertura por daños del equipo de climatización.</t>
  </si>
  <si>
    <t>- 3.97 Cláusula de no control de reclamos.</t>
  </si>
  <si>
    <t>-3.98 Deducible en actos mal intencionados de terceros</t>
  </si>
  <si>
    <t>- 3.99 Incremento en costos de construcción.</t>
  </si>
  <si>
    <t>- 3.100 Cláusula de no control.</t>
  </si>
  <si>
    <t>- Experticio Técnico</t>
  </si>
  <si>
    <t>- En pérdidas totales no habrá alplicación de mejoramiento tecnológico</t>
  </si>
  <si>
    <t>Amparos Adicionales (Continuación)</t>
  </si>
  <si>
    <t>Condiciones Particulares (Continuación)</t>
  </si>
  <si>
    <t>- Gastos adicionales equipo electrónico</t>
  </si>
  <si>
    <t>- 3.102 Cobertura para bienes adyacentes (OPA).</t>
  </si>
  <si>
    <t>- Gastos por flete aéreo</t>
  </si>
  <si>
    <t>- 3.103 Cobertura para aceites refrigerantes y lubricantes.</t>
  </si>
  <si>
    <t>- Gastos adicionales por horas extras</t>
  </si>
  <si>
    <t>- 3.104 Cobertura automática para equipos de reemplazo.</t>
  </si>
  <si>
    <t>- Rotura Accidental de Vidrios</t>
  </si>
  <si>
    <t>- 3.105 Honorarios, gastos de viaje, estadía de técnicos y otros.</t>
  </si>
  <si>
    <t>- suspensión del servicio de energía eléctrica</t>
  </si>
  <si>
    <t>Si</t>
  </si>
  <si>
    <t>- 3.106 Reparación en caso de siniestro.</t>
  </si>
  <si>
    <t>- Incremento en costos de construcción y/o</t>
  </si>
  <si>
    <t>- 3.107 Deducibles para equipos móviles.</t>
  </si>
  <si>
    <t xml:space="preserve">  adecuación a normas sismorresistentes</t>
  </si>
  <si>
    <t>- 3.108 Errores e inexactitudes.</t>
  </si>
  <si>
    <t>- Adecuación de suelos y terrenos por terremoto.</t>
  </si>
  <si>
    <t>Amparos</t>
  </si>
  <si>
    <t>TOTAL</t>
  </si>
  <si>
    <t xml:space="preserve">Nota Importante: </t>
  </si>
  <si>
    <t>- Límites para las coberturas de Huelga, motín, asonada , conmoción civil y AMIT.</t>
  </si>
  <si>
    <t xml:space="preserve">Bajo la cobertura de obras civiles terminadas,  no se debe dar </t>
  </si>
  <si>
    <t>aplicación a las exclusiones contempladas bajo el amparo de</t>
  </si>
  <si>
    <t>Terremoto, temblor y/o erupción volcánica.</t>
  </si>
  <si>
    <t>Deducibles</t>
  </si>
  <si>
    <t>- Terremoto, temblor (excepto equipo electrónico):</t>
  </si>
  <si>
    <t>Alternativa 1:</t>
  </si>
  <si>
    <t xml:space="preserve"> 2% valor pérdida mínimo 3 smmlv</t>
  </si>
  <si>
    <t>Alternativa 2:</t>
  </si>
  <si>
    <r>
      <t xml:space="preserve"> 1% valor asegurado bien afectado mínimo 3 smmlv. </t>
    </r>
    <r>
      <rPr>
        <b/>
        <sz val="10"/>
        <rFont val="Times New Roman"/>
        <family val="1"/>
      </rPr>
      <t xml:space="preserve"> Este deducible se aplicará sobre cada edificio u obra civil independientemente considerado.</t>
    </r>
  </si>
  <si>
    <t>- Asonada, motín, amit(excepto equipo electrónico):</t>
  </si>
  <si>
    <t xml:space="preserve"> 10% valor pérdida mínimo 1%o del valor asegurado del  riesgo afectado sin ser superior a $5'0000.000=</t>
  </si>
  <si>
    <t>- Hurto y hurto calificado de equipo electrónico:</t>
  </si>
  <si>
    <t xml:space="preserve"> 10% valor pérdida mínimo 1smmlv</t>
  </si>
  <si>
    <t>Continuación deducibles</t>
  </si>
  <si>
    <t>- Daño de equipo electrónico:</t>
  </si>
  <si>
    <t xml:space="preserve"> 6% valor pérdida mínimo 1 smmlv</t>
  </si>
  <si>
    <t>- Rotura de maquinaria:</t>
  </si>
  <si>
    <t xml:space="preserve"> 10% valor pérdida mínimo 1 smmlv</t>
  </si>
  <si>
    <t>- Sustracción (excepto equipo electrónico)</t>
  </si>
  <si>
    <t>5% valor de la pérdida mínimo 1 smmlv</t>
  </si>
  <si>
    <t>- Lucro Cesante por incendio:</t>
  </si>
  <si>
    <t>Motín y AMIT:</t>
  </si>
  <si>
    <t xml:space="preserve"> Cinco (5) días</t>
  </si>
  <si>
    <t>Demás eventos:</t>
  </si>
  <si>
    <t xml:space="preserve"> Tres (3) días</t>
  </si>
  <si>
    <t>- Incendio Inherente:</t>
  </si>
  <si>
    <t xml:space="preserve"> 10% valor pérdida mínimo 2 smmlv</t>
  </si>
  <si>
    <t>- Demás eventos:</t>
  </si>
  <si>
    <t>Sin deducible</t>
  </si>
  <si>
    <t>Abril 01 de 2012 - Enero 01 de 2013</t>
  </si>
  <si>
    <t>Automóviles</t>
  </si>
  <si>
    <t>Valor asegurado</t>
  </si>
  <si>
    <t>Vehículos de propiedad de Empocaldas según relación</t>
  </si>
  <si>
    <t>- 3.32  Amparo automático para nuevos vehículos 60 días</t>
  </si>
  <si>
    <t>adjunta</t>
  </si>
  <si>
    <t>- 3.38  Amparo automático para accesorios 60 días</t>
  </si>
  <si>
    <t>- 3.12  Revocación o no renovación de la póliza 90 días</t>
  </si>
  <si>
    <t>- 3.40  Primera opción de compra del vehículo recuperado</t>
  </si>
  <si>
    <t>- 3.8  Restablecimiento automático del valor asegurado por pago de</t>
  </si>
  <si>
    <t>- Responsabilidad Civil Extracontractual:</t>
  </si>
  <si>
    <t xml:space="preserve">  siniestros</t>
  </si>
  <si>
    <t xml:space="preserve">  $ 400'000.000/400'000.000/800'000.000=</t>
  </si>
  <si>
    <t>- 3.1 Condiciones técnicas y económicas de los reaseguradores</t>
  </si>
  <si>
    <t>- Pérdida total daños</t>
  </si>
  <si>
    <t>- 3.2 Nombramiento de ajustador</t>
  </si>
  <si>
    <t>- Pérdida parcial daños</t>
  </si>
  <si>
    <t>- 3.13 Salvamentos</t>
  </si>
  <si>
    <t>- Pérdida total y parcial por Hurto y Hurto calificado.</t>
  </si>
  <si>
    <t>- 3.14 Autorizaciones</t>
  </si>
  <si>
    <t>- Terremoto</t>
  </si>
  <si>
    <t>- 3.15 Cláusula de arbitramento</t>
  </si>
  <si>
    <t>- Amparo patrimonial</t>
  </si>
  <si>
    <t>- 3.16 Ampliación de aviso de pérdida 30 días</t>
  </si>
  <si>
    <t>- Asistencia jurídica en proceso penal</t>
  </si>
  <si>
    <t>- 3.19 Pago de indemnizaciones</t>
  </si>
  <si>
    <t>- Asistencia jurídica en proceso civil</t>
  </si>
  <si>
    <t>- Asistencia en viajes para todos los vehículos</t>
  </si>
  <si>
    <t>- Gastos de transportes por pérdida total daños (60 días) por vehículo</t>
  </si>
  <si>
    <t>- Gastos de transportes por pérdida total hurto (60 días) por vehículo</t>
  </si>
  <si>
    <t>- 3.61 Actos de autoridad</t>
  </si>
  <si>
    <t>- Incremento en los costos de operación para los vehículos pesados por 60 días a 400.000 por día</t>
  </si>
  <si>
    <t>- 3.31 Transporte de materias primas y transportes azarosos.</t>
  </si>
  <si>
    <t>- Gastos demostrables en que incurra el asegurado en caso de siniestro</t>
  </si>
  <si>
    <t>- 3.109 Sustitución provisional del vehículo.</t>
  </si>
  <si>
    <t>para solicitar la devolución del vehículo ante el tránsito y autoridades</t>
  </si>
  <si>
    <t>- 3.110 Extensión de Responsabilidad Civil</t>
  </si>
  <si>
    <t>competentes, tales como: parqueaderos, grúas, trámites de traspaso</t>
  </si>
  <si>
    <t>- Vehículos alquilados o arrendados a terceros</t>
  </si>
  <si>
    <t>en pérdidas totales y todos aquellos gastos necesarios hasta por un</t>
  </si>
  <si>
    <t>- Para efectos del amparo patrimonial, se entiende como</t>
  </si>
  <si>
    <t>valor asegurado por vehículo de $2'000.000=</t>
  </si>
  <si>
    <t xml:space="preserve">  conductor cualquier empleado al servicio del asegurado</t>
  </si>
  <si>
    <t>Nota importante</t>
  </si>
  <si>
    <t>Dada la exposición al riesgo de Responsabilidad de los</t>
  </si>
  <si>
    <t>Asegurados, es absolutamente necesario que el alcance de</t>
  </si>
  <si>
    <t xml:space="preserve">esta cobertura se extienda a amparar los riesgos que </t>
  </si>
  <si>
    <t>detallamos a continuación:</t>
  </si>
  <si>
    <t>Aclaración cobertura de Responsabilidad civil</t>
  </si>
  <si>
    <t>Extracontractual</t>
  </si>
  <si>
    <t>Queda entendido que la presente póliza ampara la responsa-</t>
  </si>
  <si>
    <t>bilidad civil derivada de los perjuicios patrimoniales y/o</t>
  </si>
  <si>
    <t>extrapatrimoniales, así como el Lucro cesante ocasionados</t>
  </si>
  <si>
    <t>en el desarrollo de las actividades propias del asegurado,</t>
  </si>
  <si>
    <t>de las complementarias a dichas actividades, de las especia-</t>
  </si>
  <si>
    <t>les que desarrolle aún sin conexión directa con su función</t>
  </si>
  <si>
    <t>principal, así como de todas aquellas que sean necesarias</t>
  </si>
  <si>
    <t>dentro del giro normal de sus negocios, aún cuando tales</t>
  </si>
  <si>
    <t>actividades sean prestadas por personas naturales o</t>
  </si>
  <si>
    <t xml:space="preserve">jurídicas en quienes el asegurado hubiese encargado o </t>
  </si>
  <si>
    <t>delegado el desarrollo o control o vigilancia de las mismas.</t>
  </si>
  <si>
    <t>- Por evento:</t>
  </si>
  <si>
    <t xml:space="preserve"> No aplicación de deducible</t>
  </si>
  <si>
    <t>Manejo Entidades Estatales</t>
  </si>
  <si>
    <t>Se amparan las pérdidas patrimoniales causadas al</t>
  </si>
  <si>
    <t>- 3.80  Se ampara todo el personal al servicio del asegurado</t>
  </si>
  <si>
    <t>asegurado por actos de infidelidad de cualquiera de</t>
  </si>
  <si>
    <t>- 3.59  Amparo automático para nuevos cargos</t>
  </si>
  <si>
    <t>sus empleados</t>
  </si>
  <si>
    <t>- 3.12  Revocación o  no renovación de la póliza 90 días</t>
  </si>
  <si>
    <t>- 3.58  Cláusula de extensión de cobertura</t>
  </si>
  <si>
    <t>- Límite asegurado</t>
  </si>
  <si>
    <t>- 3.8  Restablecimiento automático del valor asegurado por pago de siniestro</t>
  </si>
  <si>
    <t>- 3.81  Se cubren pérdidas causadas por empleados de firmas</t>
  </si>
  <si>
    <t xml:space="preserve">  especializadas</t>
  </si>
  <si>
    <t>- 3.82  Cláusula de protección de depósitos bancarios</t>
  </si>
  <si>
    <t>- Básico</t>
  </si>
  <si>
    <t>- 3.83  Seguros anteriores</t>
  </si>
  <si>
    <t>- Hurto y hurto calificado</t>
  </si>
  <si>
    <t>- 3.74 Aviso de siniestro 30 días.</t>
  </si>
  <si>
    <t>- Abuso de confianza</t>
  </si>
  <si>
    <t>- 3.2  Nombramiento de ajustador.</t>
  </si>
  <si>
    <t>- Estafa</t>
  </si>
  <si>
    <t>- 3.1 Condiciones técnicas y económicas de reaseguradores.</t>
  </si>
  <si>
    <t>- Falsificación</t>
  </si>
  <si>
    <t>- 3.22 Acuerdo para ajuste en caso de siniestro.</t>
  </si>
  <si>
    <t>- Pérdidas por personas no identificadas</t>
  </si>
  <si>
    <t>- 3.34 Manejo de siniestro.</t>
  </si>
  <si>
    <t>- Pérdidas por personas de firmas especializadas y/o temporales</t>
  </si>
  <si>
    <t>- Protección de depósitos bancarios</t>
  </si>
  <si>
    <t>- Alcances fiscales</t>
  </si>
  <si>
    <t>- 3.60 Pérdidas causadas por personas no identificadas</t>
  </si>
  <si>
    <t>- Rendición  reconstrucción de cuentas</t>
  </si>
  <si>
    <t>- Delitos contra la administración pública</t>
  </si>
  <si>
    <t>- En en caso de pérdidas de bienes no se aplicará demérito por uso ni</t>
  </si>
  <si>
    <t>mejora tecnológica.</t>
  </si>
  <si>
    <t>- Cajas menores:</t>
  </si>
  <si>
    <t xml:space="preserve"> Sin aplicación de deducible</t>
  </si>
  <si>
    <t>- Empleados no identificados:</t>
  </si>
  <si>
    <t>20% mínimo 4 salarios mínimos mensuales legales vigentes</t>
  </si>
  <si>
    <t>- Demás amparos:</t>
  </si>
  <si>
    <t>10% mínimo 2 salarios mínimos mensuales legales vigentes</t>
  </si>
  <si>
    <t>Todo Riesgo Equipo y Maquinaria</t>
  </si>
  <si>
    <t>1. Departamento de Caldas</t>
  </si>
  <si>
    <t>- 3.1.  Condiciones técnicas y económicas de los reaseguradores</t>
  </si>
  <si>
    <t>-   Equipo de inspección de redes de alacantarillado por televisión,</t>
  </si>
  <si>
    <t>- 3.2. Nombramiento de ajustador</t>
  </si>
  <si>
    <t xml:space="preserve">    marca RST montado sobre el camión NKR III</t>
  </si>
  <si>
    <t>- 3.4. Designación de bienes asegurados</t>
  </si>
  <si>
    <t>- 3.6.  Labores y Materiales</t>
  </si>
  <si>
    <t>- 3.7.  Cobertura de conjuntos</t>
  </si>
  <si>
    <t>- Equipo vactor combinado de succión por vacío y lavado con</t>
  </si>
  <si>
    <t>- 3.72  El valor asegurado debe corresponder a valor de reposición o</t>
  </si>
  <si>
    <t xml:space="preserve">   tanques para lavado, tuberías y demás accesorios adicionales,</t>
  </si>
  <si>
    <t xml:space="preserve">  reemplazo a nuevo</t>
  </si>
  <si>
    <t xml:space="preserve">   instalados en el camión International de placas: OUD-152</t>
  </si>
  <si>
    <t>- 3.8  Restablecimiento automático del valor asegurado por pago</t>
  </si>
  <si>
    <t xml:space="preserve">  de siniestros</t>
  </si>
  <si>
    <t>- 3.9.  Cobertura automática para nuevos bienes</t>
  </si>
  <si>
    <t>- 3.13.  Salvamentos</t>
  </si>
  <si>
    <t>- 3.14.  Autorizaciones</t>
  </si>
  <si>
    <t>- 3.15.  Arbitramento</t>
  </si>
  <si>
    <t>- 3.16.  Aviso de siniestro 30 días.</t>
  </si>
  <si>
    <t>- 3.17.  Conocimiento del riesgo</t>
  </si>
  <si>
    <t>- 3.19.  Pago de indemnizaciones</t>
  </si>
  <si>
    <t>Total</t>
  </si>
  <si>
    <t>- 3.20.  Automaticidad de amparo</t>
  </si>
  <si>
    <t>- 3.21. Indemnización a valor de reposición</t>
  </si>
  <si>
    <t>2.  Amparos adicionales:</t>
  </si>
  <si>
    <t>- 3.22.  Acuerdo para ajuste en caso de siniestro</t>
  </si>
  <si>
    <t xml:space="preserve">- Responsabilidad Civil Extracontractual </t>
  </si>
  <si>
    <t>- 3.23.  Extensión de cobertura</t>
  </si>
  <si>
    <t>- Gastos médicos</t>
  </si>
  <si>
    <t>- 3.33.  Extensión del sitio o sitios en donde se asegura el riesgo</t>
  </si>
  <si>
    <t>- Gastos extraordinarios</t>
  </si>
  <si>
    <t>- 3.34.  Manejo de siniestros</t>
  </si>
  <si>
    <t>- 3.35.  Opción de amparos</t>
  </si>
  <si>
    <t>- Gastos para demostrar la pérdida</t>
  </si>
  <si>
    <t>- 3.46.  Cláusula de demérito por uso</t>
  </si>
  <si>
    <t>- 3.47.  Reparaciones provisionales</t>
  </si>
  <si>
    <t>- Alquiler de equipos en pérdidas totales y/o parciales</t>
  </si>
  <si>
    <t>- 3.52.  No aplicación de la cláusula de seguro insuficiente o</t>
  </si>
  <si>
    <t>- Flete aéreo</t>
  </si>
  <si>
    <t>- 3.54.  No aplicación de la cláusula de contrato de mantenimiento</t>
  </si>
  <si>
    <t>- Traslado temporal de bienes</t>
  </si>
  <si>
    <t>- 3.61.  Actos de autoridad</t>
  </si>
  <si>
    <t>- Incremento en los costos de operación:</t>
  </si>
  <si>
    <t>- 3.63.  Cláusula de 96 horas</t>
  </si>
  <si>
    <t>Límite diario:</t>
  </si>
  <si>
    <t>- 3.64.  Pago de anticipos</t>
  </si>
  <si>
    <t>Agregado año:</t>
  </si>
  <si>
    <t>- 3.110 Cláusula de no control.</t>
  </si>
  <si>
    <t>- 3.111 Cobertura para maquinaria y equipo bajo tierra.</t>
  </si>
  <si>
    <t>- Todo riesgo</t>
  </si>
  <si>
    <t>- Terremoto, temblor</t>
  </si>
  <si>
    <t>- Huracán - Avenida - Inundación - Anegación</t>
  </si>
  <si>
    <t>- Asonada, motín, conmoción civil o popular y huelga</t>
  </si>
  <si>
    <t>- Actos mal intencionados de terceros</t>
  </si>
  <si>
    <t>- Otras propiedades del asegurado</t>
  </si>
  <si>
    <t>- Hundimiento del terreno</t>
  </si>
  <si>
    <t>- Inundación y desbordamiento</t>
  </si>
  <si>
    <t>- Caída de rocas</t>
  </si>
  <si>
    <t>- Deslizamientos de tierra</t>
  </si>
  <si>
    <t>- Equipos bajo tierra</t>
  </si>
  <si>
    <t>- Daños a propiedades adyacentes o vecinas</t>
  </si>
  <si>
    <t>- Volcamiento</t>
  </si>
  <si>
    <t>- Extended coverage</t>
  </si>
  <si>
    <t>- Movilización por sus propios medios y/o en vehículos especializados</t>
  </si>
  <si>
    <t>- Cualquier otro fenómeno de la naturaleza</t>
  </si>
  <si>
    <t>Nota 1</t>
  </si>
  <si>
    <t>No obstante lo contemplado en las condiciones generales y particulares de la póliza,</t>
  </si>
  <si>
    <t>la cobertura se debe ampliar para amparar los daños de los equipos asegurados</t>
  </si>
  <si>
    <t>durante su transporte y movilización por sus propios medios en el territorio nacional,</t>
  </si>
  <si>
    <t>incluyendo vías públicas.</t>
  </si>
  <si>
    <r>
      <t>Nota 2</t>
    </r>
    <r>
      <rPr>
        <b/>
        <sz val="10"/>
        <rFont val="Times New Roman"/>
        <family val="1"/>
      </rPr>
      <t xml:space="preserve">:   </t>
    </r>
    <r>
      <rPr>
        <sz val="10"/>
        <rFont val="Times New Roman"/>
        <family val="1"/>
      </rPr>
      <t xml:space="preserve">Para efecto de los daños, lesiones o muerte que puedan ser  </t>
    </r>
  </si>
  <si>
    <t xml:space="preserve">causados como consecuencia de la operación de los equipos y bienes, los </t>
  </si>
  <si>
    <t>empleados serán considerados como terceros.</t>
  </si>
  <si>
    <r>
      <t>Nota 3</t>
    </r>
    <r>
      <rPr>
        <b/>
        <sz val="10"/>
        <rFont val="Times New Roman"/>
        <family val="1"/>
      </rPr>
      <t xml:space="preserve">:    </t>
    </r>
    <r>
      <rPr>
        <sz val="10"/>
        <rFont val="Times New Roman"/>
        <family val="1"/>
      </rPr>
      <t>Se cubre la responsabilidad civil contractual derivada de la</t>
    </r>
  </si>
  <si>
    <t xml:space="preserve">operación de los equipos y bienes que ocasionen daños a los bienes o </t>
  </si>
  <si>
    <t>personas relacionadas contractualmente con la empresa.</t>
  </si>
  <si>
    <t>- Asonada, motín, conmoción civil o popular y huelga y Amit:</t>
  </si>
  <si>
    <t xml:space="preserve"> 10% valor pérdida mínimo 3 smmlv</t>
  </si>
  <si>
    <t xml:space="preserve"> 5% valor pérdida mínimo 3 smmlv</t>
  </si>
  <si>
    <t>- Responsabilidad Civil Extracontractual</t>
  </si>
  <si>
    <t>Deducible</t>
  </si>
  <si>
    <t>- Deducible único:</t>
  </si>
  <si>
    <t>10% mínimo US$500=</t>
  </si>
  <si>
    <t>Responsabilidad Civil</t>
  </si>
  <si>
    <t>1. República de Colombia:</t>
  </si>
  <si>
    <t>Se cubren los perjuicios patrimoniales que sufra Empocaldas,</t>
  </si>
  <si>
    <t>con motivo de la responsabilidad civil en que incurra</t>
  </si>
  <si>
    <t>- 3.3. Bienes bajo cuidado, tenencia y control</t>
  </si>
  <si>
    <t>de acuerdo con la ley colombiana,  por lesiones o muerte</t>
  </si>
  <si>
    <t>- 3.8.  Restablecimiento automático del valor asegurado por pago de</t>
  </si>
  <si>
    <t>a personas y/o destrucción de bienes, causados durante</t>
  </si>
  <si>
    <t xml:space="preserve">   siniestro.</t>
  </si>
  <si>
    <t>el giro normal de sus actividades.</t>
  </si>
  <si>
    <t>- 3.12.  Revocación o no renovación de la póliza 90 días</t>
  </si>
  <si>
    <t>- Opción No. 1</t>
  </si>
  <si>
    <t>- Opción No. 2</t>
  </si>
  <si>
    <t>- Opción No. 3</t>
  </si>
  <si>
    <t>- 3.26.  Uso de armas de fuego y errores de puntería</t>
  </si>
  <si>
    <t>- 3.27. Uso de cafeterías, restaurantes, casinos y bares.  Avisos y</t>
  </si>
  <si>
    <t xml:space="preserve">  Vallas</t>
  </si>
  <si>
    <t>- Predios, labores y operaciones</t>
  </si>
  <si>
    <t>- 3.28.  Actividades sociales y deportivas</t>
  </si>
  <si>
    <t>- Contratistas y/o subcontratistas independientes</t>
  </si>
  <si>
    <t>- 3.29.  Amparo automático para predios y nuevas operaciones</t>
  </si>
  <si>
    <t>- Responsabilidad Civil por inundación</t>
  </si>
  <si>
    <t>- 3.30. Cobertura para vehículos propios y no propios</t>
  </si>
  <si>
    <t>- Responsabilidad Civil Patronal</t>
  </si>
  <si>
    <t>$250'000.000/$500'000.000</t>
  </si>
  <si>
    <t>- 3.31.  Transporte de materias primas y materiales azarosos</t>
  </si>
  <si>
    <t>- Productos y operaciones terminadas</t>
  </si>
  <si>
    <t>- Restaurantes, cafeterías, bares y casinos</t>
  </si>
  <si>
    <t>- 3.39.  Cobertura para elevadores y/o equipos de perforación de</t>
  </si>
  <si>
    <t>- Vallas - Avisos dentro y fuera de los predios</t>
  </si>
  <si>
    <t xml:space="preserve">  pozos de agua.</t>
  </si>
  <si>
    <t>- Vehículos propios y no propios</t>
  </si>
  <si>
    <t>$200'000.000/$400'000.000</t>
  </si>
  <si>
    <t>- 3.48.  Conocimiento de la póliza por las coaseguradoras</t>
  </si>
  <si>
    <t>$20'000.000/$60'000.000</t>
  </si>
  <si>
    <t>- 3.84.  Gastos de defensa, cauciones y costas procesales.</t>
  </si>
  <si>
    <t>- Parqueaderos (incluye hurto de vehículos)</t>
  </si>
  <si>
    <t>$150'000.000/$300'000.000</t>
  </si>
  <si>
    <t>- 3.22 Acuerdo para ajuste en caso de siniestros</t>
  </si>
  <si>
    <t>- Incendio y/o explosión</t>
  </si>
  <si>
    <t>- 3.34 Manejo de siniestros</t>
  </si>
  <si>
    <t>- Uso de ascensores y escaleras automáticas</t>
  </si>
  <si>
    <t>- Grúas, montacargas y equipos similares dentro y fuera de los predios</t>
  </si>
  <si>
    <t>- 3.112 Cobertura de transporte de bienes.</t>
  </si>
  <si>
    <t>- Bienes bajo cuidado, tenencia y control</t>
  </si>
  <si>
    <t>- R.C. del asegurado como consecuencia de los actos causados por vigilantes,</t>
  </si>
  <si>
    <t xml:space="preserve">  personal de seguridad y escoltas,  incluyendo el uso de armas de fuego.</t>
  </si>
  <si>
    <t>- Transporte, cargue y descargue de materiales.</t>
  </si>
  <si>
    <t>- Actividades sociales, deportivas y culturales</t>
  </si>
  <si>
    <t>- Responsabilidad Civil cruzada</t>
  </si>
  <si>
    <t>- Polución Contaminación súbita, accidental e imprevista</t>
  </si>
  <si>
    <t>- Inclusión de Costos y Gastos de Defensa</t>
  </si>
  <si>
    <t>- R.C. Por transporte de bienes, incluyendo materiales azarosos</t>
  </si>
  <si>
    <t>- Propietarios, arrendatarios y poseedores</t>
  </si>
  <si>
    <t>- Responsabilidad Civil equipos de perforación de pozos de agua y escaleras</t>
  </si>
  <si>
    <t>- Predios en arrendamiento</t>
  </si>
  <si>
    <t>- Propiedades adyacentes</t>
  </si>
  <si>
    <t>- Errores u omisiones</t>
  </si>
  <si>
    <t>- Rotura de Tuberías, tanques, bocatomas y/o desbordamiento de las aguas</t>
  </si>
  <si>
    <t xml:space="preserve">  contenidas en los mismos.</t>
  </si>
  <si>
    <t>- Viajes de funcionarios en el territorio nacional.</t>
  </si>
  <si>
    <t xml:space="preserve">- Participación del asegurado en ferias y exposiciones nacionales y eventos </t>
  </si>
  <si>
    <t xml:space="preserve">  relacionados con su objeto social.</t>
  </si>
  <si>
    <t xml:space="preserve">- Posesión, uso y mantenimiento de depósitos, tanques y tuberías, ubicados </t>
  </si>
  <si>
    <t xml:space="preserve">  o instalados dentro o fuera de los predios del asegurado.</t>
  </si>
  <si>
    <t xml:space="preserve">- Gastos de defensa por cualquier demanda civil entablada contra el asegurado, en </t>
  </si>
  <si>
    <t xml:space="preserve">  razón de reclamos producidos en desarrollo de las actividades relacionadas con la </t>
  </si>
  <si>
    <t xml:space="preserve">  entidad, aún cuando dicha demanda fuera infundada falsa o fraudulenta.</t>
  </si>
  <si>
    <t>- Gastos adicionales por la presentación de fianzas.</t>
  </si>
  <si>
    <t>Información adicional</t>
  </si>
  <si>
    <t>- Gastos adicionales por condena en costas e interés de mora acumulados a cargo</t>
  </si>
  <si>
    <t xml:space="preserve">   del asegurado, desde cuando la sentencia se declare en firme hasta cuando la</t>
  </si>
  <si>
    <t xml:space="preserve">   compañía haya pagado o consignado en el juzgado su participación de tales gastos.  </t>
  </si>
  <si>
    <t xml:space="preserve">- Gastos adicionales y razonables en que haya incurrido el asegurado, en relación </t>
  </si>
  <si>
    <t xml:space="preserve">   con los gastos razonables de los reclamos amparados, siempre y cuando haya</t>
  </si>
  <si>
    <t xml:space="preserve">   mediado autorización previa de la compañía en adición a las sumas que ésta pague</t>
  </si>
  <si>
    <t xml:space="preserve">   a los damnificados como consecuencia de la responsabilidad civil extracontractual</t>
  </si>
  <si>
    <t xml:space="preserve">   en que incurra el asegurado.</t>
  </si>
  <si>
    <t>- Unión y Mezcla</t>
  </si>
  <si>
    <r>
      <t>Nota 1</t>
    </r>
    <r>
      <rPr>
        <b/>
        <sz val="10"/>
        <rFont val="Times New Roman"/>
        <family val="1"/>
      </rPr>
      <t xml:space="preserve">:     </t>
    </r>
    <r>
      <rPr>
        <sz val="10"/>
        <rFont val="Times New Roman"/>
        <family val="1"/>
      </rPr>
      <t xml:space="preserve">Para efecto de los daños, lesiones o muerte que puedan ser  </t>
    </r>
  </si>
  <si>
    <r>
      <t>Nota 2</t>
    </r>
    <r>
      <rPr>
        <b/>
        <sz val="10"/>
        <rFont val="Times New Roman"/>
        <family val="1"/>
      </rPr>
      <t xml:space="preserve">:     </t>
    </r>
    <r>
      <rPr>
        <sz val="10"/>
        <rFont val="Times New Roman"/>
        <family val="1"/>
      </rPr>
      <t>Se cubre la responsabilidad civil contractual derivada de la</t>
    </r>
  </si>
  <si>
    <r>
      <t>Nota 3</t>
    </r>
    <r>
      <rPr>
        <b/>
        <sz val="10"/>
        <rFont val="Times New Roman"/>
        <family val="1"/>
      </rPr>
      <t xml:space="preserve">:    </t>
    </r>
    <r>
      <rPr>
        <sz val="10"/>
        <rFont val="Times New Roman"/>
        <family val="1"/>
      </rPr>
      <t>Los usuarios serán considerados como terceros dentro de la póliza</t>
    </r>
  </si>
  <si>
    <t xml:space="preserve"> 10% valor pérdida mínimo 2 smmlv </t>
  </si>
  <si>
    <t>- Gastos médicos:</t>
  </si>
  <si>
    <t>- Propietarios y arrendatarios, Responsabilidad Civil Cruzada</t>
  </si>
  <si>
    <t>y productos:</t>
  </si>
  <si>
    <t>20% Mínimo 4 Salarios Mínimos Mensuales Legales Vigentes</t>
  </si>
  <si>
    <t xml:space="preserve">- Parqueaderos </t>
  </si>
  <si>
    <t>20% del Valor Comercial del vehículo según tabla de fasecolda.</t>
  </si>
  <si>
    <t>- Gastos Médicos</t>
  </si>
  <si>
    <t>10% Mínimo 4 Salarios Mínimos Mensuales Legales Vigentes</t>
  </si>
  <si>
    <t>Servidores Públicos</t>
  </si>
  <si>
    <t>Responsabilidad civil de la Empresa y de los directores y administradores frente a</t>
  </si>
  <si>
    <t>3.85.  Cobertura para gastos de defensa de la sociedad tomadora</t>
  </si>
  <si>
    <t>reclamaciones judiciales o extrajudiciales, al igual que</t>
  </si>
  <si>
    <t xml:space="preserve">  y/o subordinada.</t>
  </si>
  <si>
    <t>los gastos de defensa en que incurran.</t>
  </si>
  <si>
    <t>3.86.  Abogados</t>
  </si>
  <si>
    <t>3.87.  Gastos de defensa en reclamaciones extrajudiciales</t>
  </si>
  <si>
    <t>Opción 1:</t>
  </si>
  <si>
    <t>3.88.  Gastos de defensa en procesos penales y Administrativos</t>
  </si>
  <si>
    <t>Opción 2:</t>
  </si>
  <si>
    <t>3.89.  Multas o sanciones administrativas</t>
  </si>
  <si>
    <t>Opción 3:</t>
  </si>
  <si>
    <t>3.90.  Amparo de Culpa Grave</t>
  </si>
  <si>
    <t>3.91.  Contratistas y subcontratistas</t>
  </si>
  <si>
    <t>3.92.  Reclamaciones de tipo laboral entre asegurados</t>
  </si>
  <si>
    <t>- Cobertura para Directores y Administradores</t>
  </si>
  <si>
    <t>3.93.  Definición de asegurados</t>
  </si>
  <si>
    <t>- Responsabilidad de la Empresa (Obtendrá la máxima calificación quien otorgue las mejores condiciones en éste item, los demás en forma proporcional)</t>
  </si>
  <si>
    <t>3.94.  Formulario de solicitud</t>
  </si>
  <si>
    <t>- Reembolso a la sociedad</t>
  </si>
  <si>
    <t>3.95.  Cobertura para juicios de Responsabilidad Fiscal</t>
  </si>
  <si>
    <t>- Reclamos contra conyuges, los herederos o representantes por fallecimiento o por insolvencia</t>
  </si>
  <si>
    <t>3.96.  Fecha de retroactividad ilimitada</t>
  </si>
  <si>
    <t>obligatoria</t>
  </si>
  <si>
    <t>- Nuevas subordinadas</t>
  </si>
  <si>
    <t>3.1. Condiciones técnicas y económicas de los reaseguradores.</t>
  </si>
  <si>
    <t>- Costos judiciales y gastos de defensa</t>
  </si>
  <si>
    <t>3.12 Revocación o no renovación de la póliza con aviso de 90 días.</t>
  </si>
  <si>
    <t>- Acciones u omisiones involuntarias.</t>
  </si>
  <si>
    <t>3.34. Manejo de siniestros.</t>
  </si>
  <si>
    <t>- Reclamos en materia laboral</t>
  </si>
  <si>
    <t>3.48. Conocimientos de las pólizas por las coaseguradoras.</t>
  </si>
  <si>
    <t>- Gastos de publicidad</t>
  </si>
  <si>
    <t>3.97. Cláusula de no control de reclamos.</t>
  </si>
  <si>
    <t>- Gastos de defensa por contaminación</t>
  </si>
  <si>
    <t>- Perjuicio financiero por contaminación</t>
  </si>
  <si>
    <t>- Sociedades sin ánimo de lucro</t>
  </si>
  <si>
    <t>3.115. Divisibilidad de las exclusiones</t>
  </si>
  <si>
    <t>- Sociedades participadas</t>
  </si>
  <si>
    <t>3.116. Liquidación de la sociedad tomadora</t>
  </si>
  <si>
    <t>- Manejo de crisis</t>
  </si>
  <si>
    <t>3.117 Amparo para Liquidadores</t>
  </si>
  <si>
    <t>- Se amparan las reclamaciones provenientes directa o</t>
  </si>
  <si>
    <t xml:space="preserve">3.118. Periodo informativo </t>
  </si>
  <si>
    <t xml:space="preserve">  indirectamente de la contraloría general o de cualquier otra </t>
  </si>
  <si>
    <t>3.2 Nombramiento del ajustador</t>
  </si>
  <si>
    <t xml:space="preserve">  entidad y organismo de control del estado y/o de carácter </t>
  </si>
  <si>
    <t xml:space="preserve">  público.</t>
  </si>
  <si>
    <t>-  La póliza funciona bajo el sistema de aseguramiento base de reclamación Claims Made</t>
  </si>
  <si>
    <t>- Reclamaciones resultantes de la falla en el mantanimiento o la contratación de seguros</t>
  </si>
  <si>
    <t>-  Se amparan las reclamaciones provenientes directa o indirectamente de la contraloria general o de cualquier otro organismo de control del estado o de caracter publico.</t>
  </si>
  <si>
    <t>- La póliza se extiende a cubrir los Directores y administradores pasados, presentes y futuros</t>
  </si>
  <si>
    <t>- Perdida fiscal o detrimento patrimonial</t>
  </si>
  <si>
    <t>COSTOS JUDICIALES Y GASTOS DE DEFENSA: $50,000,000 por persona/$ 150,000,000 evento/ $ 300,000,000 vigencia. INVESTIGACIONES PRELIMINARES: $25,000,000 por persona/$ 50,000,000 evento/ $ 100,000,000 vigencia</t>
  </si>
  <si>
    <r>
      <t xml:space="preserve">NOTA: </t>
    </r>
    <r>
      <rPr>
        <sz val="10"/>
        <rFont val="Times New Roman"/>
        <family val="1"/>
      </rPr>
      <t>Dada la naturaleza jurídica de la empresa, es absolutamente necesario que este seguro incluya cobertura para juicios de responsabilidad fiscal, de lo contrario, la propuesta no será considerada. Igualmente el proponente deberá otorgar fecha de retroactividad cuando menos a partir de la fecha de inicio de la primera póliza tomada de Empocaldas. No obstante lo anterior, la aseguradora oferente puede mejorar esta condición otorgando fecha de retroactividad ilimitada, lo cual será compensado en el proceso de evaluación de ofertas.</t>
    </r>
  </si>
  <si>
    <t xml:space="preserve">TOTAL </t>
  </si>
  <si>
    <t>- Pérdida fiscal y/o detrimento patrimonial</t>
  </si>
  <si>
    <t>Infidelidad y Riesgos</t>
  </si>
  <si>
    <t>Financieros</t>
  </si>
  <si>
    <t>Pérdidas financieras fraudulentas</t>
  </si>
  <si>
    <t>3.12. Revocación o no renovación de la póliza 90 días.</t>
  </si>
  <si>
    <t>- Todo y cada reclamo</t>
  </si>
  <si>
    <t>3.8. Restablecimiento automático de la suma asegurada por pago de</t>
  </si>
  <si>
    <t>- Agregado anual</t>
  </si>
  <si>
    <t xml:space="preserve">  siniestro.</t>
  </si>
  <si>
    <t>3.15. Arbitramento</t>
  </si>
  <si>
    <t>3.2.  Nombramiento de ajustador.</t>
  </si>
  <si>
    <t>3.1.  Condiciones técnicas y económicas de los reaseguradores.</t>
  </si>
  <si>
    <t>- Infidelidad de Empleados</t>
  </si>
  <si>
    <t>3.34. Manejo de siniestros</t>
  </si>
  <si>
    <t>- Pérdidas dentro de predios o locales ( en predios)</t>
  </si>
  <si>
    <t>3.35 Opción de amparos.</t>
  </si>
  <si>
    <t>- Pérdidas por fuera de predios o locales ( en transito)</t>
  </si>
  <si>
    <t>3.48 Conocimiento de las pólizas por las coaseguradoras.</t>
  </si>
  <si>
    <t>- Pérdidas por giros postales y billetes falsificados</t>
  </si>
  <si>
    <t>3.119 Definición de empleado</t>
  </si>
  <si>
    <t>- Pérdida por falsificación de cheques y otros documentos</t>
  </si>
  <si>
    <t>- Crimen electrónico y por computador</t>
  </si>
  <si>
    <t>- Extensión de falsificación</t>
  </si>
  <si>
    <t>- Bono del 10% sobre la prima neta anual por la no existencia de siniestros durante la vigencia</t>
  </si>
  <si>
    <t>- Se incluyen gastos de reclamación como consecuencia de honorarios y gastos incurridos y pagados por el asegurado</t>
  </si>
  <si>
    <t>- Extensión de extorsión según las disposiciones legales colombianas ( alas personas y a la propiedad)</t>
  </si>
  <si>
    <t>- Cobertura para dinero, valores y títulos valores por pérdidas causadas por</t>
  </si>
  <si>
    <t>- Cláusula de empleados no identificados</t>
  </si>
  <si>
    <t xml:space="preserve">  incendio y líneas aliadas.</t>
  </si>
  <si>
    <t>- Extensión de directores (Incluyendo miembros de junta directiva)</t>
  </si>
  <si>
    <t>- Cobertura para otros bienes diferentes a dinero y valores</t>
  </si>
  <si>
    <t>- Extensión de Motín,  conmoción civil y daños mal intencionados para dinero, valores y títulos valores</t>
  </si>
  <si>
    <t>- Cobertura para bienes bajo cuidado, tenencia y control</t>
  </si>
  <si>
    <t>- Se ampara automáticamente los nuevos empleados y nuevas oficinas</t>
  </si>
  <si>
    <t>- Hurto por computador y fraude en transferencias de fondo</t>
  </si>
  <si>
    <t xml:space="preserve">  durante el periodo de la póliza.</t>
  </si>
  <si>
    <t xml:space="preserve">- Se incluyen las pérdidas causadas por terrorismo con respecto a </t>
  </si>
  <si>
    <t xml:space="preserve">  valores.</t>
  </si>
  <si>
    <t>- Pérdidas sufridas por el asegurado por fondos depositados en un</t>
  </si>
  <si>
    <t xml:space="preserve">  Banco donde el asegurado tiene cuenta de ahorros o cuenta corriente,</t>
  </si>
  <si>
    <t xml:space="preserve">  títulos valores o fiducias.</t>
  </si>
  <si>
    <t>- Cláusula de limitación de descubrimiento</t>
  </si>
  <si>
    <t>- Cláusula de re-expedición</t>
  </si>
  <si>
    <t>- Costo financiero neto con respecto a títulos valores (Obtendrá la máxima calificación quien otrogue las mejores condiciones en éste item, los demás en forma proporcional)</t>
  </si>
  <si>
    <t>- Cobertura para el personal suministrado por, pero no limitado a empresas de servicio temporal y/o servicios especializados y/o cooperativas y/o outsourcing</t>
  </si>
  <si>
    <t>- Moneda falsa se extiende a cubir monedas de todo el mundo</t>
  </si>
  <si>
    <t>- Cláusula de pérdidas a través de sistemas de cómputo (LSW-238) para los sistemas usados por el asegurado, haciendo parte del agregado anual, amparos del 1al 10 (Obtendrá la máxima calificación quien otrogue las mejores condiciones en éste item, los demás en forma proporcional)</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</si>
  <si>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</si>
  <si>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</si>
  <si>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</si>
  <si>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</si>
  <si>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</si>
  <si>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</si>
  <si>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</si>
  <si>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</si>
  <si>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</si>
  <si>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 Bono por largo plazo de 7,5%</t>
  </si>
  <si>
    <t xml:space="preserve">- La Aseguradora toma nota y acepta que el asegurado tiene contratada una póliza de Manejo y que la presente póliza de infidelidad y riesgos financieros podría operar en exceso de ésta. </t>
  </si>
  <si>
    <t>Infidelidad de empleados</t>
  </si>
  <si>
    <t xml:space="preserve"> $100'000,000</t>
  </si>
  <si>
    <t>Otras coberturas</t>
  </si>
  <si>
    <t>$50,000,000</t>
  </si>
  <si>
    <t>Grupo Vida</t>
  </si>
  <si>
    <t>Se ampara todo el personal al servicio del asegurado</t>
  </si>
  <si>
    <t>- 3.49.  Error en la declaración de la edad</t>
  </si>
  <si>
    <t>- 3.43.  Cláusula de amparo automático</t>
  </si>
  <si>
    <t>- 3.50.  Cláusula de anticipo 50%</t>
  </si>
  <si>
    <t>- Vida</t>
  </si>
  <si>
    <t>15 salarios</t>
  </si>
  <si>
    <t>- 3.51.  Cláusula de extensión.</t>
  </si>
  <si>
    <t>- Doble indemnización</t>
  </si>
  <si>
    <t>- Incapacidad total y permanente</t>
  </si>
  <si>
    <t>- 3.55. Amparo automático para nuevos asegurados</t>
  </si>
  <si>
    <t>- Auxilio funerario por empleado</t>
  </si>
  <si>
    <t>- 3.56.  Revocación , únicamente para los amparos adicionales</t>
  </si>
  <si>
    <t>- Enfermedades graves</t>
  </si>
  <si>
    <t>- 3.114 Definición de salario para efectos de la indeminzación</t>
  </si>
  <si>
    <t>- Se ampara el homicidio y suicidio desde el inicio de vigencia de la póliza</t>
  </si>
  <si>
    <t>Resumen de Valoración de Obras Civiles</t>
  </si>
  <si>
    <t>Elaboración: Enero 20 de 2012</t>
  </si>
  <si>
    <t>Seccional</t>
  </si>
  <si>
    <t>Aguadas</t>
  </si>
  <si>
    <t>Arma</t>
  </si>
  <si>
    <t>Anserma</t>
  </si>
  <si>
    <t>Arauca</t>
  </si>
  <si>
    <t>Kilometro 41</t>
  </si>
  <si>
    <t>Belalcázar</t>
  </si>
  <si>
    <t>Chinchiná</t>
  </si>
  <si>
    <t>La Dorada</t>
  </si>
  <si>
    <t>Guarinocito</t>
  </si>
  <si>
    <t>Filadelfia</t>
  </si>
  <si>
    <t>Manzanares</t>
  </si>
  <si>
    <t>Marmato</t>
  </si>
  <si>
    <t>Marquetalia</t>
  </si>
  <si>
    <t>Marulanda</t>
  </si>
  <si>
    <t>Neira</t>
  </si>
  <si>
    <t>Palestina</t>
  </si>
  <si>
    <t>Riosucio</t>
  </si>
  <si>
    <t>Risaralda</t>
  </si>
  <si>
    <t>Salamina</t>
  </si>
  <si>
    <t>Samana</t>
  </si>
  <si>
    <t>San José</t>
  </si>
  <si>
    <t>Supía</t>
  </si>
  <si>
    <t>Victoria</t>
  </si>
  <si>
    <t>Viterbo</t>
  </si>
  <si>
    <t>Acueducto Regional de Occdente fase III</t>
  </si>
  <si>
    <t>Acueducto El Palo</t>
  </si>
  <si>
    <t>Resumen de Valoración de Activos</t>
  </si>
  <si>
    <t>Elaboración: Febrero 8 de 2012</t>
  </si>
  <si>
    <t>Edificio</t>
  </si>
  <si>
    <t>Red Eléctrica</t>
  </si>
  <si>
    <t>Red Telefónica</t>
  </si>
  <si>
    <t>Maquinaria y</t>
  </si>
  <si>
    <t>Barcazas</t>
  </si>
  <si>
    <t>Dinero</t>
  </si>
  <si>
    <t>Muebles y</t>
  </si>
  <si>
    <t>Mercancias</t>
  </si>
  <si>
    <t>Equipo</t>
  </si>
  <si>
    <t>Totales</t>
  </si>
  <si>
    <t>Enseres</t>
  </si>
  <si>
    <t>Electrónico</t>
  </si>
  <si>
    <t>Manizales (Carrera 23 No 75 -82)</t>
  </si>
  <si>
    <t>Palacio Nacional</t>
  </si>
  <si>
    <t>Depto de Caldas</t>
  </si>
  <si>
    <t>Relación de Vehículos</t>
  </si>
  <si>
    <t>Vigencia: Abril 1 de 2012 a  Enero 01 de 2013</t>
  </si>
  <si>
    <t>Código de</t>
  </si>
  <si>
    <t>Clase</t>
  </si>
  <si>
    <t>Marca</t>
  </si>
  <si>
    <t>Tipo</t>
  </si>
  <si>
    <t>Placa</t>
  </si>
  <si>
    <t>Modelo</t>
  </si>
  <si>
    <t>Servicio</t>
  </si>
  <si>
    <t>Chasis</t>
  </si>
  <si>
    <t>Motor</t>
  </si>
  <si>
    <t>Fasecolda</t>
  </si>
  <si>
    <t>CAMION</t>
  </si>
  <si>
    <t>INTERNATIONAL</t>
  </si>
  <si>
    <t>4300 4X2 10.5 Toneladas</t>
  </si>
  <si>
    <t>OUD152</t>
  </si>
  <si>
    <t>OFICIAL</t>
  </si>
  <si>
    <t>1HTMMAAN16H297296</t>
  </si>
  <si>
    <t>466HM2U2082207</t>
  </si>
  <si>
    <t>CAMPERO</t>
  </si>
  <si>
    <t>CHEVROLET</t>
  </si>
  <si>
    <t>GRAND VITARA V6</t>
  </si>
  <si>
    <t>OVM215</t>
  </si>
  <si>
    <t>PARTICULAR</t>
  </si>
  <si>
    <t>8LDCSV37880010145</t>
  </si>
  <si>
    <t>H25A169102</t>
  </si>
  <si>
    <t>NKR DIESEL TURBO</t>
  </si>
  <si>
    <t>VIK484</t>
  </si>
  <si>
    <t>PUBLICO</t>
  </si>
  <si>
    <t>9GDNKR55X7B006053</t>
  </si>
  <si>
    <t>MUNICIPIO</t>
  </si>
  <si>
    <t xml:space="preserve">Empocaldas S. A. E. S. P. </t>
  </si>
  <si>
    <t>Estado de Reclamos -   INDEMNIZADOS</t>
  </si>
  <si>
    <t>La Previsora S. A.</t>
  </si>
  <si>
    <t>Ramo</t>
  </si>
  <si>
    <t>Reclamo No. Previsora</t>
  </si>
  <si>
    <t>Descripción</t>
  </si>
  <si>
    <t>Fecha de Ocurrencia</t>
  </si>
  <si>
    <t>Aviso a la Aseguradora</t>
  </si>
  <si>
    <t>Valor Perdida</t>
  </si>
  <si>
    <t>Reserva</t>
  </si>
  <si>
    <t>Total Valor Indemnizado</t>
  </si>
  <si>
    <t>Observaciones</t>
  </si>
  <si>
    <t>R.C.E.   No.1001143</t>
  </si>
  <si>
    <t>Daños a predios por deslizamiento de tierra en la Vereda La Quinta, Barrio San Roque, Manzanares (Caldas).  Personas que reclaman: Diego de J. Gallego y Reina Gallego de Gutierrez</t>
  </si>
  <si>
    <t>Enero 18 de 2006</t>
  </si>
  <si>
    <t>Agosto 10 de 2007</t>
  </si>
  <si>
    <t>Unicamente de pago el ajuste</t>
  </si>
  <si>
    <t>Daños a terrenos del inmueble de propiedad de la Sra. Amparo de Jesús Ramírez Hurtado y el Sr. Wilson Adrian Hurtado Ramírez, Finca El Regalo, ubicado en la Vereda Partidas, Municipio de Anserma (Caldas)</t>
  </si>
  <si>
    <t>El 15 de septiembre de 2008 La Previsora S.A. entregó cheques de indemnización, así: Amparo de Jesús Ramírez de Hurtado $3.108.750 y Wilson Adrián Hurtado Ramírez $3.108.750</t>
  </si>
  <si>
    <t>Derrumbamiento de una excavación en donde fallecieron 2 obreros en la Cra. 4a. entre Calles 14 y 15 de la Dorada. La Ingeniera contratista es Gladys Stella Pineda.</t>
  </si>
  <si>
    <t>Enero 26 de 2006</t>
  </si>
  <si>
    <t>Febrero 02 de 2006</t>
  </si>
  <si>
    <t>Unicamente se indemnizó Honorarios al abogado</t>
  </si>
  <si>
    <t>Daños Materiales Combinados  No.1001007</t>
  </si>
  <si>
    <t>Realizando inspecciones en redes de alcantarillado en la Seccional Manzanares (Caldas), la Cámara de Video (no daba video), está se revisó y se le encontró un bus de datos o flexible averiado. Para su respectiva reparación debe ser enviado a Estado Unidos.</t>
  </si>
  <si>
    <t>Marzo  26/2008</t>
  </si>
  <si>
    <t>Abril 23/2008</t>
  </si>
  <si>
    <t>27-02-2009 se hizo entrega del cheque No.0108820 del Banco de Bogotá a la Dra. Carmen Eugenia Cardona León por $2,130,865</t>
  </si>
  <si>
    <t>Daños en la tubería de 18” asbesto cemento, en la conducción de Campoalegre en el Municipio de Chinchiná (Caldas)</t>
  </si>
  <si>
    <t>Abril 16/2008</t>
  </si>
  <si>
    <t>Con carta del 24 de septiembre de 2008 se entregó a Empocaldas Cheque No.0109021 por valor total de $1.558.331</t>
  </si>
  <si>
    <t>Daños Materiales Combinados  No.1001007                            R.C.E. No.1001143</t>
  </si>
  <si>
    <t>Daños 20080 / 20092 R.C.E 20152</t>
  </si>
  <si>
    <t>Debido a los fuertes aguaceros en los últimos días, colapso en dos puntos del interceptor que lleva las aguas residuales a la planta de tratamiento en el Municipio de Victoria (Caldas), ocasionando igualmente daños en los predios de la Señora María Esneda López de Garcés y Reinaldo López  Ramírez</t>
  </si>
  <si>
    <t>Mayo 09/2008</t>
  </si>
  <si>
    <t>Junio 05/2008</t>
  </si>
  <si>
    <t>Con carta del 24 de septiembre de 2008 se entregó a Empocaldas los Cheques No.0109019 y No.0109020 por valores de $5.416.129 y $5.343.268</t>
  </si>
  <si>
    <t xml:space="preserve">Daños Materiales Combinados  No.1001007                            </t>
  </si>
  <si>
    <t>Daños presentados en la conducción Castrillona del Municipio de Aguadas (Caldas), causando daños en la Bocatoma, Viaducto, desarenador y en la conducción, dejando fuera de servicio la conducción en referencia.</t>
  </si>
  <si>
    <t>Mayo 30/2008</t>
  </si>
  <si>
    <t>Junio 09/2008</t>
  </si>
  <si>
    <t>Con carta del 10-10-2008 se entregó cheque No.0108571 B/Bogotá por valor total $25.301.240</t>
  </si>
  <si>
    <t>Ruptura de la red de acueducto, causando daños en la vivienda Carrera 8 con Calle 6 y 7 del Municipio de Neira (Caldas). Propiedad de la Señora María Ruby Arias Osorio</t>
  </si>
  <si>
    <t>Junio 14/2008</t>
  </si>
  <si>
    <t xml:space="preserve">El 06-05-2010 Previsora S.A.giró como indemnización total la suma de $3.657.972 a la Señora María Ruby Arias Osorio. </t>
  </si>
  <si>
    <t>20089      20165</t>
  </si>
  <si>
    <t>Daños presentados en la tubería de diámetro 4” de acero en la longitud de 190 metros, con un área afectada aproximada de 250 M2 y cultivos de caña de azúcar. Predio rural de propiedad del Señor Luis Felipe Alzate Giraldo. / Buenos Aires La Esperanza, Vereda Maiba - Filadelfia (Caldas)</t>
  </si>
  <si>
    <t>Marzo 18/2008</t>
  </si>
  <si>
    <t>Julio 30/2008</t>
  </si>
  <si>
    <t xml:space="preserve">Con carta del 16-06-2009 se entregó cheque No.0109222 por valor total de $3.034.900 correspondiente a la Indemnización Daños Materiales / Pretensiones del afectado, por daños $40.000.000 y por Lucro Cesante $10.000.000 / </t>
  </si>
  <si>
    <t xml:space="preserve">Daños Materiales Combinados  No.1001007                           </t>
  </si>
  <si>
    <t>Sector Santa Inés, Salamina (Caldas) / Daños presentados en la Conducción de Chagualito y UVITO en la canaleta que sale de la bocatoma del desarenador, ocasionando un deslizamiento de tierra de grandes proporciones.</t>
  </si>
  <si>
    <t>Abril 20/2008</t>
  </si>
  <si>
    <t>El 29 de enero de 2009 se entregó cheque No.0108751 del Banco de Bogotá, girado por La Previsora S.A. por valor total de $9.415.096</t>
  </si>
  <si>
    <t>Manejo Global                      Sector Oficial No.1001963</t>
  </si>
  <si>
    <t>Presunta pérdida o perjuicio patrimonial contra Empocaldas, se viene adelantando un proceso contra el Señor Alvaro Jiménez Espinosa , de acuerdo a saldos contables de la cuenta 1471205 Responsabilidad,  de los meses de enero, febrero y marzo de 2008</t>
  </si>
  <si>
    <t>Abril 14/2008</t>
  </si>
  <si>
    <t>Sep. 03/2008</t>
  </si>
  <si>
    <t>02-10-2009 se hizo entrega de la fotocopia comprobante de pago No.1330027320. Indemnización por valor de $9.136.430 Transferencia electrónica del 22-09-2009</t>
  </si>
  <si>
    <t>R.C.E.   No.1001143                      D.M.C. No.1001007</t>
  </si>
  <si>
    <t>Se presentó una emergencia por la ruptura de la tubería -Sector Peñas Azules - de conducción Aguadas – Arma (Caldas) en la tubería de 3”.</t>
  </si>
  <si>
    <t>Sep. 04/2008</t>
  </si>
  <si>
    <t>Sep. 08/2008</t>
  </si>
  <si>
    <t>27-02-2009 se hizo entrega del cheque No.0108818 del Banco de Bogotá a la Dra. Carmen Eugenia Cardona León por $1,743,364</t>
  </si>
  <si>
    <t>Vida Grupo No.1001124</t>
  </si>
  <si>
    <t>Fallecimiento del Sr.Egidio Abad Guerrero (q.e.p.d.)</t>
  </si>
  <si>
    <t>Junio 08/2008</t>
  </si>
  <si>
    <t>Sep. 16/2008</t>
  </si>
  <si>
    <t>Enero 05/2009 Indemnizó con orden de pago No.1330025903. Incluye Auxilio Funerario por valor de $3.000.000 Blanca Omaira Guerrero de G.</t>
  </si>
  <si>
    <t>Fallecimiento del Sr.Orlando José López Montoya (q.e.p.d.)</t>
  </si>
  <si>
    <t>Diciembre 18/2008 Indemnizado con orden de pago No.1330025866 y No.1330025954. Incluye Auxilio Funerario por valor de $3.000.000. Diana Lucia Peña López</t>
  </si>
  <si>
    <t>Se presentó daños en el Electrodo del Phmetro, instalado en la Planta de Supía (Caldas) debido a una caída accidental</t>
  </si>
  <si>
    <t>Sep. 26/2008</t>
  </si>
  <si>
    <t>Octubre 14/2008</t>
  </si>
  <si>
    <t>Carta del 13 de mayo de 2009 se entregó cheque No.0109083 por valor total de $292.500</t>
  </si>
  <si>
    <t>Colapso de torre del Viaducto del río Purnio, en el Municipio de la Dorada (Caldas) y que lleva el agua al sector de Palma Real. Lo anterior por la creciente del río.</t>
  </si>
  <si>
    <t>Octubre 13/2008</t>
  </si>
  <si>
    <t>Octubre 16/2008</t>
  </si>
  <si>
    <t>Carta del 02-12-2009 / Indemnizado con transferencia electrónica del 19 de octubre de 2009 la suma de $14.295.173</t>
  </si>
  <si>
    <t>Daños en el Macromedidor Electrónico instalado en la Planta de Marquetalia  (Caldas)</t>
  </si>
  <si>
    <t>Octubre 21/2008</t>
  </si>
  <si>
    <t>27-02-2009 se hizo entrega del cheque No.0108819 del Banco de Bogotá a la Dra. Carmen Eugenia Cardona León por $4.998.723</t>
  </si>
  <si>
    <t>Invalidez por enfermedad común a través de Dictamen Médico al  Señor Ramón Elías Ramírez Tayac.</t>
  </si>
  <si>
    <t>Mayo 23/2007</t>
  </si>
  <si>
    <t>Octubre 22/2008</t>
  </si>
  <si>
    <t>Diciembre 18/2008 Indemnizado con orden de pago No.1330025865</t>
  </si>
  <si>
    <t>Daños presentados en la Bocatoma del acueducto del Municipio de la Dorada en el Departamento de Caldas.</t>
  </si>
  <si>
    <t>Noviembre 22/2008</t>
  </si>
  <si>
    <t>Diciembre 02/2008</t>
  </si>
  <si>
    <t>08-01-2010 con el cual se hizo entrega de la copia orden de pago No.1330027612 correspondiente a la transferencia electrónica por $4,761,440</t>
  </si>
  <si>
    <t>AÑO 2009</t>
  </si>
  <si>
    <r>
      <t xml:space="preserve">Debido al invierno se presentó un deslizamiento del terreno el cual ocasionó que la tubería Colapsara en la conducción Los Cuervos del Municipio de Chinchiná (Caldas) </t>
    </r>
    <r>
      <rPr>
        <b/>
        <sz val="11"/>
        <rFont val="Times New Roman"/>
        <family val="1"/>
      </rPr>
      <t>Ajustador Jorge Páez</t>
    </r>
  </si>
  <si>
    <t>Enero 19/2009</t>
  </si>
  <si>
    <t>Enero 22/2009</t>
  </si>
  <si>
    <t>Transferencia electrónica.  Según solicitud de indemnización firmada del 13-12-2010</t>
  </si>
  <si>
    <t>Debido a la creciente de la quebrada Los Cuervos en el Municipio de Chinchiná (Caldas), fue arrasada 15 metros de tubería  en asbesto cemento y el muro en gavión que la protegía contra estos eventos.</t>
  </si>
  <si>
    <t>Enero 20/2009</t>
  </si>
  <si>
    <t>Enero 28/2009</t>
  </si>
  <si>
    <t>Junio 16 de 2009 se entregó cheque No.0109223 del Banco Bogotá. Total Indemnizado $4.590.315</t>
  </si>
  <si>
    <t>Daños predios en la Finca La Bretaña, ubicada en Chinchiná (Caldas) y de propiedad del Señor Jaime Cardona Dávila a consecuencia de la rotura de conducción de acueducto  de Empocaldas.</t>
  </si>
  <si>
    <t>Marzo 17/2009</t>
  </si>
  <si>
    <t>Marzo 15/2010 se enviío a Empocaldas copia de Transferencia Electrónica, realizada el 19-02-2010 con Orden de Pago No.1330027768</t>
  </si>
  <si>
    <t>Daños equipo Macromedidor electrónico instalado en la Planta de Tratamiento de la Dorada (Caldas)</t>
  </si>
  <si>
    <t>Enero 24/2009</t>
  </si>
  <si>
    <t>02-10-2009  se entregó comprobante de pago No.1330027323 por valor total de $4.648.119. Transferencia electrónica del 23-09-2009</t>
  </si>
  <si>
    <r>
      <t xml:space="preserve">Daños ocasionados en predio del señor Jesús María Otalvaro Valencia por la ruptura de la conducción del acueducto del corregimiento de Arma, en el predio de Villa Gilma y La Judea San Carlos del Municipio de Aguadas (Caldas) / </t>
    </r>
    <r>
      <rPr>
        <b/>
        <sz val="11"/>
        <rFont val="Times New Roman"/>
        <family val="1"/>
      </rPr>
      <t>Ajustador Comercio Internaci</t>
    </r>
  </si>
  <si>
    <t>Nov.  30/2008</t>
  </si>
  <si>
    <t>Octubre 20/2009</t>
  </si>
  <si>
    <t>Transferencia electrónica. Según solicitud de indemnización firmada del 18-02-2011</t>
  </si>
  <si>
    <t xml:space="preserve">Daños Materiales Combinados  No.1001032                            </t>
  </si>
  <si>
    <t>La Empresa se encontraba instalando un Charnela (Compuerta) de diámetro 1.20 m en el Box de  aguas lluvias del Sector La Egipciaca del Municipio de La Dorada (Caldas), se produjo una creciente que arrastro la compuerta, sin que hasta la fecha se halla enc</t>
  </si>
  <si>
    <t>Abril 11/2009</t>
  </si>
  <si>
    <t>Abril 13/2009</t>
  </si>
  <si>
    <t>Con carta del 16 de junio de 2009, se entregó cheque No.0109224. Total valor indemnizado $1.727.900</t>
  </si>
  <si>
    <r>
      <t xml:space="preserve">Por una creciente del Río Guarino, se vio afectada la conducción de agua del acueducto del Municipio de La Dorada (Caldas), de diámetro de 33” en American Pipe, Kilómetro dos tramo desarenador El Llano. </t>
    </r>
    <r>
      <rPr>
        <b/>
        <sz val="11"/>
        <rFont val="Times New Roman"/>
        <family val="1"/>
      </rPr>
      <t>Ajustador Jorge Páez G.</t>
    </r>
  </si>
  <si>
    <t>Mayo 02-03/2009</t>
  </si>
  <si>
    <t>Mayo 13/2009</t>
  </si>
  <si>
    <t>Orden de pago No.1330028241 del 02-08-2010</t>
  </si>
  <si>
    <t>Individuos desconocidos rompieron la pared e ingresaron a la Sede de Empocaldas S.A. E.S.P. ubicada en la Carrera 23 No.75-82  Manizales, donde sustrajeron equipos de cómputo, dineros y otros bienes</t>
  </si>
  <si>
    <t>Agosto 09/2009</t>
  </si>
  <si>
    <t>Agosto 11/2009</t>
  </si>
  <si>
    <t>Pago con transferencia electrónica. Según solicitud de indemnización firmada el 30 de agosto de 2010</t>
  </si>
  <si>
    <t>Daños ocurridos en el Aire Acondicionado de la Sección Sistemas, localizada en la Carrera 23   No.75-82   Manizales</t>
  </si>
  <si>
    <t>Agosto 27/2009</t>
  </si>
  <si>
    <t>Septiembre 02/2009</t>
  </si>
  <si>
    <t>15-12-2009 se envió a Previsora solicitud de indemnización por valor total de $1.857.702.</t>
  </si>
  <si>
    <t xml:space="preserve">Daños Materiales Combinados  No.1001032          R.C.E.No.1001143                  </t>
  </si>
  <si>
    <r>
      <t xml:space="preserve">Daños en la red de conducción de Chagualito por colapso de la tubería de 10” de asbesto-cemento en aproximadamente 30 m. en el sector La Quiebra del Municipio de Salamina – Caldas./ </t>
    </r>
    <r>
      <rPr>
        <b/>
        <sz val="11"/>
        <rFont val="Times New Roman"/>
        <family val="1"/>
      </rPr>
      <t>Ajustador Comercio Internacional</t>
    </r>
  </si>
  <si>
    <t>Nov.  08/2009</t>
  </si>
  <si>
    <t>Noviembre 11/2009</t>
  </si>
  <si>
    <t>Se efectó el pago con transferencia electrónica</t>
  </si>
  <si>
    <r>
      <t>Colapso la bocatoma y el viaducto por el cual pasa una tubería de 8” en la salida del desarenador en una extensión de 50 mts en el Municipio de Filadelfia – Caldas</t>
    </r>
    <r>
      <rPr>
        <b/>
        <sz val="11"/>
        <rFont val="Times New Roman"/>
        <family val="1"/>
      </rPr>
      <t xml:space="preserve"> / Ajustador Comercio Internacional</t>
    </r>
  </si>
  <si>
    <t>Nov.  05/2009</t>
  </si>
  <si>
    <t>Noviembre 19/2009</t>
  </si>
  <si>
    <t>AÑO 2010</t>
  </si>
  <si>
    <t>Debido a la creciente del Río Guarinó del Municipio de La Dorada – Caldas, se presentó daños aproximado de 20 ml del muro de contención que servía de protección para la conducción de agua desde la Bocatoma hasta la Planta Llano. Ajustador Comercio Internacional - Luis Fernando Montoya</t>
  </si>
  <si>
    <t>Julio 02/2010</t>
  </si>
  <si>
    <t>Agosto 03/2010</t>
  </si>
  <si>
    <t>Se efectuó transferencia electrónica a Empocaldas. Según la solicitud de indemnización firmada el 07 de marzo de 2011</t>
  </si>
  <si>
    <t>AÑO 2011</t>
  </si>
  <si>
    <t>Fallecimiento de la señora Luz Mila Giraldo Alzate (q.e.p.d)</t>
  </si>
  <si>
    <t>Febrero 25/2011</t>
  </si>
  <si>
    <t>Abril 28/2011</t>
  </si>
  <si>
    <t>02-08-2011 Ordenes de pago No.810073089 y No.810073090 a los Beneficiarios Oscar Iván Rojas Díaz y Luisa Fernanda Rojas Giraldo. Cada uno recibió como indemnización $8.779.675</t>
  </si>
  <si>
    <t xml:space="preserve">T O T A L </t>
  </si>
  <si>
    <t>EMPOCALDAS  S.A.  E.S.P.</t>
  </si>
  <si>
    <t>SINIESTROS REDES DE CONDUCCION - TUBERIAS - AÑO 2010</t>
  </si>
  <si>
    <t xml:space="preserve">Aseguradora: </t>
  </si>
  <si>
    <t>LA  PREVISORA  S.A.</t>
  </si>
  <si>
    <t xml:space="preserve">Póliza: </t>
  </si>
  <si>
    <t>Daños Materiales Combinados No.1001032</t>
  </si>
  <si>
    <t xml:space="preserve">Vigencia: </t>
  </si>
  <si>
    <t xml:space="preserve">Desde / </t>
  </si>
  <si>
    <t>01 de enero de 2010</t>
  </si>
  <si>
    <t xml:space="preserve">Hasta / </t>
  </si>
  <si>
    <t>01 de enero de 2011</t>
  </si>
  <si>
    <t>SINIESTRO</t>
  </si>
  <si>
    <t xml:space="preserve">FECHA </t>
  </si>
  <si>
    <t>DETALLE</t>
  </si>
  <si>
    <t>VALOR PERDIDA</t>
  </si>
  <si>
    <t xml:space="preserve">DEDUCIBLE CORRECTO </t>
  </si>
  <si>
    <t>VALOR   TOTAL</t>
  </si>
  <si>
    <t>Nro.</t>
  </si>
  <si>
    <t>(Caldas)</t>
  </si>
  <si>
    <t>DEL SINIESTRO</t>
  </si>
  <si>
    <t>ASEGURADO</t>
  </si>
  <si>
    <t>AJUSTADOR</t>
  </si>
  <si>
    <t>10% Vr.Pérdida</t>
  </si>
  <si>
    <t>Mínimo US$5.000</t>
  </si>
  <si>
    <t>INDEMNIZADO</t>
  </si>
  <si>
    <t>20222                10-09-98</t>
  </si>
  <si>
    <t xml:space="preserve">Arma </t>
  </si>
  <si>
    <t>Noviembre 16/2010  T.R.M. 1.861,74</t>
  </si>
  <si>
    <t>Se presentó derrumbe por la ola invernal y causo daños en la tubería de 4" de la conducción Aguadas - Arma (Caldas)</t>
  </si>
  <si>
    <t>20227                 10-09-98</t>
  </si>
  <si>
    <t xml:space="preserve">Filadelfia </t>
  </si>
  <si>
    <t>Noviembre 19/2010   T.R.M. 1.865,82</t>
  </si>
  <si>
    <t>Se presentó derrumbe por la ola invernal y causo daños en la tubería de 6" en el sector de los Lavaderos de Filadelfia (Caldas)</t>
  </si>
  <si>
    <t>20224                  10-09-98</t>
  </si>
  <si>
    <t>Diciembre  03/2010  T.R.M. 1.920</t>
  </si>
  <si>
    <t>Se presentó deslizamiento por la ola invernal sobre la conducción de Sán Juán en el Sector de la Quiebra de Marquetalia (Caldas)</t>
  </si>
  <si>
    <t>20223                   10-09-98</t>
  </si>
  <si>
    <t>Noviembre 24/2010 T.R.M. 1.892,84</t>
  </si>
  <si>
    <t>Se presentó deslizamiento por la ola invernal sobre la conducción p.v.c. de 18" en el acueducto Regional de Occidente en el sector de la Estrella de Anserma (Caldas)</t>
  </si>
  <si>
    <t>20225                 10-09-98</t>
  </si>
  <si>
    <t>Noviembre 21/2010 T.R.M. 1.875,39</t>
  </si>
  <si>
    <t>Debido a la ola invernal, se presentó derrumbes sobre la conducción y la bocatoma de Sán Juán, ocasionando un taponamiento de la bocatoma lo que produjo una suspensión del servicio. Municipio de Neira (Caldas)</t>
  </si>
  <si>
    <t>20229                   10-09-98</t>
  </si>
  <si>
    <t>Noviembre 12/2010 T.R.M. 1.858,01</t>
  </si>
  <si>
    <t>Se presentó derrumbes por la ola invernal y causo daños sobre las conducciones del Uvito y Chagualito en los sectores de La Quiebra, La Palma, La Granadillera, La Recollosa, Santa Inés, La Cabaña y El Cebollal. Municipio de Salamina (Caldas)</t>
  </si>
  <si>
    <t>20226                    10-09-98</t>
  </si>
  <si>
    <t>La Dorada   Bocatoma</t>
  </si>
  <si>
    <t>Noviembre 17/2010   T.R.M. 1.880,98</t>
  </si>
  <si>
    <t>Debido a la ola invernal se presentaron derrumbes que ocasionaron daños en el Acueducto de la Dorada, Bocatoma y Conducción entre Bocatoma y  Planta de Tratamiento - Vereda el Llano. Municipio de la Dorada (Caldas)</t>
  </si>
  <si>
    <t>La Dorada   Conducción-Planta-Tanques</t>
  </si>
  <si>
    <t>Presupuesto Dorada</t>
  </si>
  <si>
    <t>TOTAL DORADA</t>
  </si>
  <si>
    <t>16 Marzo  de 2012 - Enero 01 de 2013</t>
  </si>
  <si>
    <t>Todo riesgo de pérdida o daño material por cualquier causa no expresamente excluída (100%), sea que dichos bienes estén en uso o inactivos y se encuentren dentro o fuera de los predios del asegurado, incluyendo:Terremoto, temblor o erupción volcánica, asonada, motín, conmoción civil o popular, huelga y actos mal intencionados de terceros.</t>
  </si>
  <si>
    <t>- Ingresos presupuestados 2012: $28.436.961.743</t>
  </si>
  <si>
    <t>- Número de empleados directos: 270</t>
  </si>
  <si>
    <t>- Número de empleados indirectos: 12</t>
  </si>
  <si>
    <t>- Valor de la Nómina anual, incluyendo prestaciones 2012: $ 8.908.011.780</t>
  </si>
  <si>
    <t>Nota:  El valor asegurado de cada funcinario corresponde a 15 veces su salario, el cual es producto del sueldo más las variables de acuerdo a la Convención Colectiva de Trabajo.</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</si>
</sst>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 #,##0.00\ [$€]_-;_-* \-??\ [$€]_-;_-@_-"/>
    <numFmt numFmtId="165" formatCode="#,##0;\-#,##0"/>
    <numFmt numFmtId="166" formatCode="[$$-409]#,##0.00"/>
    <numFmt numFmtId="167" formatCode="_ [$$-240A]\ * #,##0_ ;_ [$$-240A]\ * \-#,##0_ ;_ [$$-240A]\ * \-_ ;_ @_ "/>
    <numFmt numFmtId="168" formatCode="mm/yy"/>
    <numFmt numFmtId="169" formatCode="&quot;$ &quot;#,##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Times New Roman"/>
      <family val="1"/>
    </font>
    <font>
      <b/>
      <sz val="11"/>
      <color indexed="63"/>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4"/>
      <name val="Times New Roman"/>
      <family val="1"/>
    </font>
    <font>
      <b/>
      <sz val="10"/>
      <name val="Times New Roman"/>
      <family val="1"/>
    </font>
    <font>
      <b/>
      <sz val="12"/>
      <name val="Times New Roman"/>
      <family val="1"/>
    </font>
    <font>
      <b/>
      <u val="single"/>
      <sz val="12"/>
      <name val="Times New Roman"/>
      <family val="1"/>
    </font>
    <font>
      <sz val="12"/>
      <name val="Times New Roman"/>
      <family val="1"/>
    </font>
    <font>
      <i/>
      <sz val="10"/>
      <name val="Times New Roman"/>
      <family val="1"/>
    </font>
    <font>
      <b/>
      <sz val="10"/>
      <color indexed="10"/>
      <name val="Times New Roman"/>
      <family val="1"/>
    </font>
    <font>
      <sz val="10"/>
      <color indexed="10"/>
      <name val="Times New Roman"/>
      <family val="1"/>
    </font>
    <font>
      <b/>
      <i/>
      <u val="single"/>
      <sz val="10"/>
      <name val="Times New Roman"/>
      <family val="1"/>
    </font>
    <font>
      <b/>
      <u val="single"/>
      <sz val="10"/>
      <name val="Times New Roman"/>
      <family val="1"/>
    </font>
    <font>
      <b/>
      <sz val="10"/>
      <name val="Arial"/>
      <family val="2"/>
    </font>
    <font>
      <sz val="11"/>
      <name val="Arial"/>
      <family val="2"/>
    </font>
    <font>
      <b/>
      <sz val="11"/>
      <name val="Arial"/>
      <family val="2"/>
    </font>
    <font>
      <b/>
      <sz val="16"/>
      <name val="Times New Roman"/>
      <family val="1"/>
    </font>
    <font>
      <sz val="14"/>
      <name val="Times New Roman"/>
      <family val="1"/>
    </font>
    <font>
      <b/>
      <sz val="12"/>
      <color indexed="10"/>
      <name val="Times New Roman"/>
      <family val="1"/>
    </font>
    <font>
      <sz val="11"/>
      <name val="Times New Roman"/>
      <family val="1"/>
    </font>
    <font>
      <b/>
      <sz val="11"/>
      <color indexed="10"/>
      <name val="Times New Roman"/>
      <family val="1"/>
    </font>
    <font>
      <b/>
      <sz val="11"/>
      <name val="Times New Roman"/>
      <family val="1"/>
    </font>
    <font>
      <sz val="11.5"/>
      <name val="Times New Roman"/>
      <family val="1"/>
    </font>
    <font>
      <sz val="24"/>
      <color indexed="18"/>
      <name val="Arial"/>
      <family val="2"/>
    </font>
    <font>
      <sz val="18"/>
      <color indexed="18"/>
      <name val="Arial"/>
      <family val="2"/>
    </font>
    <font>
      <sz val="12"/>
      <name val="Verdana"/>
      <family val="2"/>
    </font>
    <font>
      <b/>
      <sz val="12"/>
      <name val="Verdana"/>
      <family val="2"/>
    </font>
    <font>
      <b/>
      <sz val="14"/>
      <name val="Arial"/>
      <family val="2"/>
    </font>
    <font>
      <sz val="10"/>
      <color indexed="1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1"/>
        <bgColor indexed="64"/>
      </patternFill>
    </fill>
    <fill>
      <patternFill patternType="solid">
        <fgColor indexed="31"/>
        <bgColor indexed="64"/>
      </patternFill>
    </fill>
    <fill>
      <patternFill patternType="solid">
        <fgColor indexed="24"/>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4"/>
      </bottom>
    </border>
    <border>
      <left>
        <color indexed="63"/>
      </left>
      <right>
        <color indexed="63"/>
      </right>
      <top>
        <color indexed="63"/>
      </top>
      <bottom style="medium">
        <color indexed="24"/>
      </bottom>
    </border>
    <border>
      <left>
        <color indexed="63"/>
      </left>
      <right>
        <color indexed="63"/>
      </right>
      <top style="thin">
        <color indexed="48"/>
      </top>
      <bottom style="double">
        <color indexed="48"/>
      </bottom>
    </border>
    <border>
      <left style="double">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style="double">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style="double">
        <color indexed="8"/>
      </left>
      <right style="thin">
        <color indexed="8"/>
      </right>
      <top style="double">
        <color indexed="8"/>
      </top>
      <bottom>
        <color indexed="63"/>
      </bottom>
    </border>
    <border>
      <left>
        <color indexed="63"/>
      </left>
      <right style="double">
        <color indexed="8"/>
      </right>
      <top>
        <color indexed="63"/>
      </top>
      <bottom style="double">
        <color indexed="8"/>
      </bottom>
    </border>
    <border>
      <left style="double">
        <color indexed="8"/>
      </left>
      <right style="thin">
        <color indexed="8"/>
      </right>
      <top>
        <color indexed="63"/>
      </top>
      <bottom style="double">
        <color indexed="8"/>
      </bottom>
    </border>
    <border>
      <left style="double">
        <color indexed="8"/>
      </left>
      <right style="thin">
        <color indexed="8"/>
      </right>
      <top>
        <color indexed="63"/>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double">
        <color indexed="8"/>
      </right>
      <top>
        <color indexed="63"/>
      </top>
      <bottom>
        <color indexed="63"/>
      </bottom>
    </border>
    <border>
      <left style="thin">
        <color indexed="8"/>
      </left>
      <right>
        <color indexed="63"/>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color indexed="63"/>
      </right>
      <top style="double">
        <color indexed="8"/>
      </top>
      <bottom style="double">
        <color indexed="8"/>
      </bottom>
    </border>
    <border>
      <left style="double">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thin">
        <color indexed="8"/>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6" fillId="11" borderId="1" applyNumberFormat="0" applyAlignment="0" applyProtection="0"/>
    <xf numFmtId="0" fontId="4" fillId="12"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164" fontId="0" fillId="0" borderId="0" applyFill="0" applyBorder="0" applyAlignment="0" applyProtection="0"/>
    <xf numFmtId="0" fontId="9"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7" borderId="0" applyNumberFormat="0" applyBorder="0" applyAlignment="0" applyProtection="0"/>
    <xf numFmtId="0" fontId="11" fillId="0" borderId="0">
      <alignment/>
      <protection/>
    </xf>
    <xf numFmtId="0" fontId="0" fillId="0" borderId="0">
      <alignment/>
      <protection/>
    </xf>
    <xf numFmtId="0" fontId="0" fillId="4" borderId="4" applyNumberFormat="0" applyAlignment="0" applyProtection="0"/>
    <xf numFmtId="9" fontId="0" fillId="0" borderId="0" applyFill="0" applyBorder="0" applyAlignment="0" applyProtection="0"/>
    <xf numFmtId="0" fontId="12" fillId="11" borderId="5" applyNumberFormat="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382">
    <xf numFmtId="0" fontId="0" fillId="0" borderId="0" xfId="0" applyAlignment="1">
      <alignment/>
    </xf>
    <xf numFmtId="0" fontId="11" fillId="0" borderId="0" xfId="0" applyFont="1" applyAlignment="1">
      <alignment/>
    </xf>
    <xf numFmtId="3" fontId="11" fillId="0" borderId="0" xfId="0" applyNumberFormat="1" applyFont="1" applyAlignment="1">
      <alignment/>
    </xf>
    <xf numFmtId="0" fontId="19" fillId="0" borderId="0" xfId="0" applyFont="1" applyAlignment="1">
      <alignment/>
    </xf>
    <xf numFmtId="0" fontId="20" fillId="0" borderId="0" xfId="0" applyFont="1" applyFill="1" applyBorder="1" applyAlignment="1">
      <alignment horizontal="center"/>
    </xf>
    <xf numFmtId="0" fontId="19" fillId="0" borderId="0" xfId="0" applyFont="1" applyFill="1" applyAlignment="1">
      <alignment/>
    </xf>
    <xf numFmtId="0" fontId="11" fillId="0" borderId="0" xfId="0" applyFont="1" applyFill="1" applyAlignment="1">
      <alignment/>
    </xf>
    <xf numFmtId="0" fontId="20"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xf>
    <xf numFmtId="0" fontId="11" fillId="0" borderId="0" xfId="0" applyFont="1" applyAlignment="1">
      <alignment horizontal="right"/>
    </xf>
    <xf numFmtId="0" fontId="20" fillId="18" borderId="10" xfId="0" applyFont="1" applyFill="1" applyBorder="1" applyAlignment="1">
      <alignment horizontal="center"/>
    </xf>
    <xf numFmtId="3" fontId="20" fillId="18" borderId="11" xfId="0" applyNumberFormat="1" applyFont="1" applyFill="1" applyBorder="1" applyAlignment="1">
      <alignment horizontal="center"/>
    </xf>
    <xf numFmtId="3" fontId="19" fillId="18" borderId="12" xfId="0" applyNumberFormat="1" applyFont="1" applyFill="1" applyBorder="1" applyAlignment="1">
      <alignment horizontal="center"/>
    </xf>
    <xf numFmtId="0" fontId="20" fillId="18" borderId="13" xfId="0" applyFont="1" applyFill="1" applyBorder="1" applyAlignment="1">
      <alignment horizontal="center"/>
    </xf>
    <xf numFmtId="3" fontId="19" fillId="18" borderId="11" xfId="0" applyNumberFormat="1" applyFont="1" applyFill="1" applyBorder="1" applyAlignment="1">
      <alignment horizontal="center"/>
    </xf>
    <xf numFmtId="0" fontId="20" fillId="18" borderId="14" xfId="0" applyFont="1" applyFill="1" applyBorder="1" applyAlignment="1">
      <alignment horizontal="center"/>
    </xf>
    <xf numFmtId="3" fontId="20" fillId="18" borderId="15" xfId="0" applyNumberFormat="1" applyFont="1" applyFill="1" applyBorder="1" applyAlignment="1">
      <alignment horizontal="center"/>
    </xf>
    <xf numFmtId="3" fontId="19" fillId="18" borderId="16" xfId="0" applyNumberFormat="1" applyFont="1" applyFill="1" applyBorder="1" applyAlignment="1">
      <alignment horizontal="center"/>
    </xf>
    <xf numFmtId="0" fontId="20" fillId="18" borderId="17" xfId="0" applyFont="1" applyFill="1" applyBorder="1" applyAlignment="1">
      <alignment horizontal="center"/>
    </xf>
    <xf numFmtId="3" fontId="19" fillId="18" borderId="15" xfId="0" applyNumberFormat="1" applyFont="1" applyFill="1" applyBorder="1" applyAlignment="1">
      <alignment horizontal="center"/>
    </xf>
    <xf numFmtId="0" fontId="21" fillId="0" borderId="18" xfId="0" applyFont="1" applyBorder="1" applyAlignment="1">
      <alignment horizontal="left"/>
    </xf>
    <xf numFmtId="3" fontId="22" fillId="0" borderId="19" xfId="0" applyNumberFormat="1" applyFont="1" applyBorder="1" applyAlignment="1">
      <alignment/>
    </xf>
    <xf numFmtId="3" fontId="11" fillId="0" borderId="19" xfId="0" applyNumberFormat="1" applyFont="1" applyBorder="1" applyAlignment="1">
      <alignment/>
    </xf>
    <xf numFmtId="3" fontId="22" fillId="0" borderId="11" xfId="0" applyNumberFormat="1" applyFont="1" applyBorder="1" applyAlignment="1">
      <alignment/>
    </xf>
    <xf numFmtId="0" fontId="19" fillId="0" borderId="20" xfId="0" applyFont="1" applyBorder="1" applyAlignment="1">
      <alignment/>
    </xf>
    <xf numFmtId="0" fontId="11" fillId="0" borderId="20" xfId="0" applyFont="1" applyBorder="1" applyAlignment="1">
      <alignment/>
    </xf>
    <xf numFmtId="0" fontId="19" fillId="0" borderId="18" xfId="0" applyFont="1" applyBorder="1" applyAlignment="1">
      <alignment horizontal="left"/>
    </xf>
    <xf numFmtId="0" fontId="11" fillId="0" borderId="18" xfId="0" applyFont="1" applyBorder="1" applyAlignment="1">
      <alignment horizontal="left"/>
    </xf>
    <xf numFmtId="3" fontId="19" fillId="11" borderId="19" xfId="0" applyNumberFormat="1" applyFont="1" applyFill="1" applyBorder="1" applyAlignment="1">
      <alignment/>
    </xf>
    <xf numFmtId="3" fontId="11" fillId="11" borderId="19" xfId="0" applyNumberFormat="1" applyFont="1" applyFill="1" applyBorder="1" applyAlignment="1">
      <alignment/>
    </xf>
    <xf numFmtId="3" fontId="11" fillId="0" borderId="19" xfId="0" applyNumberFormat="1" applyFont="1" applyBorder="1" applyAlignment="1">
      <alignment/>
    </xf>
    <xf numFmtId="0" fontId="19" fillId="0" borderId="21" xfId="0" applyFont="1" applyBorder="1" applyAlignment="1">
      <alignment horizontal="center"/>
    </xf>
    <xf numFmtId="3" fontId="19" fillId="11" borderId="22" xfId="0" applyNumberFormat="1" applyFont="1" applyFill="1" applyBorder="1" applyAlignment="1">
      <alignment/>
    </xf>
    <xf numFmtId="0" fontId="23" fillId="0" borderId="18" xfId="0" applyFont="1" applyBorder="1" applyAlignment="1">
      <alignment horizontal="left"/>
    </xf>
    <xf numFmtId="0" fontId="21" fillId="0" borderId="21" xfId="0" applyFont="1" applyBorder="1" applyAlignment="1">
      <alignment horizontal="center"/>
    </xf>
    <xf numFmtId="3" fontId="11" fillId="0" borderId="23" xfId="0" applyNumberFormat="1" applyFont="1" applyBorder="1" applyAlignment="1">
      <alignment/>
    </xf>
    <xf numFmtId="3" fontId="11" fillId="0" borderId="20" xfId="0" applyNumberFormat="1" applyFont="1" applyBorder="1" applyAlignment="1">
      <alignment/>
    </xf>
    <xf numFmtId="0" fontId="19" fillId="0" borderId="18" xfId="0" applyFont="1" applyBorder="1" applyAlignment="1">
      <alignment horizontal="left" vertical="center" wrapText="1"/>
    </xf>
    <xf numFmtId="3" fontId="24" fillId="0" borderId="20" xfId="0" applyNumberFormat="1" applyFont="1" applyBorder="1" applyAlignment="1">
      <alignment/>
    </xf>
    <xf numFmtId="0" fontId="23" fillId="0" borderId="18" xfId="0" applyFont="1" applyBorder="1" applyAlignment="1">
      <alignment horizontal="left" wrapText="1"/>
    </xf>
    <xf numFmtId="3" fontId="19" fillId="0" borderId="20" xfId="0" applyNumberFormat="1" applyFont="1" applyBorder="1" applyAlignment="1">
      <alignment/>
    </xf>
    <xf numFmtId="3" fontId="11" fillId="0" borderId="20" xfId="0" applyNumberFormat="1" applyFont="1" applyFill="1" applyBorder="1" applyAlignment="1">
      <alignment/>
    </xf>
    <xf numFmtId="0" fontId="11" fillId="0" borderId="18" xfId="0" applyFont="1" applyBorder="1" applyAlignment="1">
      <alignment horizontal="left" wrapText="1"/>
    </xf>
    <xf numFmtId="3" fontId="19" fillId="0" borderId="0" xfId="0" applyNumberFormat="1" applyFont="1" applyBorder="1" applyAlignment="1">
      <alignment/>
    </xf>
    <xf numFmtId="3" fontId="19" fillId="0" borderId="24" xfId="0" applyNumberFormat="1" applyFont="1" applyBorder="1" applyAlignment="1">
      <alignment/>
    </xf>
    <xf numFmtId="0" fontId="11" fillId="0" borderId="21" xfId="0" applyFont="1" applyBorder="1" applyAlignment="1">
      <alignment horizontal="left" wrapText="1"/>
    </xf>
    <xf numFmtId="3" fontId="19" fillId="0" borderId="22" xfId="0" applyNumberFormat="1" applyFont="1" applyBorder="1" applyAlignment="1">
      <alignment/>
    </xf>
    <xf numFmtId="3" fontId="19" fillId="0" borderId="19" xfId="0" applyNumberFormat="1" applyFont="1" applyBorder="1" applyAlignment="1">
      <alignment/>
    </xf>
    <xf numFmtId="0" fontId="11" fillId="0" borderId="19" xfId="0" applyFont="1" applyBorder="1" applyAlignment="1">
      <alignment horizontal="left"/>
    </xf>
    <xf numFmtId="165" fontId="11" fillId="0" borderId="19" xfId="0" applyNumberFormat="1" applyFont="1" applyBorder="1" applyAlignment="1">
      <alignment horizontal="right"/>
    </xf>
    <xf numFmtId="0" fontId="19" fillId="18" borderId="25" xfId="0" applyFont="1" applyFill="1" applyBorder="1" applyAlignment="1">
      <alignment horizontal="center"/>
    </xf>
    <xf numFmtId="0" fontId="19" fillId="0" borderId="19" xfId="0" applyFont="1" applyFill="1" applyBorder="1" applyAlignment="1">
      <alignment horizontal="center"/>
    </xf>
    <xf numFmtId="0" fontId="11" fillId="0" borderId="19" xfId="0" applyFont="1" applyBorder="1" applyAlignment="1">
      <alignment/>
    </xf>
    <xf numFmtId="3" fontId="11" fillId="0" borderId="19" xfId="0" applyNumberFormat="1" applyFont="1" applyBorder="1" applyAlignment="1">
      <alignment wrapText="1"/>
    </xf>
    <xf numFmtId="3" fontId="11" fillId="5" borderId="19" xfId="0" applyNumberFormat="1" applyFont="1" applyFill="1" applyBorder="1" applyAlignment="1">
      <alignment/>
    </xf>
    <xf numFmtId="0" fontId="11" fillId="5" borderId="19" xfId="0" applyFont="1" applyFill="1" applyBorder="1" applyAlignment="1">
      <alignment/>
    </xf>
    <xf numFmtId="0" fontId="25" fillId="0" borderId="19" xfId="0" applyFont="1" applyBorder="1" applyAlignment="1">
      <alignment horizontal="left"/>
    </xf>
    <xf numFmtId="3" fontId="11" fillId="0" borderId="19" xfId="0" applyNumberFormat="1" applyFont="1" applyBorder="1" applyAlignment="1">
      <alignment horizontal="center"/>
    </xf>
    <xf numFmtId="3" fontId="11" fillId="0" borderId="26" xfId="0" applyNumberFormat="1" applyFont="1" applyBorder="1" applyAlignment="1">
      <alignment/>
    </xf>
    <xf numFmtId="3" fontId="11" fillId="0" borderId="18" xfId="0" applyNumberFormat="1" applyFont="1" applyBorder="1" applyAlignment="1">
      <alignment/>
    </xf>
    <xf numFmtId="0" fontId="11" fillId="0" borderId="26" xfId="0" applyFont="1" applyBorder="1" applyAlignment="1">
      <alignment/>
    </xf>
    <xf numFmtId="3" fontId="11" fillId="0" borderId="27" xfId="0" applyNumberFormat="1" applyFont="1" applyBorder="1" applyAlignment="1">
      <alignment/>
    </xf>
    <xf numFmtId="0" fontId="19" fillId="0" borderId="27" xfId="0" applyFont="1" applyBorder="1" applyAlignment="1">
      <alignment/>
    </xf>
    <xf numFmtId="0" fontId="11" fillId="0" borderId="27" xfId="0" applyFont="1" applyBorder="1" applyAlignment="1">
      <alignment/>
    </xf>
    <xf numFmtId="3" fontId="11" fillId="0" borderId="0" xfId="0" applyNumberFormat="1" applyFont="1" applyBorder="1" applyAlignment="1">
      <alignment/>
    </xf>
    <xf numFmtId="0" fontId="11" fillId="0" borderId="22" xfId="0" applyFont="1" applyBorder="1" applyAlignment="1">
      <alignment/>
    </xf>
    <xf numFmtId="0" fontId="11" fillId="0" borderId="19" xfId="0" applyFont="1" applyFill="1" applyBorder="1" applyAlignment="1">
      <alignment horizontal="left"/>
    </xf>
    <xf numFmtId="3" fontId="26" fillId="0" borderId="0" xfId="0" applyNumberFormat="1" applyFont="1" applyBorder="1" applyAlignment="1">
      <alignment/>
    </xf>
    <xf numFmtId="0" fontId="11" fillId="0" borderId="28" xfId="0" applyFont="1" applyBorder="1" applyAlignment="1">
      <alignment horizontal="left"/>
    </xf>
    <xf numFmtId="3" fontId="11" fillId="0" borderId="26" xfId="0" applyNumberFormat="1" applyFont="1" applyBorder="1" applyAlignment="1">
      <alignment horizontal="center"/>
    </xf>
    <xf numFmtId="3" fontId="11" fillId="0" borderId="24" xfId="0" applyNumberFormat="1" applyFont="1" applyBorder="1" applyAlignment="1">
      <alignment horizontal="center"/>
    </xf>
    <xf numFmtId="3" fontId="11" fillId="0" borderId="29" xfId="0" applyNumberFormat="1" applyFont="1" applyBorder="1" applyAlignment="1">
      <alignment/>
    </xf>
    <xf numFmtId="3" fontId="11" fillId="0" borderId="25" xfId="0" applyNumberFormat="1" applyFont="1" applyBorder="1" applyAlignment="1">
      <alignment/>
    </xf>
    <xf numFmtId="0" fontId="11" fillId="0" borderId="25" xfId="0" applyFont="1" applyBorder="1" applyAlignment="1">
      <alignment/>
    </xf>
    <xf numFmtId="3" fontId="19" fillId="0" borderId="30" xfId="0" applyNumberFormat="1" applyFont="1" applyFill="1" applyBorder="1" applyAlignment="1">
      <alignment horizontal="left" wrapText="1"/>
    </xf>
    <xf numFmtId="3" fontId="11" fillId="0" borderId="27" xfId="0" applyNumberFormat="1" applyFont="1" applyFill="1" applyBorder="1" applyAlignment="1">
      <alignment/>
    </xf>
    <xf numFmtId="0" fontId="19" fillId="0" borderId="25" xfId="0" applyFont="1" applyFill="1" applyBorder="1" applyAlignment="1">
      <alignment/>
    </xf>
    <xf numFmtId="3" fontId="19" fillId="0" borderId="18" xfId="0" applyNumberFormat="1" applyFont="1" applyFill="1" applyBorder="1" applyAlignment="1">
      <alignment horizontal="left" wrapText="1"/>
    </xf>
    <xf numFmtId="3" fontId="11" fillId="0" borderId="0" xfId="0" applyNumberFormat="1" applyFont="1" applyFill="1" applyBorder="1" applyAlignment="1">
      <alignment/>
    </xf>
    <xf numFmtId="0" fontId="11" fillId="0" borderId="0" xfId="0" applyFont="1" applyFill="1" applyBorder="1" applyAlignment="1">
      <alignment/>
    </xf>
    <xf numFmtId="0" fontId="11" fillId="0" borderId="19" xfId="0" applyFont="1" applyFill="1" applyBorder="1" applyAlignment="1">
      <alignment/>
    </xf>
    <xf numFmtId="3" fontId="20" fillId="0" borderId="19" xfId="0" applyNumberFormat="1" applyFont="1" applyBorder="1" applyAlignment="1">
      <alignment/>
    </xf>
    <xf numFmtId="0" fontId="19" fillId="0" borderId="19" xfId="0" applyFont="1" applyBorder="1" applyAlignment="1">
      <alignment/>
    </xf>
    <xf numFmtId="1" fontId="11" fillId="0" borderId="0" xfId="0" applyNumberFormat="1" applyFont="1" applyAlignment="1">
      <alignment/>
    </xf>
    <xf numFmtId="3" fontId="19" fillId="11" borderId="18" xfId="0" applyNumberFormat="1" applyFont="1" applyFill="1" applyBorder="1" applyAlignment="1">
      <alignment/>
    </xf>
    <xf numFmtId="3" fontId="19" fillId="11" borderId="0" xfId="0" applyNumberFormat="1" applyFont="1" applyFill="1" applyBorder="1" applyAlignment="1">
      <alignment horizontal="center"/>
    </xf>
    <xf numFmtId="3" fontId="11" fillId="11" borderId="0" xfId="0" applyNumberFormat="1" applyFont="1" applyFill="1" applyBorder="1" applyAlignment="1">
      <alignment/>
    </xf>
    <xf numFmtId="3" fontId="11" fillId="11" borderId="18" xfId="0" applyNumberFormat="1" applyFont="1" applyFill="1" applyBorder="1" applyAlignment="1">
      <alignment/>
    </xf>
    <xf numFmtId="0" fontId="11" fillId="18" borderId="25" xfId="0" applyFont="1" applyFill="1" applyBorder="1" applyAlignment="1">
      <alignment/>
    </xf>
    <xf numFmtId="3" fontId="11" fillId="18" borderId="27" xfId="0" applyNumberFormat="1" applyFont="1" applyFill="1" applyBorder="1" applyAlignment="1">
      <alignment horizontal="center"/>
    </xf>
    <xf numFmtId="3" fontId="19" fillId="0" borderId="19" xfId="0" applyNumberFormat="1" applyFont="1" applyBorder="1" applyAlignment="1">
      <alignment horizontal="center"/>
    </xf>
    <xf numFmtId="0" fontId="11" fillId="0" borderId="18" xfId="0" applyFont="1" applyBorder="1" applyAlignment="1">
      <alignment horizontal="right"/>
    </xf>
    <xf numFmtId="0" fontId="11" fillId="0" borderId="25" xfId="0" applyFont="1" applyBorder="1" applyAlignment="1">
      <alignment horizontal="right" vertical="center"/>
    </xf>
    <xf numFmtId="3" fontId="11" fillId="0" borderId="31" xfId="0" applyNumberFormat="1" applyFont="1" applyBorder="1" applyAlignment="1">
      <alignment/>
    </xf>
    <xf numFmtId="3" fontId="11" fillId="0" borderId="31" xfId="0" applyNumberFormat="1" applyFont="1" applyBorder="1" applyAlignment="1">
      <alignment wrapText="1"/>
    </xf>
    <xf numFmtId="0" fontId="25" fillId="11" borderId="18" xfId="0" applyFont="1" applyFill="1" applyBorder="1" applyAlignment="1">
      <alignment horizontal="right"/>
    </xf>
    <xf numFmtId="3" fontId="25" fillId="11" borderId="20" xfId="0" applyNumberFormat="1" applyFont="1" applyFill="1" applyBorder="1" applyAlignment="1">
      <alignment/>
    </xf>
    <xf numFmtId="3" fontId="11" fillId="0" borderId="20" xfId="0" applyNumberFormat="1" applyFont="1" applyBorder="1" applyAlignment="1">
      <alignment wrapText="1"/>
    </xf>
    <xf numFmtId="0" fontId="23" fillId="0" borderId="28" xfId="0" applyFont="1" applyBorder="1" applyAlignment="1">
      <alignment horizontal="left"/>
    </xf>
    <xf numFmtId="3" fontId="11" fillId="0" borderId="24" xfId="0" applyNumberFormat="1" applyFont="1" applyBorder="1" applyAlignment="1">
      <alignment/>
    </xf>
    <xf numFmtId="0" fontId="19" fillId="0" borderId="21" xfId="0" applyFont="1" applyBorder="1" applyAlignment="1">
      <alignment horizontal="right"/>
    </xf>
    <xf numFmtId="3" fontId="11" fillId="0" borderId="32" xfId="0" applyNumberFormat="1" applyFont="1" applyBorder="1" applyAlignment="1">
      <alignment/>
    </xf>
    <xf numFmtId="3" fontId="11" fillId="0" borderId="22" xfId="0" applyNumberFormat="1" applyFont="1" applyBorder="1" applyAlignment="1">
      <alignment/>
    </xf>
    <xf numFmtId="0" fontId="23" fillId="0" borderId="18" xfId="0" applyFont="1" applyBorder="1" applyAlignment="1">
      <alignment horizontal="right"/>
    </xf>
    <xf numFmtId="0" fontId="22" fillId="0" borderId="18" xfId="0" applyFont="1" applyBorder="1" applyAlignment="1">
      <alignment horizontal="left"/>
    </xf>
    <xf numFmtId="3" fontId="22" fillId="0" borderId="24" xfId="0" applyNumberFormat="1" applyFont="1" applyBorder="1" applyAlignment="1">
      <alignment/>
    </xf>
    <xf numFmtId="0" fontId="19" fillId="0" borderId="30" xfId="0" applyFont="1" applyBorder="1" applyAlignment="1">
      <alignment horizontal="left"/>
    </xf>
    <xf numFmtId="0" fontId="19" fillId="0" borderId="31" xfId="0" applyFont="1" applyBorder="1" applyAlignment="1">
      <alignment horizontal="center"/>
    </xf>
    <xf numFmtId="0" fontId="19" fillId="0" borderId="25" xfId="0" applyFont="1" applyBorder="1" applyAlignment="1">
      <alignment horizontal="center"/>
    </xf>
    <xf numFmtId="0" fontId="19" fillId="0" borderId="31" xfId="0" applyFont="1" applyBorder="1" applyAlignment="1">
      <alignment/>
    </xf>
    <xf numFmtId="0" fontId="19" fillId="0" borderId="0" xfId="0" applyFont="1" applyBorder="1" applyAlignment="1">
      <alignment horizontal="left"/>
    </xf>
    <xf numFmtId="0" fontId="19" fillId="0" borderId="0" xfId="0" applyFont="1" applyBorder="1" applyAlignment="1">
      <alignment horizontal="center"/>
    </xf>
    <xf numFmtId="0" fontId="19" fillId="0" borderId="0" xfId="0" applyFont="1" applyBorder="1" applyAlignment="1">
      <alignment/>
    </xf>
    <xf numFmtId="0" fontId="11" fillId="0" borderId="33" xfId="0" applyFont="1" applyBorder="1" applyAlignment="1">
      <alignment/>
    </xf>
    <xf numFmtId="3" fontId="20" fillId="18" borderId="12" xfId="0" applyNumberFormat="1" applyFont="1" applyFill="1" applyBorder="1" applyAlignment="1">
      <alignment horizontal="center"/>
    </xf>
    <xf numFmtId="0" fontId="20" fillId="18" borderId="11" xfId="0" applyFont="1" applyFill="1" applyBorder="1" applyAlignment="1">
      <alignment horizontal="center"/>
    </xf>
    <xf numFmtId="3" fontId="19" fillId="18" borderId="0" xfId="0" applyNumberFormat="1" applyFont="1" applyFill="1" applyBorder="1" applyAlignment="1">
      <alignment horizontal="center"/>
    </xf>
    <xf numFmtId="3" fontId="20" fillId="18" borderId="16" xfId="0" applyNumberFormat="1" applyFont="1" applyFill="1" applyBorder="1" applyAlignment="1">
      <alignment horizontal="center"/>
    </xf>
    <xf numFmtId="0" fontId="20" fillId="18" borderId="16" xfId="0" applyFont="1" applyFill="1" applyBorder="1" applyAlignment="1">
      <alignment horizontal="center"/>
    </xf>
    <xf numFmtId="3" fontId="11" fillId="0" borderId="18" xfId="0" applyNumberFormat="1" applyFont="1" applyBorder="1" applyAlignment="1">
      <alignment horizontal="left"/>
    </xf>
    <xf numFmtId="3" fontId="11" fillId="0" borderId="19" xfId="0" applyNumberFormat="1" applyFont="1" applyFill="1" applyBorder="1" applyAlignment="1">
      <alignment/>
    </xf>
    <xf numFmtId="3" fontId="11" fillId="0" borderId="18" xfId="0" applyNumberFormat="1" applyFont="1" applyFill="1" applyBorder="1" applyAlignment="1">
      <alignment/>
    </xf>
    <xf numFmtId="0" fontId="11" fillId="0" borderId="28" xfId="0" applyFont="1" applyBorder="1" applyAlignment="1">
      <alignment/>
    </xf>
    <xf numFmtId="3" fontId="19" fillId="18" borderId="25" xfId="0" applyNumberFormat="1" applyFont="1" applyFill="1" applyBorder="1" applyAlignment="1">
      <alignment horizontal="center"/>
    </xf>
    <xf numFmtId="0" fontId="11" fillId="0" borderId="0" xfId="0" applyFont="1" applyBorder="1" applyAlignment="1">
      <alignment/>
    </xf>
    <xf numFmtId="0" fontId="11" fillId="0" borderId="18" xfId="0" applyFont="1" applyBorder="1" applyAlignment="1">
      <alignment/>
    </xf>
    <xf numFmtId="3" fontId="11" fillId="0" borderId="20" xfId="0" applyNumberFormat="1" applyFont="1" applyFill="1" applyBorder="1" applyAlignment="1">
      <alignment horizontal="right"/>
    </xf>
    <xf numFmtId="3" fontId="11" fillId="0" borderId="18" xfId="0" applyNumberFormat="1" applyFont="1" applyBorder="1" applyAlignment="1">
      <alignment horizontal="left" wrapText="1"/>
    </xf>
    <xf numFmtId="0" fontId="21" fillId="0" borderId="18" xfId="0" applyFont="1" applyFill="1" applyBorder="1" applyAlignment="1">
      <alignment horizontal="center" vertical="center"/>
    </xf>
    <xf numFmtId="0" fontId="11" fillId="0" borderId="18" xfId="0" applyFont="1" applyFill="1" applyBorder="1" applyAlignment="1">
      <alignment vertical="center"/>
    </xf>
    <xf numFmtId="0" fontId="11" fillId="0" borderId="18" xfId="0" applyFont="1" applyFill="1" applyBorder="1" applyAlignment="1">
      <alignment horizontal="left" vertical="center"/>
    </xf>
    <xf numFmtId="0" fontId="22" fillId="0" borderId="18" xfId="0" applyFont="1" applyFill="1" applyBorder="1" applyAlignment="1">
      <alignment vertical="center"/>
    </xf>
    <xf numFmtId="3" fontId="19" fillId="0" borderId="30" xfId="0" applyNumberFormat="1" applyFont="1" applyBorder="1" applyAlignment="1">
      <alignment horizontal="left"/>
    </xf>
    <xf numFmtId="0" fontId="11" fillId="0" borderId="31" xfId="0" applyFont="1" applyBorder="1" applyAlignment="1">
      <alignment/>
    </xf>
    <xf numFmtId="0" fontId="19" fillId="0" borderId="25" xfId="0" applyFont="1" applyFill="1" applyBorder="1" applyAlignment="1">
      <alignment vertical="center"/>
    </xf>
    <xf numFmtId="0" fontId="19" fillId="0" borderId="25" xfId="0" applyFont="1" applyBorder="1" applyAlignment="1">
      <alignment/>
    </xf>
    <xf numFmtId="3" fontId="20" fillId="18" borderId="25" xfId="0" applyNumberFormat="1" applyFont="1" applyFill="1" applyBorder="1" applyAlignment="1">
      <alignment horizontal="center"/>
    </xf>
    <xf numFmtId="3" fontId="19" fillId="18" borderId="19" xfId="0" applyNumberFormat="1" applyFont="1" applyFill="1" applyBorder="1" applyAlignment="1">
      <alignment horizontal="center"/>
    </xf>
    <xf numFmtId="3" fontId="11" fillId="0" borderId="28" xfId="0" applyNumberFormat="1" applyFont="1" applyBorder="1" applyAlignment="1">
      <alignment/>
    </xf>
    <xf numFmtId="0" fontId="11" fillId="0" borderId="29" xfId="0" applyFont="1" applyBorder="1" applyAlignment="1">
      <alignment/>
    </xf>
    <xf numFmtId="0" fontId="11" fillId="0" borderId="24" xfId="0" applyFont="1" applyBorder="1" applyAlignment="1">
      <alignment/>
    </xf>
    <xf numFmtId="3" fontId="19" fillId="0" borderId="25" xfId="0" applyNumberFormat="1" applyFont="1" applyBorder="1" applyAlignment="1">
      <alignment horizontal="left"/>
    </xf>
    <xf numFmtId="3" fontId="19" fillId="0" borderId="0" xfId="0" applyNumberFormat="1" applyFont="1" applyBorder="1" applyAlignment="1">
      <alignment horizontal="left"/>
    </xf>
    <xf numFmtId="3" fontId="19" fillId="18" borderId="20" xfId="0" applyNumberFormat="1" applyFont="1" applyFill="1" applyBorder="1" applyAlignment="1">
      <alignment horizontal="center"/>
    </xf>
    <xf numFmtId="0" fontId="19" fillId="0" borderId="19" xfId="0" applyFont="1" applyBorder="1" applyAlignment="1">
      <alignment horizontal="left"/>
    </xf>
    <xf numFmtId="3" fontId="11" fillId="11" borderId="18" xfId="0" applyNumberFormat="1" applyFont="1" applyFill="1" applyBorder="1" applyAlignment="1">
      <alignment horizontal="left"/>
    </xf>
    <xf numFmtId="3" fontId="19" fillId="0" borderId="30" xfId="0" applyNumberFormat="1" applyFont="1" applyBorder="1" applyAlignment="1">
      <alignment/>
    </xf>
    <xf numFmtId="3" fontId="19" fillId="18" borderId="29" xfId="0" applyNumberFormat="1" applyFont="1" applyFill="1" applyBorder="1" applyAlignment="1">
      <alignment horizontal="center"/>
    </xf>
    <xf numFmtId="3" fontId="11" fillId="0" borderId="21" xfId="0" applyNumberFormat="1" applyFont="1" applyBorder="1" applyAlignment="1">
      <alignment horizontal="left"/>
    </xf>
    <xf numFmtId="0" fontId="11" fillId="0" borderId="32" xfId="0" applyFont="1" applyBorder="1" applyAlignment="1">
      <alignment/>
    </xf>
    <xf numFmtId="3" fontId="11" fillId="0" borderId="21" xfId="0" applyNumberFormat="1" applyFont="1" applyBorder="1" applyAlignment="1">
      <alignment/>
    </xf>
    <xf numFmtId="3" fontId="11" fillId="0" borderId="28" xfId="0" applyNumberFormat="1" applyFont="1" applyBorder="1" applyAlignment="1">
      <alignment horizontal="left"/>
    </xf>
    <xf numFmtId="0" fontId="11" fillId="0" borderId="21" xfId="0" applyFont="1" applyBorder="1" applyAlignment="1">
      <alignment/>
    </xf>
    <xf numFmtId="0" fontId="11" fillId="0" borderId="30" xfId="0" applyFont="1" applyBorder="1" applyAlignment="1">
      <alignment/>
    </xf>
    <xf numFmtId="3" fontId="19" fillId="18" borderId="34" xfId="0" applyNumberFormat="1" applyFont="1" applyFill="1" applyBorder="1" applyAlignment="1">
      <alignment horizontal="center"/>
    </xf>
    <xf numFmtId="0" fontId="20" fillId="18" borderId="35" xfId="0" applyFont="1" applyFill="1" applyBorder="1" applyAlignment="1">
      <alignment horizontal="center"/>
    </xf>
    <xf numFmtId="3" fontId="19" fillId="18" borderId="36" xfId="0" applyNumberFormat="1" applyFont="1" applyFill="1" applyBorder="1" applyAlignment="1">
      <alignment horizontal="center"/>
    </xf>
    <xf numFmtId="3" fontId="19" fillId="0" borderId="25" xfId="0" applyNumberFormat="1" applyFont="1" applyBorder="1" applyAlignment="1">
      <alignment/>
    </xf>
    <xf numFmtId="0" fontId="19" fillId="18" borderId="25" xfId="0" applyFont="1" applyFill="1" applyBorder="1" applyAlignment="1">
      <alignment horizontal="left"/>
    </xf>
    <xf numFmtId="3" fontId="11" fillId="18" borderId="25" xfId="0" applyNumberFormat="1" applyFont="1" applyFill="1" applyBorder="1" applyAlignment="1">
      <alignment/>
    </xf>
    <xf numFmtId="0" fontId="11" fillId="0" borderId="19" xfId="0" applyFont="1" applyFill="1" applyBorder="1" applyAlignment="1">
      <alignment horizontal="left" vertical="center"/>
    </xf>
    <xf numFmtId="0" fontId="11" fillId="0" borderId="19" xfId="0" applyFont="1" applyFill="1" applyBorder="1" applyAlignment="1">
      <alignment vertical="center"/>
    </xf>
    <xf numFmtId="0" fontId="21" fillId="0" borderId="19" xfId="0" applyFont="1" applyFill="1" applyBorder="1" applyAlignment="1">
      <alignment horizontal="center" vertical="center"/>
    </xf>
    <xf numFmtId="3" fontId="27" fillId="0" borderId="18" xfId="0" applyNumberFormat="1" applyFont="1" applyBorder="1" applyAlignment="1">
      <alignment horizontal="left"/>
    </xf>
    <xf numFmtId="3" fontId="27" fillId="0" borderId="18" xfId="0" applyNumberFormat="1" applyFont="1" applyBorder="1" applyAlignment="1">
      <alignment/>
    </xf>
    <xf numFmtId="3" fontId="19" fillId="0" borderId="27" xfId="0" applyNumberFormat="1" applyFont="1" applyBorder="1" applyAlignment="1">
      <alignment/>
    </xf>
    <xf numFmtId="3" fontId="19" fillId="18" borderId="30" xfId="0" applyNumberFormat="1" applyFont="1" applyFill="1" applyBorder="1" applyAlignment="1">
      <alignment horizontal="center"/>
    </xf>
    <xf numFmtId="3" fontId="19" fillId="18" borderId="27" xfId="0" applyNumberFormat="1" applyFont="1" applyFill="1" applyBorder="1" applyAlignment="1">
      <alignment horizontal="center"/>
    </xf>
    <xf numFmtId="3" fontId="19" fillId="18" borderId="31" xfId="0" applyNumberFormat="1" applyFont="1" applyFill="1" applyBorder="1" applyAlignment="1">
      <alignment horizontal="center"/>
    </xf>
    <xf numFmtId="3" fontId="19" fillId="18" borderId="37" xfId="0" applyNumberFormat="1" applyFont="1" applyFill="1" applyBorder="1" applyAlignment="1">
      <alignment horizontal="center"/>
    </xf>
    <xf numFmtId="0" fontId="11" fillId="0" borderId="20" xfId="0" applyFont="1" applyBorder="1" applyAlignment="1">
      <alignment horizontal="center"/>
    </xf>
    <xf numFmtId="0" fontId="11" fillId="0" borderId="20" xfId="0" applyFont="1" applyBorder="1" applyAlignment="1">
      <alignment horizontal="right"/>
    </xf>
    <xf numFmtId="3" fontId="27" fillId="0" borderId="19" xfId="0" applyNumberFormat="1" applyFont="1" applyBorder="1" applyAlignment="1">
      <alignment horizontal="center"/>
    </xf>
    <xf numFmtId="3" fontId="19" fillId="11" borderId="20" xfId="0" applyNumberFormat="1" applyFont="1" applyFill="1" applyBorder="1" applyAlignment="1">
      <alignment/>
    </xf>
    <xf numFmtId="3" fontId="27" fillId="11" borderId="19" xfId="0" applyNumberFormat="1" applyFont="1" applyFill="1" applyBorder="1" applyAlignment="1">
      <alignment/>
    </xf>
    <xf numFmtId="0" fontId="11" fillId="0" borderId="31" xfId="0" applyFont="1" applyFill="1" applyBorder="1" applyAlignment="1">
      <alignment vertical="center"/>
    </xf>
    <xf numFmtId="3" fontId="19" fillId="18" borderId="24" xfId="0" applyNumberFormat="1" applyFont="1" applyFill="1" applyBorder="1" applyAlignment="1">
      <alignment horizontal="center"/>
    </xf>
    <xf numFmtId="3" fontId="19" fillId="18" borderId="26" xfId="0" applyNumberFormat="1" applyFont="1" applyFill="1" applyBorder="1" applyAlignment="1">
      <alignment horizontal="center"/>
    </xf>
    <xf numFmtId="0" fontId="20" fillId="18" borderId="38" xfId="0" applyFont="1" applyFill="1" applyBorder="1" applyAlignment="1">
      <alignment horizontal="center"/>
    </xf>
    <xf numFmtId="3" fontId="11" fillId="0" borderId="19" xfId="0" applyNumberFormat="1" applyFont="1" applyBorder="1" applyAlignment="1">
      <alignment horizontal="left"/>
    </xf>
    <xf numFmtId="0" fontId="11" fillId="0" borderId="19" xfId="0" applyFont="1" applyBorder="1" applyAlignment="1">
      <alignment horizontal="right"/>
    </xf>
    <xf numFmtId="3" fontId="11" fillId="0" borderId="18" xfId="0" applyNumberFormat="1" applyFont="1" applyFill="1" applyBorder="1" applyAlignment="1">
      <alignment horizontal="left" wrapText="1"/>
    </xf>
    <xf numFmtId="3" fontId="19" fillId="0" borderId="30" xfId="0" applyNumberFormat="1" applyFont="1" applyBorder="1" applyAlignment="1">
      <alignment vertical="center" wrapText="1"/>
    </xf>
    <xf numFmtId="3" fontId="19" fillId="0" borderId="27" xfId="0" applyNumberFormat="1" applyFont="1" applyBorder="1" applyAlignment="1">
      <alignment vertical="center" wrapText="1"/>
    </xf>
    <xf numFmtId="3" fontId="11" fillId="0" borderId="25" xfId="0" applyNumberFormat="1" applyFont="1" applyBorder="1" applyAlignment="1">
      <alignment vertical="center" wrapText="1"/>
    </xf>
    <xf numFmtId="3" fontId="19" fillId="0" borderId="31" xfId="0" applyNumberFormat="1" applyFont="1" applyBorder="1" applyAlignment="1">
      <alignment vertical="center" wrapText="1"/>
    </xf>
    <xf numFmtId="3" fontId="19" fillId="0" borderId="25" xfId="0" applyNumberFormat="1" applyFont="1" applyBorder="1" applyAlignment="1">
      <alignment vertical="center" wrapText="1"/>
    </xf>
    <xf numFmtId="3" fontId="11" fillId="0" borderId="25" xfId="0" applyNumberFormat="1" applyFont="1" applyFill="1" applyBorder="1" applyAlignment="1">
      <alignment/>
    </xf>
    <xf numFmtId="0" fontId="11" fillId="0" borderId="15" xfId="0" applyFont="1" applyBorder="1" applyAlignment="1">
      <alignment/>
    </xf>
    <xf numFmtId="0" fontId="20" fillId="18" borderId="12" xfId="0" applyFont="1" applyFill="1" applyBorder="1" applyAlignment="1">
      <alignment horizontal="center"/>
    </xf>
    <xf numFmtId="3" fontId="20" fillId="0" borderId="18" xfId="0" applyNumberFormat="1" applyFont="1" applyFill="1" applyBorder="1" applyAlignment="1">
      <alignment horizontal="center"/>
    </xf>
    <xf numFmtId="3" fontId="19" fillId="0" borderId="18" xfId="0" applyNumberFormat="1" applyFont="1" applyFill="1" applyBorder="1" applyAlignment="1">
      <alignment horizontal="center"/>
    </xf>
    <xf numFmtId="0" fontId="20" fillId="0" borderId="18" xfId="0" applyFont="1" applyFill="1" applyBorder="1" applyAlignment="1">
      <alignment horizontal="center"/>
    </xf>
    <xf numFmtId="3" fontId="11" fillId="0" borderId="18" xfId="0" applyNumberFormat="1" applyFont="1" applyBorder="1" applyAlignment="1">
      <alignment wrapText="1"/>
    </xf>
    <xf numFmtId="3" fontId="11" fillId="0" borderId="19" xfId="0" applyNumberFormat="1" applyFont="1" applyFill="1" applyBorder="1" applyAlignment="1">
      <alignment horizontal="right"/>
    </xf>
    <xf numFmtId="3" fontId="11" fillId="0" borderId="30" xfId="0" applyNumberFormat="1" applyFont="1" applyBorder="1" applyAlignment="1">
      <alignment/>
    </xf>
    <xf numFmtId="0" fontId="20" fillId="18" borderId="15" xfId="0" applyFont="1" applyFill="1" applyBorder="1" applyAlignment="1">
      <alignment horizontal="center"/>
    </xf>
    <xf numFmtId="0" fontId="27" fillId="0" borderId="18" xfId="0" applyFont="1" applyBorder="1" applyAlignment="1">
      <alignment horizontal="left"/>
    </xf>
    <xf numFmtId="3" fontId="11" fillId="0" borderId="11" xfId="0" applyNumberFormat="1" applyFont="1" applyBorder="1" applyAlignment="1">
      <alignment/>
    </xf>
    <xf numFmtId="3" fontId="11" fillId="0" borderId="20" xfId="0" applyNumberFormat="1" applyFont="1" applyBorder="1" applyAlignment="1">
      <alignment horizontal="center"/>
    </xf>
    <xf numFmtId="3" fontId="11" fillId="0" borderId="20" xfId="0" applyNumberFormat="1" applyFont="1" applyBorder="1" applyAlignment="1">
      <alignment horizontal="right"/>
    </xf>
    <xf numFmtId="0" fontId="11" fillId="0" borderId="25" xfId="0" applyFont="1" applyBorder="1" applyAlignment="1">
      <alignment horizontal="left"/>
    </xf>
    <xf numFmtId="0" fontId="29" fillId="0" borderId="0" xfId="0" applyNumberFormat="1" applyFont="1" applyAlignment="1">
      <alignment/>
    </xf>
    <xf numFmtId="0" fontId="30" fillId="0" borderId="0" xfId="0" applyNumberFormat="1" applyFont="1" applyAlignment="1">
      <alignment horizontal="left"/>
    </xf>
    <xf numFmtId="0" fontId="30" fillId="0" borderId="0" xfId="0" applyNumberFormat="1" applyFont="1" applyAlignment="1">
      <alignment horizontal="center"/>
    </xf>
    <xf numFmtId="0" fontId="29" fillId="0" borderId="0" xfId="0" applyNumberFormat="1" applyFont="1" applyBorder="1" applyAlignment="1">
      <alignment/>
    </xf>
    <xf numFmtId="0" fontId="30" fillId="0" borderId="34" xfId="0" applyNumberFormat="1" applyFont="1" applyBorder="1" applyAlignment="1">
      <alignment horizontal="center"/>
    </xf>
    <xf numFmtId="0" fontId="30" fillId="0" borderId="11" xfId="0" applyNumberFormat="1" applyFont="1" applyBorder="1" applyAlignment="1">
      <alignment horizontal="center"/>
    </xf>
    <xf numFmtId="0" fontId="29" fillId="0" borderId="36" xfId="0" applyNumberFormat="1" applyFont="1" applyBorder="1" applyAlignment="1">
      <alignment horizontal="center"/>
    </xf>
    <xf numFmtId="0" fontId="30" fillId="0" borderId="15" xfId="0" applyNumberFormat="1" applyFont="1" applyBorder="1" applyAlignment="1">
      <alignment horizontal="center"/>
    </xf>
    <xf numFmtId="0" fontId="29" fillId="0" borderId="25" xfId="0" applyNumberFormat="1" applyFont="1" applyBorder="1" applyAlignment="1">
      <alignment/>
    </xf>
    <xf numFmtId="3" fontId="29" fillId="0" borderId="25" xfId="0" applyNumberFormat="1" applyFont="1" applyFill="1" applyBorder="1" applyAlignment="1">
      <alignment/>
    </xf>
    <xf numFmtId="0" fontId="29" fillId="0" borderId="25" xfId="0" applyNumberFormat="1" applyFont="1" applyBorder="1" applyAlignment="1">
      <alignment/>
    </xf>
    <xf numFmtId="0" fontId="30" fillId="0" borderId="39" xfId="0" applyNumberFormat="1" applyFont="1" applyBorder="1" applyAlignment="1">
      <alignment/>
    </xf>
    <xf numFmtId="3" fontId="30" fillId="11" borderId="40" xfId="0" applyNumberFormat="1" applyFont="1" applyFill="1" applyBorder="1" applyAlignment="1">
      <alignment/>
    </xf>
    <xf numFmtId="0" fontId="29" fillId="0" borderId="0" xfId="0" applyNumberFormat="1" applyFont="1" applyAlignment="1">
      <alignment/>
    </xf>
    <xf numFmtId="0" fontId="29" fillId="0" borderId="15" xfId="0" applyNumberFormat="1" applyFont="1" applyBorder="1" applyAlignment="1">
      <alignment horizontal="center"/>
    </xf>
    <xf numFmtId="0" fontId="29" fillId="0" borderId="41" xfId="0" applyNumberFormat="1" applyFont="1" applyBorder="1" applyAlignment="1">
      <alignment/>
    </xf>
    <xf numFmtId="3" fontId="29" fillId="11" borderId="25" xfId="0" applyNumberFormat="1" applyFont="1" applyFill="1" applyBorder="1" applyAlignment="1">
      <alignment/>
    </xf>
    <xf numFmtId="3" fontId="30" fillId="18" borderId="40" xfId="0" applyNumberFormat="1" applyFont="1" applyFill="1" applyBorder="1" applyAlignment="1">
      <alignment/>
    </xf>
    <xf numFmtId="3" fontId="29" fillId="0" borderId="0" xfId="0" applyNumberFormat="1" applyFont="1" applyAlignment="1">
      <alignment/>
    </xf>
    <xf numFmtId="0" fontId="29" fillId="0" borderId="0" xfId="52" applyFont="1">
      <alignment/>
      <protection/>
    </xf>
    <xf numFmtId="0" fontId="30" fillId="0" borderId="0" xfId="52" applyFont="1" applyAlignment="1">
      <alignment horizontal="center"/>
      <protection/>
    </xf>
    <xf numFmtId="0" fontId="30" fillId="0" borderId="34" xfId="52" applyFont="1" applyBorder="1" applyAlignment="1">
      <alignment horizontal="center"/>
      <protection/>
    </xf>
    <xf numFmtId="0" fontId="30" fillId="0" borderId="11" xfId="52" applyFont="1" applyBorder="1" applyAlignment="1">
      <alignment horizontal="center"/>
      <protection/>
    </xf>
    <xf numFmtId="0" fontId="30" fillId="0" borderId="13" xfId="52" applyFont="1" applyBorder="1" applyAlignment="1">
      <alignment horizontal="center"/>
      <protection/>
    </xf>
    <xf numFmtId="0" fontId="30" fillId="0" borderId="36" xfId="52" applyFont="1" applyBorder="1" applyAlignment="1">
      <alignment horizontal="center"/>
      <protection/>
    </xf>
    <xf numFmtId="0" fontId="30" fillId="0" borderId="15" xfId="52" applyFont="1" applyBorder="1" applyAlignment="1">
      <alignment horizontal="center"/>
      <protection/>
    </xf>
    <xf numFmtId="0" fontId="30" fillId="0" borderId="17" xfId="52" applyFont="1" applyBorder="1" applyAlignment="1">
      <alignment horizontal="center"/>
      <protection/>
    </xf>
    <xf numFmtId="0" fontId="29" fillId="0" borderId="19" xfId="52" applyFont="1" applyBorder="1">
      <alignment/>
      <protection/>
    </xf>
    <xf numFmtId="0" fontId="29" fillId="0" borderId="19" xfId="52" applyFont="1" applyBorder="1" applyAlignment="1">
      <alignment horizontal="center"/>
      <protection/>
    </xf>
    <xf numFmtId="3" fontId="30" fillId="0" borderId="19" xfId="52" applyNumberFormat="1" applyFont="1" applyBorder="1">
      <alignment/>
      <protection/>
    </xf>
    <xf numFmtId="0" fontId="29" fillId="0" borderId="34" xfId="52" applyFont="1" applyBorder="1">
      <alignment/>
      <protection/>
    </xf>
    <xf numFmtId="0" fontId="29" fillId="0" borderId="11" xfId="52" applyFont="1" applyBorder="1">
      <alignment/>
      <protection/>
    </xf>
    <xf numFmtId="0" fontId="29" fillId="0" borderId="13" xfId="52" applyFont="1" applyBorder="1">
      <alignment/>
      <protection/>
    </xf>
    <xf numFmtId="0" fontId="29" fillId="0" borderId="37" xfId="52" applyFont="1" applyBorder="1">
      <alignment/>
      <protection/>
    </xf>
    <xf numFmtId="0" fontId="30" fillId="0" borderId="19" xfId="52" applyFont="1" applyBorder="1">
      <alignment/>
      <protection/>
    </xf>
    <xf numFmtId="3" fontId="30" fillId="0" borderId="42" xfId="52" applyNumberFormat="1" applyFont="1" applyBorder="1">
      <alignment/>
      <protection/>
    </xf>
    <xf numFmtId="0" fontId="29" fillId="0" borderId="36" xfId="52" applyFont="1" applyBorder="1">
      <alignment/>
      <protection/>
    </xf>
    <xf numFmtId="0" fontId="29" fillId="0" borderId="15" xfId="52" applyFont="1" applyBorder="1">
      <alignment/>
      <protection/>
    </xf>
    <xf numFmtId="0" fontId="29" fillId="0" borderId="17" xfId="52" applyFont="1" applyBorder="1">
      <alignment/>
      <protection/>
    </xf>
    <xf numFmtId="3" fontId="0" fillId="0" borderId="0" xfId="0" applyNumberFormat="1" applyAlignment="1">
      <alignment/>
    </xf>
    <xf numFmtId="3" fontId="19" fillId="0" borderId="0" xfId="0" applyNumberFormat="1" applyFont="1" applyAlignment="1">
      <alignment/>
    </xf>
    <xf numFmtId="0" fontId="20" fillId="19" borderId="39" xfId="0" applyFont="1" applyFill="1" applyBorder="1" applyAlignment="1">
      <alignment horizontal="center" wrapText="1"/>
    </xf>
    <xf numFmtId="0" fontId="20" fillId="19" borderId="40" xfId="0" applyFont="1" applyFill="1" applyBorder="1" applyAlignment="1">
      <alignment horizontal="center" wrapText="1"/>
    </xf>
    <xf numFmtId="0" fontId="20" fillId="19" borderId="40" xfId="0" applyFont="1" applyFill="1" applyBorder="1" applyAlignment="1">
      <alignment horizontal="center"/>
    </xf>
    <xf numFmtId="0" fontId="33" fillId="19" borderId="40" xfId="0" applyFont="1" applyFill="1" applyBorder="1" applyAlignment="1">
      <alignment horizontal="center" wrapText="1"/>
    </xf>
    <xf numFmtId="0" fontId="20" fillId="19" borderId="43" xfId="0" applyFont="1" applyFill="1" applyBorder="1" applyAlignment="1">
      <alignment horizontal="center" wrapText="1"/>
    </xf>
    <xf numFmtId="3" fontId="20" fillId="19" borderId="44" xfId="0" applyNumberFormat="1" applyFont="1" applyFill="1" applyBorder="1" applyAlignment="1">
      <alignment horizontal="center"/>
    </xf>
    <xf numFmtId="0" fontId="34" fillId="0" borderId="45" xfId="0" applyFont="1" applyFill="1" applyBorder="1" applyAlignment="1">
      <alignment horizontal="center" vertical="center"/>
    </xf>
    <xf numFmtId="0" fontId="35" fillId="0" borderId="26" xfId="0" applyFont="1" applyFill="1" applyBorder="1" applyAlignment="1">
      <alignment horizontal="center" vertical="center"/>
    </xf>
    <xf numFmtId="0" fontId="34" fillId="0" borderId="26" xfId="0" applyFont="1" applyFill="1" applyBorder="1" applyAlignment="1">
      <alignment wrapText="1"/>
    </xf>
    <xf numFmtId="0" fontId="34" fillId="0" borderId="26" xfId="0" applyFont="1" applyFill="1" applyBorder="1" applyAlignment="1">
      <alignment horizontal="right"/>
    </xf>
    <xf numFmtId="3" fontId="34" fillId="0" borderId="26" xfId="0" applyNumberFormat="1" applyFont="1" applyFill="1" applyBorder="1" applyAlignment="1">
      <alignment horizontal="right"/>
    </xf>
    <xf numFmtId="3" fontId="34" fillId="0" borderId="29" xfId="0" applyNumberFormat="1" applyFont="1" applyFill="1" applyBorder="1" applyAlignment="1">
      <alignment horizontal="right"/>
    </xf>
    <xf numFmtId="0" fontId="34" fillId="0" borderId="46" xfId="0" applyFont="1" applyFill="1" applyBorder="1" applyAlignment="1">
      <alignment horizontal="justify"/>
    </xf>
    <xf numFmtId="0" fontId="34" fillId="0" borderId="47" xfId="0" applyFont="1" applyFill="1" applyBorder="1" applyAlignment="1">
      <alignment horizontal="center" vertical="center"/>
    </xf>
    <xf numFmtId="0" fontId="35" fillId="0" borderId="25" xfId="0" applyFont="1" applyFill="1" applyBorder="1" applyAlignment="1">
      <alignment horizontal="center" vertical="center"/>
    </xf>
    <xf numFmtId="0" fontId="34" fillId="0" borderId="25" xfId="0" applyFont="1" applyFill="1" applyBorder="1" applyAlignment="1">
      <alignment wrapText="1"/>
    </xf>
    <xf numFmtId="0" fontId="34" fillId="0" borderId="25" xfId="0" applyFont="1" applyFill="1" applyBorder="1" applyAlignment="1">
      <alignment horizontal="right"/>
    </xf>
    <xf numFmtId="3" fontId="34" fillId="0" borderId="25" xfId="0" applyNumberFormat="1" applyFont="1" applyFill="1" applyBorder="1" applyAlignment="1">
      <alignment horizontal="right"/>
    </xf>
    <xf numFmtId="3" fontId="34" fillId="0" borderId="30" xfId="0" applyNumberFormat="1" applyFont="1" applyFill="1" applyBorder="1" applyAlignment="1">
      <alignment horizontal="right"/>
    </xf>
    <xf numFmtId="0" fontId="34" fillId="0" borderId="48" xfId="0" applyFont="1" applyFill="1" applyBorder="1" applyAlignment="1">
      <alignment horizontal="justify"/>
    </xf>
    <xf numFmtId="3" fontId="34" fillId="0" borderId="0" xfId="0" applyNumberFormat="1" applyFont="1" applyFill="1" applyBorder="1" applyAlignment="1">
      <alignment horizontal="right"/>
    </xf>
    <xf numFmtId="0" fontId="34" fillId="0" borderId="47" xfId="0" applyFont="1" applyFill="1" applyBorder="1" applyAlignment="1">
      <alignment horizontal="center" vertical="center" wrapText="1"/>
    </xf>
    <xf numFmtId="3" fontId="34" fillId="0" borderId="25" xfId="0" applyNumberFormat="1" applyFont="1" applyFill="1" applyBorder="1" applyAlignment="1">
      <alignment/>
    </xf>
    <xf numFmtId="3" fontId="34" fillId="0" borderId="21" xfId="0" applyNumberFormat="1" applyFont="1" applyFill="1" applyBorder="1" applyAlignment="1">
      <alignment/>
    </xf>
    <xf numFmtId="0" fontId="34" fillId="0" borderId="49" xfId="0" applyFont="1" applyFill="1" applyBorder="1" applyAlignment="1">
      <alignment wrapText="1"/>
    </xf>
    <xf numFmtId="0" fontId="34" fillId="0" borderId="0" xfId="0" applyFont="1" applyFill="1" applyBorder="1" applyAlignment="1">
      <alignment horizontal="left" wrapText="1"/>
    </xf>
    <xf numFmtId="0" fontId="35" fillId="0" borderId="25" xfId="0" applyFont="1" applyFill="1" applyBorder="1" applyAlignment="1">
      <alignment horizontal="center" vertical="center" wrapText="1"/>
    </xf>
    <xf numFmtId="0" fontId="34" fillId="0" borderId="25" xfId="0" applyFont="1" applyFill="1" applyBorder="1" applyAlignment="1">
      <alignment horizontal="justify"/>
    </xf>
    <xf numFmtId="3" fontId="34" fillId="0" borderId="22" xfId="0" applyNumberFormat="1" applyFont="1" applyFill="1" applyBorder="1" applyAlignment="1">
      <alignment/>
    </xf>
    <xf numFmtId="3" fontId="34" fillId="0" borderId="25" xfId="0" applyNumberFormat="1" applyFont="1" applyFill="1" applyBorder="1" applyAlignment="1">
      <alignment wrapText="1"/>
    </xf>
    <xf numFmtId="3" fontId="34" fillId="0" borderId="21" xfId="0" applyNumberFormat="1" applyFont="1" applyFill="1" applyBorder="1" applyAlignment="1">
      <alignment wrapText="1"/>
    </xf>
    <xf numFmtId="0" fontId="34" fillId="0" borderId="50" xfId="0" applyFont="1" applyFill="1" applyBorder="1" applyAlignment="1">
      <alignment horizontal="center" vertical="center" wrapText="1"/>
    </xf>
    <xf numFmtId="0" fontId="35" fillId="0" borderId="22" xfId="0" applyFont="1" applyFill="1" applyBorder="1" applyAlignment="1">
      <alignment horizontal="center" vertical="center"/>
    </xf>
    <xf numFmtId="0" fontId="34" fillId="0" borderId="22" xfId="0" applyFont="1" applyFill="1" applyBorder="1" applyAlignment="1">
      <alignment horizontal="justify"/>
    </xf>
    <xf numFmtId="0" fontId="34" fillId="0" borderId="22" xfId="0" applyFont="1" applyFill="1" applyBorder="1" applyAlignment="1">
      <alignment horizontal="right"/>
    </xf>
    <xf numFmtId="0" fontId="34" fillId="0" borderId="50" xfId="0" applyFont="1" applyFill="1" applyBorder="1" applyAlignment="1">
      <alignment horizontal="center" vertical="center"/>
    </xf>
    <xf numFmtId="0" fontId="35" fillId="0" borderId="22" xfId="0" applyFont="1" applyFill="1" applyBorder="1" applyAlignment="1">
      <alignment horizontal="center" vertical="center" wrapText="1"/>
    </xf>
    <xf numFmtId="0" fontId="34" fillId="0" borderId="22" xfId="0" applyFont="1" applyFill="1" applyBorder="1" applyAlignment="1">
      <alignment horizontal="right" wrapText="1"/>
    </xf>
    <xf numFmtId="3" fontId="34" fillId="0" borderId="22" xfId="0" applyNumberFormat="1" applyFont="1" applyFill="1" applyBorder="1" applyAlignment="1">
      <alignment wrapText="1"/>
    </xf>
    <xf numFmtId="0" fontId="34" fillId="0" borderId="49" xfId="0" applyFont="1" applyFill="1" applyBorder="1" applyAlignment="1">
      <alignment horizontal="justify"/>
    </xf>
    <xf numFmtId="0" fontId="34" fillId="0" borderId="0" xfId="0" applyFont="1" applyFill="1" applyAlignment="1">
      <alignment horizontal="justify"/>
    </xf>
    <xf numFmtId="0" fontId="34" fillId="0" borderId="25" xfId="0" applyFont="1" applyFill="1" applyBorder="1" applyAlignment="1">
      <alignment horizontal="justify" wrapText="1"/>
    </xf>
    <xf numFmtId="0" fontId="34" fillId="0" borderId="25" xfId="0" applyFont="1" applyFill="1" applyBorder="1" applyAlignment="1">
      <alignment horizontal="right" wrapText="1"/>
    </xf>
    <xf numFmtId="3" fontId="34" fillId="0" borderId="30" xfId="0" applyNumberFormat="1" applyFont="1" applyFill="1" applyBorder="1" applyAlignment="1">
      <alignment wrapText="1"/>
    </xf>
    <xf numFmtId="0" fontId="36" fillId="19" borderId="37" xfId="0" applyFont="1" applyFill="1" applyBorder="1" applyAlignment="1">
      <alignment horizontal="left" vertical="center" wrapText="1"/>
    </xf>
    <xf numFmtId="0" fontId="37" fillId="0" borderId="0" xfId="0" applyFont="1" applyAlignment="1">
      <alignment horizontal="justify"/>
    </xf>
    <xf numFmtId="168" fontId="34" fillId="0" borderId="22" xfId="0" applyNumberFormat="1" applyFont="1" applyFill="1" applyBorder="1" applyAlignment="1">
      <alignment horizontal="right" wrapText="1"/>
    </xf>
    <xf numFmtId="0" fontId="34" fillId="11" borderId="47" xfId="0" applyFont="1" applyFill="1" applyBorder="1" applyAlignment="1">
      <alignment horizontal="center" vertical="center"/>
    </xf>
    <xf numFmtId="0" fontId="35" fillId="11" borderId="22" xfId="0" applyFont="1" applyFill="1" applyBorder="1" applyAlignment="1">
      <alignment horizontal="center" vertical="center" wrapText="1"/>
    </xf>
    <xf numFmtId="0" fontId="34" fillId="11" borderId="25" xfId="0" applyFont="1" applyFill="1" applyBorder="1" applyAlignment="1">
      <alignment horizontal="justify"/>
    </xf>
    <xf numFmtId="0" fontId="34" fillId="11" borderId="22" xfId="0" applyFont="1" applyFill="1" applyBorder="1" applyAlignment="1">
      <alignment horizontal="right" wrapText="1"/>
    </xf>
    <xf numFmtId="0" fontId="34" fillId="11" borderId="22" xfId="0" applyFont="1" applyFill="1" applyBorder="1" applyAlignment="1">
      <alignment horizontal="right"/>
    </xf>
    <xf numFmtId="3" fontId="34" fillId="11" borderId="22" xfId="0" applyNumberFormat="1" applyFont="1" applyFill="1" applyBorder="1" applyAlignment="1">
      <alignment wrapText="1"/>
    </xf>
    <xf numFmtId="3" fontId="34" fillId="11" borderId="21" xfId="0" applyNumberFormat="1" applyFont="1" applyFill="1" applyBorder="1" applyAlignment="1">
      <alignment wrapText="1"/>
    </xf>
    <xf numFmtId="0" fontId="34" fillId="0" borderId="0" xfId="0" applyFont="1" applyFill="1" applyAlignment="1">
      <alignment wrapText="1"/>
    </xf>
    <xf numFmtId="14" fontId="34" fillId="0" borderId="49" xfId="0" applyNumberFormat="1" applyFont="1" applyFill="1" applyBorder="1" applyAlignment="1">
      <alignment horizontal="justify"/>
    </xf>
    <xf numFmtId="0" fontId="0" fillId="0" borderId="27" xfId="0" applyBorder="1" applyAlignment="1">
      <alignment/>
    </xf>
    <xf numFmtId="3" fontId="0" fillId="0" borderId="27" xfId="0" applyNumberFormat="1" applyBorder="1" applyAlignment="1">
      <alignment/>
    </xf>
    <xf numFmtId="0" fontId="34" fillId="11" borderId="47" xfId="0" applyFont="1" applyFill="1" applyBorder="1" applyAlignment="1">
      <alignment horizontal="center" vertical="center" wrapText="1"/>
    </xf>
    <xf numFmtId="0" fontId="35" fillId="11" borderId="25" xfId="0" applyFont="1" applyFill="1" applyBorder="1" applyAlignment="1">
      <alignment horizontal="center" vertical="center" wrapText="1"/>
    </xf>
    <xf numFmtId="0" fontId="34" fillId="0" borderId="22" xfId="0" applyFont="1" applyBorder="1" applyAlignment="1">
      <alignment horizontal="justify"/>
    </xf>
    <xf numFmtId="0" fontId="0" fillId="0" borderId="32" xfId="0" applyBorder="1" applyAlignment="1">
      <alignment/>
    </xf>
    <xf numFmtId="3" fontId="0" fillId="0" borderId="32" xfId="0" applyNumberFormat="1" applyBorder="1" applyAlignment="1">
      <alignment/>
    </xf>
    <xf numFmtId="169" fontId="20" fillId="19" borderId="40" xfId="0" applyNumberFormat="1" applyFont="1" applyFill="1" applyBorder="1" applyAlignment="1">
      <alignment horizontal="center" wrapText="1"/>
    </xf>
    <xf numFmtId="0" fontId="20" fillId="19" borderId="44" xfId="0" applyFont="1" applyFill="1" applyBorder="1" applyAlignment="1">
      <alignment horizontal="center" wrapText="1"/>
    </xf>
    <xf numFmtId="0" fontId="0" fillId="0" borderId="0" xfId="53">
      <alignment/>
      <protection/>
    </xf>
    <xf numFmtId="0" fontId="39" fillId="0" borderId="0" xfId="53" applyFont="1" applyAlignment="1">
      <alignment horizontal="center" wrapText="1"/>
      <protection/>
    </xf>
    <xf numFmtId="0" fontId="40" fillId="0" borderId="0" xfId="53" applyFont="1">
      <alignment/>
      <protection/>
    </xf>
    <xf numFmtId="0" fontId="41" fillId="0" borderId="0" xfId="53" applyFont="1">
      <alignment/>
      <protection/>
    </xf>
    <xf numFmtId="0" fontId="30" fillId="19" borderId="51" xfId="53" applyFont="1" applyFill="1" applyBorder="1" applyAlignment="1">
      <alignment horizontal="center"/>
      <protection/>
    </xf>
    <xf numFmtId="0" fontId="30" fillId="19" borderId="52" xfId="53" applyFont="1" applyFill="1" applyBorder="1" applyAlignment="1">
      <alignment horizontal="center"/>
      <protection/>
    </xf>
    <xf numFmtId="0" fontId="30" fillId="19" borderId="52" xfId="53" applyFont="1" applyFill="1" applyBorder="1">
      <alignment/>
      <protection/>
    </xf>
    <xf numFmtId="0" fontId="29" fillId="0" borderId="47" xfId="53" applyFont="1" applyFill="1" applyBorder="1" applyAlignment="1">
      <alignment horizontal="center" wrapText="1"/>
      <protection/>
    </xf>
    <xf numFmtId="0" fontId="29" fillId="0" borderId="41" xfId="53" applyFont="1" applyFill="1" applyBorder="1">
      <alignment/>
      <protection/>
    </xf>
    <xf numFmtId="0" fontId="29" fillId="0" borderId="41" xfId="53" applyFont="1" applyFill="1" applyBorder="1" applyAlignment="1">
      <alignment wrapText="1"/>
      <protection/>
    </xf>
    <xf numFmtId="3" fontId="29" fillId="0" borderId="41" xfId="53" applyNumberFormat="1" applyFont="1" applyFill="1" applyBorder="1">
      <alignment/>
      <protection/>
    </xf>
    <xf numFmtId="3" fontId="29" fillId="0" borderId="53" xfId="53" applyNumberFormat="1" applyFont="1" applyFill="1" applyBorder="1">
      <alignment/>
      <protection/>
    </xf>
    <xf numFmtId="3" fontId="29" fillId="20" borderId="41" xfId="53" applyNumberFormat="1" applyFont="1" applyFill="1" applyBorder="1">
      <alignment/>
      <protection/>
    </xf>
    <xf numFmtId="3" fontId="30" fillId="0" borderId="54" xfId="53" applyNumberFormat="1" applyFont="1" applyFill="1" applyBorder="1">
      <alignment/>
      <protection/>
    </xf>
    <xf numFmtId="0" fontId="29" fillId="0" borderId="25" xfId="53" applyFont="1" applyFill="1" applyBorder="1">
      <alignment/>
      <protection/>
    </xf>
    <xf numFmtId="0" fontId="29" fillId="0" borderId="25" xfId="53" applyFont="1" applyFill="1" applyBorder="1" applyAlignment="1">
      <alignment wrapText="1"/>
      <protection/>
    </xf>
    <xf numFmtId="3" fontId="29" fillId="0" borderId="25" xfId="53" applyNumberFormat="1" applyFont="1" applyFill="1" applyBorder="1">
      <alignment/>
      <protection/>
    </xf>
    <xf numFmtId="3" fontId="29" fillId="0" borderId="47" xfId="53" applyNumberFormat="1" applyFont="1" applyFill="1" applyBorder="1">
      <alignment/>
      <protection/>
    </xf>
    <xf numFmtId="3" fontId="29" fillId="20" borderId="25" xfId="53" applyNumberFormat="1" applyFont="1" applyFill="1" applyBorder="1">
      <alignment/>
      <protection/>
    </xf>
    <xf numFmtId="3" fontId="30" fillId="0" borderId="48" xfId="53" applyNumberFormat="1" applyFont="1" applyFill="1" applyBorder="1">
      <alignment/>
      <protection/>
    </xf>
    <xf numFmtId="0" fontId="29" fillId="0" borderId="25" xfId="53" applyFont="1" applyFill="1" applyBorder="1" applyAlignment="1">
      <alignment horizontal="justify" vertical="top" wrapText="1"/>
      <protection/>
    </xf>
    <xf numFmtId="3" fontId="29" fillId="20" borderId="47" xfId="53" applyNumberFormat="1" applyFont="1" applyFill="1" applyBorder="1">
      <alignment/>
      <protection/>
    </xf>
    <xf numFmtId="0" fontId="29" fillId="0" borderId="50" xfId="53" applyFont="1" applyFill="1" applyBorder="1" applyAlignment="1">
      <alignment horizontal="center" wrapText="1"/>
      <protection/>
    </xf>
    <xf numFmtId="0" fontId="29" fillId="0" borderId="32" xfId="53" applyFont="1" applyFill="1" applyBorder="1" applyAlignment="1">
      <alignment wrapText="1"/>
      <protection/>
    </xf>
    <xf numFmtId="0" fontId="29" fillId="0" borderId="22" xfId="53" applyFont="1" applyFill="1" applyBorder="1" applyAlignment="1">
      <alignment wrapText="1"/>
      <protection/>
    </xf>
    <xf numFmtId="3" fontId="29" fillId="0" borderId="22" xfId="53" applyNumberFormat="1" applyFont="1" applyFill="1" applyBorder="1">
      <alignment/>
      <protection/>
    </xf>
    <xf numFmtId="3" fontId="29" fillId="20" borderId="50" xfId="53" applyNumberFormat="1" applyFont="1" applyFill="1" applyBorder="1">
      <alignment/>
      <protection/>
    </xf>
    <xf numFmtId="3" fontId="30" fillId="0" borderId="49" xfId="53" applyNumberFormat="1" applyFont="1" applyFill="1" applyBorder="1">
      <alignment/>
      <protection/>
    </xf>
    <xf numFmtId="0" fontId="29" fillId="0" borderId="36" xfId="53" applyFont="1" applyFill="1" applyBorder="1" applyAlignment="1">
      <alignment horizontal="center" wrapText="1"/>
      <protection/>
    </xf>
    <xf numFmtId="0" fontId="29" fillId="0" borderId="33" xfId="53" applyFont="1" applyFill="1" applyBorder="1" applyAlignment="1">
      <alignment wrapText="1"/>
      <protection/>
    </xf>
    <xf numFmtId="0" fontId="29" fillId="0" borderId="15" xfId="53" applyFont="1" applyFill="1" applyBorder="1" applyAlignment="1">
      <alignment wrapText="1"/>
      <protection/>
    </xf>
    <xf numFmtId="3" fontId="29" fillId="0" borderId="15" xfId="53" applyNumberFormat="1" applyFont="1" applyFill="1" applyBorder="1">
      <alignment/>
      <protection/>
    </xf>
    <xf numFmtId="3" fontId="29" fillId="20" borderId="36" xfId="53" applyNumberFormat="1" applyFont="1" applyFill="1" applyBorder="1">
      <alignment/>
      <protection/>
    </xf>
    <xf numFmtId="3" fontId="30" fillId="0" borderId="17" xfId="53" applyNumberFormat="1" applyFont="1" applyFill="1" applyBorder="1">
      <alignment/>
      <protection/>
    </xf>
    <xf numFmtId="0" fontId="29" fillId="0" borderId="0" xfId="53" applyFont="1">
      <alignment/>
      <protection/>
    </xf>
    <xf numFmtId="3" fontId="29" fillId="0" borderId="0" xfId="53" applyNumberFormat="1" applyFont="1">
      <alignment/>
      <protection/>
    </xf>
    <xf numFmtId="0" fontId="29" fillId="11" borderId="0" xfId="53" applyFont="1" applyFill="1">
      <alignment/>
      <protection/>
    </xf>
    <xf numFmtId="0" fontId="30" fillId="11" borderId="0" xfId="53" applyFont="1" applyFill="1">
      <alignment/>
      <protection/>
    </xf>
    <xf numFmtId="169" fontId="30" fillId="11" borderId="0" xfId="53" applyNumberFormat="1" applyFont="1" applyFill="1">
      <alignment/>
      <protection/>
    </xf>
    <xf numFmtId="0" fontId="28" fillId="19" borderId="55" xfId="53" applyFont="1" applyFill="1" applyBorder="1">
      <alignment/>
      <protection/>
    </xf>
    <xf numFmtId="3" fontId="28" fillId="19" borderId="55" xfId="53" applyNumberFormat="1" applyFont="1" applyFill="1" applyBorder="1">
      <alignment/>
      <protection/>
    </xf>
    <xf numFmtId="3" fontId="42" fillId="19" borderId="55" xfId="53" applyNumberFormat="1" applyFont="1" applyFill="1" applyBorder="1">
      <alignment/>
      <protection/>
    </xf>
    <xf numFmtId="0" fontId="42" fillId="19" borderId="55" xfId="53" applyFont="1" applyFill="1" applyBorder="1">
      <alignment/>
      <protection/>
    </xf>
    <xf numFmtId="169" fontId="42" fillId="19" borderId="56" xfId="53" applyNumberFormat="1" applyFont="1" applyFill="1" applyBorder="1">
      <alignment/>
      <protection/>
    </xf>
    <xf numFmtId="3" fontId="0" fillId="0" borderId="0" xfId="53" applyNumberFormat="1">
      <alignment/>
      <protection/>
    </xf>
    <xf numFmtId="4" fontId="0" fillId="0" borderId="0" xfId="53" applyNumberFormat="1">
      <alignment/>
      <protection/>
    </xf>
    <xf numFmtId="3" fontId="43" fillId="0" borderId="0" xfId="53" applyNumberFormat="1" applyFont="1">
      <alignment/>
      <protection/>
    </xf>
    <xf numFmtId="0" fontId="0" fillId="0" borderId="57" xfId="53" applyBorder="1">
      <alignment/>
      <protection/>
    </xf>
    <xf numFmtId="3" fontId="19" fillId="0" borderId="20" xfId="0" applyNumberFormat="1" applyFont="1" applyFill="1" applyBorder="1" applyAlignment="1">
      <alignment vertical="center"/>
    </xf>
    <xf numFmtId="3" fontId="19" fillId="0" borderId="25" xfId="0" applyNumberFormat="1" applyFont="1" applyFill="1" applyBorder="1" applyAlignment="1">
      <alignment horizontal="left" wrapText="1"/>
    </xf>
    <xf numFmtId="3" fontId="19" fillId="0" borderId="25" xfId="0" applyNumberFormat="1" applyFont="1" applyFill="1" applyBorder="1" applyAlignment="1">
      <alignment/>
    </xf>
    <xf numFmtId="3" fontId="27" fillId="0" borderId="19" xfId="0" applyNumberFormat="1" applyFont="1" applyFill="1" applyBorder="1" applyAlignment="1">
      <alignment/>
    </xf>
    <xf numFmtId="3" fontId="11" fillId="0" borderId="19" xfId="0" applyNumberFormat="1" applyFont="1" applyFill="1" applyBorder="1" applyAlignment="1" quotePrefix="1">
      <alignment/>
    </xf>
    <xf numFmtId="3" fontId="19" fillId="21" borderId="19" xfId="0" applyNumberFormat="1" applyFont="1" applyFill="1" applyBorder="1" applyAlignment="1">
      <alignment horizontal="center"/>
    </xf>
    <xf numFmtId="0" fontId="11" fillId="0" borderId="19" xfId="0" applyFont="1" applyBorder="1" applyAlignment="1">
      <alignment wrapText="1"/>
    </xf>
    <xf numFmtId="3" fontId="11" fillId="0" borderId="19" xfId="0" applyNumberFormat="1" applyFont="1" applyFill="1" applyBorder="1" applyAlignment="1">
      <alignment vertical="center"/>
    </xf>
    <xf numFmtId="0" fontId="19" fillId="18" borderId="30" xfId="0" applyFont="1" applyFill="1" applyBorder="1" applyAlignment="1">
      <alignment horizontal="center"/>
    </xf>
    <xf numFmtId="3" fontId="19" fillId="18" borderId="25" xfId="0" applyNumberFormat="1" applyFont="1" applyFill="1" applyBorder="1" applyAlignment="1">
      <alignment horizontal="center"/>
    </xf>
    <xf numFmtId="0" fontId="20" fillId="0" borderId="0" xfId="0" applyFont="1" applyFill="1" applyBorder="1" applyAlignment="1">
      <alignment horizontal="center"/>
    </xf>
    <xf numFmtId="3" fontId="19" fillId="18" borderId="30" xfId="0" applyNumberFormat="1" applyFont="1" applyFill="1" applyBorder="1" applyAlignment="1">
      <alignment horizontal="center"/>
    </xf>
    <xf numFmtId="0" fontId="20" fillId="18" borderId="39" xfId="0" applyFont="1" applyFill="1" applyBorder="1" applyAlignment="1">
      <alignment horizontal="center" vertical="center"/>
    </xf>
    <xf numFmtId="3" fontId="19" fillId="18" borderId="28" xfId="0" applyNumberFormat="1" applyFont="1" applyFill="1" applyBorder="1" applyAlignment="1">
      <alignment horizontal="center"/>
    </xf>
    <xf numFmtId="0" fontId="18" fillId="0" borderId="0" xfId="0" applyFont="1" applyBorder="1" applyAlignment="1">
      <alignment horizontal="center"/>
    </xf>
    <xf numFmtId="0" fontId="19" fillId="18" borderId="18" xfId="0" applyFont="1" applyFill="1" applyBorder="1" applyAlignment="1">
      <alignment horizontal="center"/>
    </xf>
    <xf numFmtId="0" fontId="30" fillId="0" borderId="0" xfId="52" applyFont="1" applyBorder="1" applyAlignment="1">
      <alignment horizontal="center"/>
      <protection/>
    </xf>
    <xf numFmtId="0" fontId="38" fillId="0" borderId="0" xfId="53" applyFont="1" applyBorder="1" applyAlignment="1">
      <alignment horizontal="center" wrapText="1"/>
      <protection/>
    </xf>
    <xf numFmtId="0" fontId="39" fillId="0" borderId="0" xfId="53" applyFont="1" applyBorder="1" applyAlignment="1">
      <alignment horizontal="center" wrapText="1"/>
      <protection/>
    </xf>
    <xf numFmtId="0" fontId="30" fillId="19" borderId="51" xfId="53" applyFont="1" applyFill="1" applyBorder="1" applyAlignment="1">
      <alignment horizontal="center" wrapText="1"/>
      <protection/>
    </xf>
    <xf numFmtId="0" fontId="29" fillId="0" borderId="58" xfId="53" applyFont="1" applyFill="1" applyBorder="1" applyAlignment="1">
      <alignment horizontal="justify" vertical="top" wrapText="1"/>
      <protection/>
    </xf>
    <xf numFmtId="3" fontId="29" fillId="0" borderId="58" xfId="53" applyNumberFormat="1" applyFont="1" applyFill="1" applyBorder="1" applyAlignment="1">
      <alignment horizontal="right" vertical="center" wrapText="1"/>
      <protection/>
    </xf>
    <xf numFmtId="3" fontId="31" fillId="0" borderId="0" xfId="0" applyNumberFormat="1" applyFont="1" applyBorder="1" applyAlignment="1">
      <alignment horizontal="center"/>
    </xf>
    <xf numFmtId="3" fontId="32" fillId="0" borderId="0" xfId="0" applyNumberFormat="1" applyFont="1" applyBorder="1" applyAlignment="1">
      <alignment horizontal="center"/>
    </xf>
    <xf numFmtId="0" fontId="20" fillId="22" borderId="0"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Empocaldas Autos" xfId="52"/>
    <cellStyle name="Normal_EMPOCALDAS STROS. REDES DE CONDUCCION"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E0E0"/>
      <rgbColor rgb="009966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FFFFC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527"/>
  <sheetViews>
    <sheetView tabSelected="1" zoomScale="120" zoomScaleNormal="120" zoomScalePageLayoutView="0" workbookViewId="0" topLeftCell="A34">
      <selection activeCell="B61" sqref="B61"/>
    </sheetView>
  </sheetViews>
  <sheetFormatPr defaultColWidth="11.421875" defaultRowHeight="12.75"/>
  <cols>
    <col min="1" max="1" width="62.8515625" style="1" customWidth="1"/>
    <col min="2" max="2" width="26.00390625" style="2" customWidth="1"/>
    <col min="3" max="3" width="12.00390625" style="2" customWidth="1"/>
    <col min="4" max="4" width="59.8515625" style="2" customWidth="1"/>
    <col min="5" max="16384" width="11.421875" style="1" customWidth="1"/>
  </cols>
  <sheetData>
    <row r="1" spans="1:5" ht="18.75">
      <c r="A1" s="371" t="s">
        <v>0</v>
      </c>
      <c r="B1" s="371"/>
      <c r="C1" s="371"/>
      <c r="D1" s="371"/>
      <c r="E1" s="3"/>
    </row>
    <row r="2" spans="1:5" ht="15.75">
      <c r="A2" s="381" t="s">
        <v>1</v>
      </c>
      <c r="B2" s="381"/>
      <c r="C2" s="381"/>
      <c r="D2" s="381"/>
      <c r="E2" s="3"/>
    </row>
    <row r="3" spans="1:5" s="6" customFormat="1" ht="15.75">
      <c r="A3" s="381" t="s">
        <v>864</v>
      </c>
      <c r="B3" s="381"/>
      <c r="C3" s="381"/>
      <c r="D3" s="381"/>
      <c r="E3" s="5"/>
    </row>
    <row r="4" spans="1:5" ht="9" customHeight="1">
      <c r="A4" s="7"/>
      <c r="B4" s="7"/>
      <c r="C4" s="8"/>
      <c r="D4" s="7"/>
      <c r="E4" s="3"/>
    </row>
    <row r="5" spans="1:5" ht="17.25" customHeight="1">
      <c r="A5" s="9"/>
      <c r="B5" s="9"/>
      <c r="C5" s="8"/>
      <c r="D5" s="10" t="s">
        <v>2</v>
      </c>
      <c r="E5" s="3"/>
    </row>
    <row r="6" spans="1:5" ht="15.75">
      <c r="A6" s="11" t="s">
        <v>3</v>
      </c>
      <c r="B6" s="12" t="s">
        <v>4</v>
      </c>
      <c r="C6" s="13"/>
      <c r="D6" s="14" t="s">
        <v>5</v>
      </c>
      <c r="E6" s="15"/>
    </row>
    <row r="7" spans="1:5" ht="15.75">
      <c r="A7" s="16" t="s">
        <v>6</v>
      </c>
      <c r="B7" s="17" t="s">
        <v>7</v>
      </c>
      <c r="C7" s="18" t="s">
        <v>8</v>
      </c>
      <c r="D7" s="19" t="s">
        <v>9</v>
      </c>
      <c r="E7" s="20" t="s">
        <v>8</v>
      </c>
    </row>
    <row r="8" spans="1:5" ht="15.75">
      <c r="A8" s="21"/>
      <c r="B8" s="22" t="s">
        <v>10</v>
      </c>
      <c r="C8" s="23"/>
      <c r="D8" s="24"/>
      <c r="E8" s="25"/>
    </row>
    <row r="9" spans="1:5" ht="15.75">
      <c r="A9" s="21"/>
      <c r="B9" s="22"/>
      <c r="C9" s="23"/>
      <c r="D9" s="23" t="s">
        <v>11</v>
      </c>
      <c r="E9" s="26">
        <v>3</v>
      </c>
    </row>
    <row r="10" spans="1:5" ht="12.75">
      <c r="A10" s="27" t="s">
        <v>12</v>
      </c>
      <c r="B10" s="23"/>
      <c r="C10" s="23"/>
      <c r="D10" s="23" t="s">
        <v>13</v>
      </c>
      <c r="E10" s="26" t="s">
        <v>10</v>
      </c>
    </row>
    <row r="11" spans="1:5" ht="12.75">
      <c r="A11" s="27" t="s">
        <v>14</v>
      </c>
      <c r="B11" s="23"/>
      <c r="C11" s="23"/>
      <c r="D11" s="23" t="s">
        <v>15</v>
      </c>
      <c r="E11" s="26">
        <v>3</v>
      </c>
    </row>
    <row r="12" spans="1:5" ht="12.75">
      <c r="A12" s="28" t="s">
        <v>16</v>
      </c>
      <c r="B12" s="29">
        <f>+'Valores Asegurados'!B36</f>
        <v>1467571577.711184</v>
      </c>
      <c r="C12" s="30"/>
      <c r="D12" s="23" t="s">
        <v>17</v>
      </c>
      <c r="E12" s="26">
        <v>3</v>
      </c>
    </row>
    <row r="13" spans="1:5" ht="12.75">
      <c r="A13" s="28" t="s">
        <v>18</v>
      </c>
      <c r="B13" s="29">
        <f>+'Obras Civiles'!B36</f>
        <v>94899771716.0105</v>
      </c>
      <c r="C13" s="30"/>
      <c r="D13" s="31" t="s">
        <v>19</v>
      </c>
      <c r="E13" s="26">
        <v>3</v>
      </c>
    </row>
    <row r="14" spans="1:5" ht="12.75">
      <c r="A14" s="28" t="s">
        <v>20</v>
      </c>
      <c r="B14" s="29">
        <f>+'Valores Asegurados'!H36</f>
        <v>268781745.96000004</v>
      </c>
      <c r="C14" s="30"/>
      <c r="D14" s="23" t="s">
        <v>21</v>
      </c>
      <c r="E14" s="26">
        <v>3</v>
      </c>
    </row>
    <row r="15" spans="1:5" ht="12.75">
      <c r="A15" s="28" t="s">
        <v>22</v>
      </c>
      <c r="B15" s="29">
        <f>+'Valores Asegurados'!C36</f>
        <v>657940808.3510607</v>
      </c>
      <c r="C15" s="30"/>
      <c r="D15" s="23" t="s">
        <v>23</v>
      </c>
      <c r="E15" s="26">
        <v>3</v>
      </c>
    </row>
    <row r="16" spans="1:5" ht="12.75">
      <c r="A16" s="28" t="s">
        <v>24</v>
      </c>
      <c r="B16" s="29">
        <f>+'Valores Asegurados'!D36</f>
        <v>87326140.02075215</v>
      </c>
      <c r="C16" s="30"/>
      <c r="D16" s="23" t="s">
        <v>25</v>
      </c>
      <c r="E16" s="26">
        <v>3</v>
      </c>
    </row>
    <row r="17" spans="1:5" ht="12.75">
      <c r="A17" s="28" t="s">
        <v>26</v>
      </c>
      <c r="B17" s="29">
        <f>+'Valores Asegurados'!E36</f>
        <v>1881423874.5229504</v>
      </c>
      <c r="C17" s="30"/>
      <c r="D17" s="23" t="s">
        <v>27</v>
      </c>
      <c r="E17" s="26">
        <v>3</v>
      </c>
    </row>
    <row r="18" spans="1:5" ht="12.75">
      <c r="A18" s="28" t="s">
        <v>28</v>
      </c>
      <c r="B18" s="29">
        <f>+'Valores Asegurados'!F36</f>
        <v>363447502.53956497</v>
      </c>
      <c r="C18" s="30"/>
      <c r="D18" s="23" t="s">
        <v>29</v>
      </c>
      <c r="E18" s="26">
        <v>3</v>
      </c>
    </row>
    <row r="19" spans="1:5" ht="12.75">
      <c r="A19" s="28" t="s">
        <v>30</v>
      </c>
      <c r="B19" s="29">
        <f>+'Valores Asegurados'!G36</f>
        <v>5000000</v>
      </c>
      <c r="C19" s="30"/>
      <c r="D19" s="23" t="s">
        <v>31</v>
      </c>
      <c r="E19" s="26">
        <v>3</v>
      </c>
    </row>
    <row r="20" spans="1:5" ht="12.75">
      <c r="A20" s="28" t="s">
        <v>32</v>
      </c>
      <c r="B20" s="29">
        <f>+'Valores Asegurados'!I36</f>
        <v>21600000</v>
      </c>
      <c r="C20" s="30"/>
      <c r="D20" s="23" t="s">
        <v>33</v>
      </c>
      <c r="E20" s="26">
        <v>3</v>
      </c>
    </row>
    <row r="21" spans="1:5" ht="12.75">
      <c r="A21" s="28" t="s">
        <v>34</v>
      </c>
      <c r="B21" s="29">
        <f>+'Valores Asegurados'!J36</f>
        <v>1083419280</v>
      </c>
      <c r="C21" s="30"/>
      <c r="D21" s="23" t="s">
        <v>35</v>
      </c>
      <c r="E21" s="26">
        <v>3</v>
      </c>
    </row>
    <row r="22" spans="1:5" ht="12.75">
      <c r="A22" s="32" t="s">
        <v>36</v>
      </c>
      <c r="B22" s="33">
        <f>SUM(B12:B21)</f>
        <v>100736282645.11601</v>
      </c>
      <c r="C22" s="29"/>
      <c r="D22" s="23" t="s">
        <v>37</v>
      </c>
      <c r="E22" s="26">
        <v>3</v>
      </c>
    </row>
    <row r="23" spans="1:5" ht="12.75">
      <c r="A23" s="34"/>
      <c r="B23" s="23"/>
      <c r="C23" s="23"/>
      <c r="D23" s="23" t="s">
        <v>38</v>
      </c>
      <c r="E23" s="26">
        <v>3</v>
      </c>
    </row>
    <row r="24" spans="1:5" ht="15.75">
      <c r="A24" s="35"/>
      <c r="B24" s="36"/>
      <c r="C24" s="37"/>
      <c r="D24" s="37" t="s">
        <v>39</v>
      </c>
      <c r="E24" s="26">
        <v>3</v>
      </c>
    </row>
    <row r="25" spans="1:5" ht="25.5">
      <c r="A25" s="38" t="s">
        <v>40</v>
      </c>
      <c r="B25" s="357">
        <f>+B22</f>
        <v>100736282645.11601</v>
      </c>
      <c r="C25" s="39"/>
      <c r="D25" s="37" t="s">
        <v>41</v>
      </c>
      <c r="E25" s="26">
        <v>3</v>
      </c>
    </row>
    <row r="26" spans="1:5" ht="12.75">
      <c r="A26" s="40" t="s">
        <v>10</v>
      </c>
      <c r="B26" s="41"/>
      <c r="C26" s="39"/>
      <c r="D26" s="42" t="s">
        <v>42</v>
      </c>
      <c r="E26" s="26">
        <v>3</v>
      </c>
    </row>
    <row r="27" spans="1:5" ht="12.75">
      <c r="A27" s="43" t="s">
        <v>10</v>
      </c>
      <c r="B27" s="37"/>
      <c r="C27" s="39"/>
      <c r="D27" s="23" t="s">
        <v>43</v>
      </c>
      <c r="E27" s="26">
        <v>3</v>
      </c>
    </row>
    <row r="28" spans="1:5" ht="15" customHeight="1">
      <c r="A28" s="43"/>
      <c r="B28" s="41"/>
      <c r="C28" s="41"/>
      <c r="D28" s="23" t="s">
        <v>44</v>
      </c>
      <c r="E28" s="26">
        <v>3</v>
      </c>
    </row>
    <row r="29" spans="1:5" ht="15" customHeight="1">
      <c r="A29" s="27"/>
      <c r="B29" s="41"/>
      <c r="C29" s="44"/>
      <c r="D29" s="23" t="s">
        <v>45</v>
      </c>
      <c r="E29" s="26"/>
    </row>
    <row r="30" spans="1:5" ht="15" customHeight="1">
      <c r="A30" s="43"/>
      <c r="B30" s="41"/>
      <c r="C30" s="44"/>
      <c r="D30" s="23"/>
      <c r="E30" s="26"/>
    </row>
    <row r="31" spans="1:5" ht="12.75">
      <c r="A31" s="27"/>
      <c r="B31" s="41"/>
      <c r="C31" s="44"/>
      <c r="D31" s="23" t="s">
        <v>46</v>
      </c>
      <c r="E31" s="26">
        <v>3</v>
      </c>
    </row>
    <row r="32" spans="1:5" ht="12.75">
      <c r="A32" s="43"/>
      <c r="B32" s="45"/>
      <c r="C32" s="44"/>
      <c r="D32" s="23" t="s">
        <v>47</v>
      </c>
      <c r="E32" s="26">
        <v>3</v>
      </c>
    </row>
    <row r="33" spans="1:5" ht="12.75">
      <c r="A33" s="46"/>
      <c r="B33" s="47"/>
      <c r="C33" s="48"/>
      <c r="D33" s="23" t="s">
        <v>48</v>
      </c>
      <c r="E33" s="26">
        <v>3</v>
      </c>
    </row>
    <row r="34" spans="1:5" ht="12.75">
      <c r="A34" s="49" t="s">
        <v>49</v>
      </c>
      <c r="B34" s="48"/>
      <c r="C34" s="48"/>
      <c r="D34" s="23" t="s">
        <v>50</v>
      </c>
      <c r="E34" s="26" t="s">
        <v>10</v>
      </c>
    </row>
    <row r="35" spans="1:5" ht="12.75">
      <c r="A35" s="49" t="s">
        <v>51</v>
      </c>
      <c r="B35" s="23">
        <v>13377200000</v>
      </c>
      <c r="C35" s="23"/>
      <c r="D35" s="23" t="s">
        <v>52</v>
      </c>
      <c r="E35" s="26">
        <v>3</v>
      </c>
    </row>
    <row r="36" spans="1:5" ht="12.75">
      <c r="A36" s="49" t="s">
        <v>53</v>
      </c>
      <c r="B36" s="23"/>
      <c r="C36" s="23"/>
      <c r="D36" s="23" t="s">
        <v>54</v>
      </c>
      <c r="E36" s="26">
        <v>3</v>
      </c>
    </row>
    <row r="37" spans="1:5" ht="12.75">
      <c r="A37" s="49" t="s">
        <v>55</v>
      </c>
      <c r="B37" s="23"/>
      <c r="C37" s="23"/>
      <c r="D37" s="23" t="s">
        <v>56</v>
      </c>
      <c r="E37" s="26">
        <v>3</v>
      </c>
    </row>
    <row r="38" spans="1:5" ht="12.75">
      <c r="A38" s="49" t="s">
        <v>57</v>
      </c>
      <c r="B38" s="23"/>
      <c r="C38" s="23"/>
      <c r="D38" s="23" t="s">
        <v>58</v>
      </c>
      <c r="E38" s="26">
        <v>3</v>
      </c>
    </row>
    <row r="39" spans="1:5" ht="12.75">
      <c r="A39" s="49"/>
      <c r="B39" s="23"/>
      <c r="C39" s="23"/>
      <c r="D39" s="23" t="s">
        <v>59</v>
      </c>
      <c r="E39" s="26">
        <v>3</v>
      </c>
    </row>
    <row r="40" spans="1:5" ht="12.75">
      <c r="A40" s="49" t="s">
        <v>60</v>
      </c>
      <c r="B40" s="23">
        <f>B17</f>
        <v>1881423874.5229504</v>
      </c>
      <c r="C40" s="23"/>
      <c r="D40" s="23" t="s">
        <v>61</v>
      </c>
      <c r="E40" s="26">
        <v>3</v>
      </c>
    </row>
    <row r="41" spans="1:5" ht="12.75">
      <c r="A41" s="49" t="s">
        <v>62</v>
      </c>
      <c r="B41" s="23">
        <f>+B19</f>
        <v>5000000</v>
      </c>
      <c r="C41" s="23"/>
      <c r="D41" s="23" t="s">
        <v>63</v>
      </c>
      <c r="E41" s="26">
        <v>3</v>
      </c>
    </row>
    <row r="42" spans="1:5" ht="12.75">
      <c r="A42" s="49" t="s">
        <v>64</v>
      </c>
      <c r="B42" s="23">
        <f>B14</f>
        <v>268781745.96000004</v>
      </c>
      <c r="C42" s="23"/>
      <c r="D42" s="23" t="s">
        <v>65</v>
      </c>
      <c r="E42" s="26">
        <v>3</v>
      </c>
    </row>
    <row r="43" spans="1:5" ht="12.75">
      <c r="A43" s="49" t="s">
        <v>66</v>
      </c>
      <c r="B43" s="23">
        <f>B20</f>
        <v>21600000</v>
      </c>
      <c r="C43" s="23"/>
      <c r="D43" s="23" t="s">
        <v>67</v>
      </c>
      <c r="E43" s="26">
        <v>3</v>
      </c>
    </row>
    <row r="44" spans="1:5" ht="12.75">
      <c r="A44" s="49"/>
      <c r="B44" s="23"/>
      <c r="C44" s="23"/>
      <c r="D44" s="23" t="s">
        <v>68</v>
      </c>
      <c r="E44" s="26">
        <v>3</v>
      </c>
    </row>
    <row r="45" spans="1:5" ht="12.75">
      <c r="A45" s="49" t="s">
        <v>69</v>
      </c>
      <c r="B45" s="50">
        <f>(B22-B19-B20)*0.08</f>
        <v>8056774611.609282</v>
      </c>
      <c r="C45" s="50"/>
      <c r="D45" s="23" t="s">
        <v>70</v>
      </c>
      <c r="E45" s="26"/>
    </row>
    <row r="46" spans="1:5" ht="12.75">
      <c r="A46" s="49"/>
      <c r="B46" s="23"/>
      <c r="C46" s="23"/>
      <c r="D46" s="23" t="s">
        <v>71</v>
      </c>
      <c r="E46" s="26">
        <v>3</v>
      </c>
    </row>
    <row r="47" spans="1:5" ht="12.75">
      <c r="A47" s="51" t="s">
        <v>72</v>
      </c>
      <c r="B47" s="51"/>
      <c r="C47" s="51"/>
      <c r="D47" s="23" t="s">
        <v>73</v>
      </c>
      <c r="E47" s="26">
        <v>3</v>
      </c>
    </row>
    <row r="48" spans="1:5" ht="12.75">
      <c r="A48" s="52"/>
      <c r="B48" s="23"/>
      <c r="C48" s="23"/>
      <c r="D48" s="23" t="s">
        <v>74</v>
      </c>
      <c r="E48" s="26">
        <v>3</v>
      </c>
    </row>
    <row r="49" spans="1:5" ht="12.75">
      <c r="A49" s="49" t="s">
        <v>75</v>
      </c>
      <c r="B49" s="23">
        <v>3000000000</v>
      </c>
      <c r="C49" s="23">
        <v>10</v>
      </c>
      <c r="D49" s="23" t="s">
        <v>76</v>
      </c>
      <c r="E49" s="26">
        <v>3</v>
      </c>
    </row>
    <row r="50" spans="1:5" ht="12.75">
      <c r="A50" s="49" t="s">
        <v>77</v>
      </c>
      <c r="B50" s="23">
        <v>350000000</v>
      </c>
      <c r="C50" s="23">
        <v>5</v>
      </c>
      <c r="D50" s="23" t="s">
        <v>78</v>
      </c>
      <c r="E50" s="26">
        <v>3</v>
      </c>
    </row>
    <row r="51" spans="1:5" ht="12.75">
      <c r="A51" s="49" t="s">
        <v>79</v>
      </c>
      <c r="B51" s="23">
        <v>500000000</v>
      </c>
      <c r="C51" s="23">
        <v>5</v>
      </c>
      <c r="D51" s="23" t="s">
        <v>80</v>
      </c>
      <c r="E51" s="26"/>
    </row>
    <row r="52" spans="1:5" ht="12.75">
      <c r="A52" s="49" t="s">
        <v>81</v>
      </c>
      <c r="B52" s="23">
        <v>350000000</v>
      </c>
      <c r="C52" s="23">
        <v>5</v>
      </c>
      <c r="D52" s="23" t="s">
        <v>82</v>
      </c>
      <c r="E52" s="26">
        <v>10</v>
      </c>
    </row>
    <row r="53" spans="1:5" ht="12.75">
      <c r="A53" s="49" t="s">
        <v>83</v>
      </c>
      <c r="B53" s="23">
        <v>350000000</v>
      </c>
      <c r="C53" s="23">
        <v>5</v>
      </c>
      <c r="D53" s="23" t="s">
        <v>84</v>
      </c>
      <c r="E53" s="26">
        <v>5</v>
      </c>
    </row>
    <row r="54" spans="1:5" ht="12.75">
      <c r="A54" s="49" t="s">
        <v>85</v>
      </c>
      <c r="B54" s="23">
        <v>350000000</v>
      </c>
      <c r="C54" s="23">
        <v>5</v>
      </c>
      <c r="D54" s="23" t="s">
        <v>86</v>
      </c>
      <c r="E54" s="26">
        <v>5</v>
      </c>
    </row>
    <row r="55" spans="1:5" ht="12.75">
      <c r="A55" s="49" t="s">
        <v>87</v>
      </c>
      <c r="B55" s="23">
        <v>300000000</v>
      </c>
      <c r="C55" s="23">
        <v>5</v>
      </c>
      <c r="D55" s="23" t="s">
        <v>88</v>
      </c>
      <c r="E55" s="26">
        <v>5</v>
      </c>
    </row>
    <row r="56" spans="1:5" ht="12.75">
      <c r="A56" s="49" t="s">
        <v>89</v>
      </c>
      <c r="B56" s="23">
        <v>350000000</v>
      </c>
      <c r="C56" s="23">
        <v>5</v>
      </c>
      <c r="D56" s="23" t="s">
        <v>90</v>
      </c>
      <c r="E56" s="26">
        <v>5</v>
      </c>
    </row>
    <row r="57" spans="1:5" ht="12.75">
      <c r="A57" s="49" t="s">
        <v>91</v>
      </c>
      <c r="B57" s="23">
        <v>30000000</v>
      </c>
      <c r="C57" s="23">
        <v>5</v>
      </c>
      <c r="D57" s="23" t="s">
        <v>92</v>
      </c>
      <c r="E57" s="26">
        <v>5</v>
      </c>
    </row>
    <row r="58" spans="1:5" ht="12.75">
      <c r="A58" s="49" t="s">
        <v>93</v>
      </c>
      <c r="B58" s="23">
        <v>350000000</v>
      </c>
      <c r="C58" s="23">
        <v>5</v>
      </c>
      <c r="D58" s="23" t="s">
        <v>94</v>
      </c>
      <c r="E58" s="26">
        <v>5</v>
      </c>
    </row>
    <row r="59" spans="1:5" ht="12.75">
      <c r="A59" s="49" t="s">
        <v>95</v>
      </c>
      <c r="B59" s="23">
        <v>200000000</v>
      </c>
      <c r="C59" s="23">
        <v>5</v>
      </c>
      <c r="D59" s="23" t="s">
        <v>96</v>
      </c>
      <c r="E59" s="53">
        <v>5</v>
      </c>
    </row>
    <row r="60" spans="1:5" ht="12.75">
      <c r="A60" s="49" t="s">
        <v>97</v>
      </c>
      <c r="B60" s="23">
        <v>200000000</v>
      </c>
      <c r="C60" s="23">
        <v>5</v>
      </c>
      <c r="D60" s="23" t="s">
        <v>98</v>
      </c>
      <c r="E60" s="53">
        <v>5</v>
      </c>
    </row>
    <row r="61" spans="1:5" ht="12.75">
      <c r="A61" s="49" t="s">
        <v>99</v>
      </c>
      <c r="B61" s="23">
        <v>200000000</v>
      </c>
      <c r="C61" s="23">
        <v>5</v>
      </c>
      <c r="D61" s="23" t="s">
        <v>100</v>
      </c>
      <c r="E61" s="53">
        <v>5</v>
      </c>
    </row>
    <row r="62" spans="1:5" ht="12.75">
      <c r="A62" s="49" t="s">
        <v>101</v>
      </c>
      <c r="B62" s="23">
        <v>250000000</v>
      </c>
      <c r="C62" s="37">
        <v>5</v>
      </c>
      <c r="D62" s="23" t="s">
        <v>102</v>
      </c>
      <c r="E62" s="53">
        <v>5</v>
      </c>
    </row>
    <row r="63" spans="1:5" ht="12.75">
      <c r="A63" s="49" t="s">
        <v>103</v>
      </c>
      <c r="B63" s="23">
        <v>100000000</v>
      </c>
      <c r="C63" s="23">
        <v>5</v>
      </c>
      <c r="D63" s="23" t="s">
        <v>104</v>
      </c>
      <c r="E63" s="53">
        <v>5</v>
      </c>
    </row>
    <row r="64" spans="1:5" ht="25.5">
      <c r="A64" s="49" t="s">
        <v>105</v>
      </c>
      <c r="B64" s="23"/>
      <c r="C64" s="23"/>
      <c r="D64" s="54" t="s">
        <v>106</v>
      </c>
      <c r="E64" s="53">
        <v>10</v>
      </c>
    </row>
    <row r="65" spans="1:5" ht="12.75">
      <c r="A65" s="49" t="s">
        <v>107</v>
      </c>
      <c r="B65" s="23"/>
      <c r="C65" s="23"/>
      <c r="D65" s="55" t="s">
        <v>108</v>
      </c>
      <c r="E65" s="56">
        <v>15</v>
      </c>
    </row>
    <row r="66" spans="1:5" ht="12.75">
      <c r="A66" s="49" t="s">
        <v>109</v>
      </c>
      <c r="B66" s="23">
        <v>900000000</v>
      </c>
      <c r="C66" s="23">
        <v>10</v>
      </c>
      <c r="D66" s="23" t="s">
        <v>110</v>
      </c>
      <c r="E66" s="53">
        <v>5</v>
      </c>
    </row>
    <row r="67" spans="1:5" ht="12.75">
      <c r="A67" s="49" t="s">
        <v>111</v>
      </c>
      <c r="B67" s="23">
        <v>350000000</v>
      </c>
      <c r="C67" s="23">
        <v>5</v>
      </c>
      <c r="D67" s="23" t="s">
        <v>112</v>
      </c>
      <c r="E67" s="53">
        <v>5</v>
      </c>
    </row>
    <row r="68" spans="1:5" ht="12.75">
      <c r="A68" s="49" t="s">
        <v>113</v>
      </c>
      <c r="B68" s="23">
        <v>350000000</v>
      </c>
      <c r="C68" s="23">
        <v>5</v>
      </c>
      <c r="D68" s="23" t="s">
        <v>114</v>
      </c>
      <c r="E68" s="53">
        <v>5</v>
      </c>
    </row>
    <row r="69" spans="1:5" ht="12.75">
      <c r="A69" s="57"/>
      <c r="B69" s="58"/>
      <c r="C69" s="58"/>
      <c r="D69" s="23" t="s">
        <v>115</v>
      </c>
      <c r="E69" s="53">
        <v>5</v>
      </c>
    </row>
    <row r="70" spans="1:5" ht="12.75">
      <c r="A70" s="49"/>
      <c r="B70" s="23"/>
      <c r="C70" s="23"/>
      <c r="D70" s="23" t="s">
        <v>116</v>
      </c>
      <c r="E70" s="53">
        <v>5</v>
      </c>
    </row>
    <row r="71" spans="1:5" ht="12.75">
      <c r="A71" s="49"/>
      <c r="B71" s="23"/>
      <c r="C71" s="23"/>
      <c r="D71" s="23" t="s">
        <v>117</v>
      </c>
      <c r="E71" s="53">
        <v>5</v>
      </c>
    </row>
    <row r="72" spans="1:5" ht="12.75">
      <c r="A72" s="49"/>
      <c r="B72" s="23"/>
      <c r="C72" s="23"/>
      <c r="D72" s="23" t="s">
        <v>118</v>
      </c>
      <c r="E72" s="53"/>
    </row>
    <row r="73" spans="1:5" ht="12.75">
      <c r="A73" s="49"/>
      <c r="B73" s="23"/>
      <c r="C73" s="23"/>
      <c r="D73" s="23" t="s">
        <v>119</v>
      </c>
      <c r="E73" s="53">
        <v>5</v>
      </c>
    </row>
    <row r="74" spans="1:5" ht="12.75">
      <c r="A74" s="49"/>
      <c r="B74" s="23"/>
      <c r="C74" s="23"/>
      <c r="D74" s="23" t="s">
        <v>120</v>
      </c>
      <c r="E74" s="53">
        <v>5</v>
      </c>
    </row>
    <row r="75" spans="1:5" ht="12.75">
      <c r="A75" s="49"/>
      <c r="B75" s="23"/>
      <c r="C75" s="23"/>
      <c r="D75" s="23" t="s">
        <v>121</v>
      </c>
      <c r="E75" s="53">
        <v>5</v>
      </c>
    </row>
    <row r="76" spans="1:5" ht="12.75">
      <c r="A76" s="49"/>
      <c r="B76" s="23"/>
      <c r="C76" s="23"/>
      <c r="D76" s="23" t="s">
        <v>122</v>
      </c>
      <c r="E76" s="53">
        <v>3</v>
      </c>
    </row>
    <row r="77" spans="1:5" ht="12.75">
      <c r="A77" s="49"/>
      <c r="B77" s="23"/>
      <c r="C77" s="23"/>
      <c r="D77" s="23" t="s">
        <v>123</v>
      </c>
      <c r="E77" s="53">
        <v>5</v>
      </c>
    </row>
    <row r="78" spans="1:5" ht="12.75">
      <c r="A78" s="49"/>
      <c r="B78" s="23"/>
      <c r="C78" s="23"/>
      <c r="D78" s="23" t="s">
        <v>124</v>
      </c>
      <c r="E78" s="53">
        <v>5</v>
      </c>
    </row>
    <row r="79" spans="1:5" ht="12.75">
      <c r="A79" s="49"/>
      <c r="B79" s="23"/>
      <c r="C79" s="23"/>
      <c r="D79" s="55" t="s">
        <v>125</v>
      </c>
      <c r="E79" s="56">
        <v>15</v>
      </c>
    </row>
    <row r="80" spans="1:5" ht="12.75">
      <c r="A80" s="51" t="s">
        <v>126</v>
      </c>
      <c r="B80" s="51"/>
      <c r="C80" s="51" t="s">
        <v>8</v>
      </c>
      <c r="D80" s="51" t="s">
        <v>127</v>
      </c>
      <c r="E80" s="51" t="s">
        <v>8</v>
      </c>
    </row>
    <row r="81" spans="1:5" ht="12.75">
      <c r="A81" s="49"/>
      <c r="B81" s="23"/>
      <c r="C81" s="23"/>
      <c r="D81" s="23"/>
      <c r="E81" s="66"/>
    </row>
    <row r="82" spans="1:5" ht="12.75">
      <c r="A82" s="49" t="s">
        <v>128</v>
      </c>
      <c r="B82" s="23">
        <v>150000000</v>
      </c>
      <c r="C82" s="23">
        <v>5</v>
      </c>
      <c r="D82" s="23" t="s">
        <v>129</v>
      </c>
      <c r="E82" s="53">
        <v>3</v>
      </c>
    </row>
    <row r="83" spans="1:5" ht="12.75">
      <c r="A83" s="49" t="s">
        <v>130</v>
      </c>
      <c r="B83" s="23">
        <v>100000000</v>
      </c>
      <c r="C83" s="23">
        <v>5</v>
      </c>
      <c r="D83" s="23" t="s">
        <v>131</v>
      </c>
      <c r="E83" s="53">
        <v>3</v>
      </c>
    </row>
    <row r="84" spans="1:5" ht="12.75">
      <c r="A84" s="49" t="s">
        <v>132</v>
      </c>
      <c r="B84" s="23">
        <v>150000000</v>
      </c>
      <c r="C84" s="23">
        <v>5</v>
      </c>
      <c r="D84" s="23" t="s">
        <v>133</v>
      </c>
      <c r="E84" s="53">
        <v>3</v>
      </c>
    </row>
    <row r="85" spans="1:5" ht="12.75">
      <c r="A85" s="49" t="s">
        <v>134</v>
      </c>
      <c r="B85" s="23">
        <v>100000000</v>
      </c>
      <c r="C85" s="23">
        <v>5</v>
      </c>
      <c r="D85" s="23" t="s">
        <v>135</v>
      </c>
      <c r="E85" s="53">
        <v>3</v>
      </c>
    </row>
    <row r="86" spans="1:5" ht="12.75">
      <c r="A86" s="67" t="s">
        <v>136</v>
      </c>
      <c r="B86" s="58" t="s">
        <v>137</v>
      </c>
      <c r="C86" s="23">
        <v>5</v>
      </c>
      <c r="D86" s="23" t="s">
        <v>138</v>
      </c>
      <c r="E86" s="53">
        <v>3</v>
      </c>
    </row>
    <row r="87" spans="1:5" ht="12.75">
      <c r="A87" s="49" t="s">
        <v>139</v>
      </c>
      <c r="B87" s="23"/>
      <c r="C87" s="23"/>
      <c r="D87" s="23" t="s">
        <v>140</v>
      </c>
      <c r="E87" s="53">
        <v>8</v>
      </c>
    </row>
    <row r="88" spans="1:5" ht="12.75">
      <c r="A88" s="49" t="s">
        <v>141</v>
      </c>
      <c r="B88" s="58" t="s">
        <v>137</v>
      </c>
      <c r="C88" s="23">
        <v>30</v>
      </c>
      <c r="D88" s="23" t="s">
        <v>142</v>
      </c>
      <c r="E88" s="53">
        <v>3</v>
      </c>
    </row>
    <row r="89" spans="1:5" ht="12.75">
      <c r="A89" s="49" t="s">
        <v>143</v>
      </c>
      <c r="B89" s="58" t="s">
        <v>137</v>
      </c>
      <c r="C89" s="23">
        <v>10</v>
      </c>
      <c r="E89" s="53"/>
    </row>
    <row r="90" spans="1:5" ht="13.5">
      <c r="A90" s="49"/>
      <c r="B90" s="58"/>
      <c r="C90" s="23"/>
      <c r="D90" s="68"/>
      <c r="E90" s="53"/>
    </row>
    <row r="91" spans="1:5" ht="12.75">
      <c r="A91" s="49"/>
      <c r="B91" s="58"/>
      <c r="C91" s="23"/>
      <c r="D91" s="65"/>
      <c r="E91" s="53"/>
    </row>
    <row r="92" spans="1:5" ht="12.75">
      <c r="A92" s="49"/>
      <c r="B92" s="58"/>
      <c r="C92" s="23"/>
      <c r="D92" s="65"/>
      <c r="E92" s="53"/>
    </row>
    <row r="93" spans="1:5" ht="12.75">
      <c r="A93" s="49"/>
      <c r="B93" s="58"/>
      <c r="C93" s="23"/>
      <c r="D93" s="65"/>
      <c r="E93" s="53"/>
    </row>
    <row r="94" spans="1:5" ht="13.5">
      <c r="A94" s="49"/>
      <c r="B94" s="58"/>
      <c r="C94" s="23"/>
      <c r="D94" s="68"/>
      <c r="E94" s="53"/>
    </row>
    <row r="95" spans="1:5" ht="12.75">
      <c r="A95" s="69"/>
      <c r="B95" s="70"/>
      <c r="C95" s="71"/>
      <c r="D95" s="72"/>
      <c r="E95" s="61"/>
    </row>
    <row r="96" spans="1:5" ht="12.75">
      <c r="A96" s="372" t="s">
        <v>144</v>
      </c>
      <c r="B96" s="372"/>
      <c r="C96" s="372"/>
      <c r="D96" s="1"/>
      <c r="E96" s="53"/>
    </row>
    <row r="97" spans="1:5" ht="72" customHeight="1">
      <c r="A97" s="358" t="s">
        <v>865</v>
      </c>
      <c r="B97" s="188"/>
      <c r="C97" s="188">
        <v>135</v>
      </c>
      <c r="D97" s="73"/>
      <c r="E97" s="74"/>
    </row>
    <row r="98" spans="1:5" ht="12.75">
      <c r="A98" s="85" t="s">
        <v>147</v>
      </c>
      <c r="B98" s="76"/>
      <c r="C98" s="188"/>
      <c r="D98" s="62"/>
      <c r="E98" s="74"/>
    </row>
    <row r="99" spans="1:5" ht="12.75">
      <c r="A99" s="75" t="s">
        <v>145</v>
      </c>
      <c r="B99" s="76"/>
      <c r="C99" s="359">
        <f>SUM(C49:C97)</f>
        <v>300</v>
      </c>
      <c r="D99" s="62"/>
      <c r="E99" s="77">
        <f>SUM(E9:E97)</f>
        <v>300</v>
      </c>
    </row>
    <row r="100" spans="1:5" ht="12.75">
      <c r="A100" s="78"/>
      <c r="B100" s="79"/>
      <c r="C100" s="80"/>
      <c r="D100" s="65"/>
      <c r="E100" s="81"/>
    </row>
    <row r="101" spans="1:9" ht="15.75">
      <c r="A101" s="60"/>
      <c r="B101" s="65"/>
      <c r="C101" s="65"/>
      <c r="D101" s="82" t="s">
        <v>146</v>
      </c>
      <c r="E101" s="83"/>
      <c r="I101" s="84"/>
    </row>
    <row r="102" spans="2:5" ht="12.75">
      <c r="B102" s="86"/>
      <c r="C102" s="87"/>
      <c r="D102" s="23" t="s">
        <v>148</v>
      </c>
      <c r="E102" s="83"/>
    </row>
    <row r="103" spans="1:5" ht="12.75">
      <c r="A103" s="88"/>
      <c r="B103" s="87"/>
      <c r="C103" s="87"/>
      <c r="D103" s="23" t="s">
        <v>149</v>
      </c>
      <c r="E103" s="83"/>
    </row>
    <row r="104" spans="1:5" ht="12.75">
      <c r="A104" s="88"/>
      <c r="B104" s="87"/>
      <c r="C104" s="87"/>
      <c r="D104" s="23" t="s">
        <v>150</v>
      </c>
      <c r="E104" s="83"/>
    </row>
    <row r="105" spans="1:5" ht="12.75">
      <c r="A105" s="365" t="s">
        <v>151</v>
      </c>
      <c r="B105" s="365"/>
      <c r="C105" s="365"/>
      <c r="D105" s="89"/>
      <c r="E105" s="90"/>
    </row>
    <row r="106" spans="1:5" ht="12.75">
      <c r="A106" s="28"/>
      <c r="B106" s="65"/>
      <c r="C106" s="65"/>
      <c r="D106" s="91"/>
      <c r="E106" s="83"/>
    </row>
    <row r="107" spans="1:5" ht="12.75">
      <c r="A107" s="34" t="s">
        <v>152</v>
      </c>
      <c r="B107" s="37"/>
      <c r="C107" s="37"/>
      <c r="D107" s="37"/>
      <c r="E107" s="83"/>
    </row>
    <row r="108" spans="1:5" ht="12.75">
      <c r="A108" s="92" t="s">
        <v>153</v>
      </c>
      <c r="B108" s="37"/>
      <c r="C108" s="37"/>
      <c r="D108" s="37" t="s">
        <v>154</v>
      </c>
      <c r="E108" s="53">
        <v>55</v>
      </c>
    </row>
    <row r="109" spans="1:5" ht="25.5">
      <c r="A109" s="93" t="s">
        <v>155</v>
      </c>
      <c r="B109" s="94"/>
      <c r="C109" s="94"/>
      <c r="D109" s="95" t="s">
        <v>156</v>
      </c>
      <c r="E109" s="81">
        <v>35</v>
      </c>
    </row>
    <row r="110" spans="1:5" ht="12.75">
      <c r="A110" s="96"/>
      <c r="B110" s="37"/>
      <c r="C110" s="37"/>
      <c r="D110" s="97"/>
      <c r="E110" s="53"/>
    </row>
    <row r="111" spans="1:5" ht="12.75">
      <c r="A111" s="92"/>
      <c r="B111" s="37"/>
      <c r="C111" s="37"/>
      <c r="D111" s="37"/>
      <c r="E111" s="53"/>
    </row>
    <row r="112" spans="1:5" ht="25.5">
      <c r="A112" s="34" t="s">
        <v>157</v>
      </c>
      <c r="B112" s="37"/>
      <c r="C112" s="37"/>
      <c r="D112" s="98" t="s">
        <v>158</v>
      </c>
      <c r="E112" s="53">
        <v>40</v>
      </c>
    </row>
    <row r="113" spans="1:5" ht="12.75">
      <c r="A113" s="28"/>
      <c r="B113" s="37"/>
      <c r="C113" s="65"/>
      <c r="D113" s="23"/>
      <c r="E113" s="53"/>
    </row>
    <row r="114" spans="1:5" ht="12.75">
      <c r="A114" s="99" t="s">
        <v>159</v>
      </c>
      <c r="B114" s="100"/>
      <c r="C114" s="72"/>
      <c r="D114" s="59" t="s">
        <v>160</v>
      </c>
      <c r="E114" s="53">
        <v>25</v>
      </c>
    </row>
    <row r="115" spans="1:5" ht="12.75">
      <c r="A115" s="101" t="s">
        <v>161</v>
      </c>
      <c r="B115" s="36"/>
      <c r="C115" s="102"/>
      <c r="D115" s="103"/>
      <c r="E115" s="53"/>
    </row>
    <row r="116" spans="1:5" ht="12.75">
      <c r="A116" s="34" t="s">
        <v>162</v>
      </c>
      <c r="B116" s="37"/>
      <c r="C116" s="65"/>
      <c r="D116" s="23" t="s">
        <v>163</v>
      </c>
      <c r="E116" s="53">
        <v>25</v>
      </c>
    </row>
    <row r="117" spans="1:5" ht="12.75">
      <c r="A117" s="34"/>
      <c r="B117" s="37"/>
      <c r="C117" s="65"/>
      <c r="D117" s="23"/>
      <c r="E117" s="53"/>
    </row>
    <row r="118" spans="1:5" ht="12.75">
      <c r="A118" s="34" t="s">
        <v>164</v>
      </c>
      <c r="B118" s="37"/>
      <c r="C118" s="65"/>
      <c r="D118" s="23" t="s">
        <v>165</v>
      </c>
      <c r="E118" s="53">
        <v>20</v>
      </c>
    </row>
    <row r="119" spans="1:5" ht="12.75">
      <c r="A119" s="34"/>
      <c r="B119" s="37"/>
      <c r="C119" s="65"/>
      <c r="D119" s="23"/>
      <c r="E119" s="53"/>
    </row>
    <row r="120" spans="1:5" ht="12.75">
      <c r="A120" s="34" t="s">
        <v>166</v>
      </c>
      <c r="B120" s="37"/>
      <c r="C120" s="65"/>
      <c r="D120" s="23" t="s">
        <v>167</v>
      </c>
      <c r="E120" s="53">
        <v>20</v>
      </c>
    </row>
    <row r="121" spans="1:5" ht="12.75">
      <c r="A121" s="34"/>
      <c r="B121" s="37"/>
      <c r="C121" s="65"/>
      <c r="D121" s="23"/>
      <c r="E121" s="53"/>
    </row>
    <row r="122" spans="1:5" ht="12.75">
      <c r="A122" s="34" t="s">
        <v>168</v>
      </c>
      <c r="B122" s="37"/>
      <c r="C122" s="65"/>
      <c r="D122" s="23"/>
      <c r="E122" s="53"/>
    </row>
    <row r="123" spans="1:5" ht="12.75">
      <c r="A123" s="104" t="s">
        <v>169</v>
      </c>
      <c r="B123" s="37"/>
      <c r="C123" s="65"/>
      <c r="D123" s="23" t="s">
        <v>170</v>
      </c>
      <c r="E123" s="53">
        <v>40</v>
      </c>
    </row>
    <row r="124" spans="1:5" ht="12.75">
      <c r="A124" s="104" t="s">
        <v>171</v>
      </c>
      <c r="B124" s="37"/>
      <c r="C124" s="65"/>
      <c r="D124" s="23" t="s">
        <v>172</v>
      </c>
      <c r="E124" s="53">
        <v>40</v>
      </c>
    </row>
    <row r="125" spans="1:5" ht="12.75">
      <c r="A125" s="92"/>
      <c r="B125" s="37"/>
      <c r="C125" s="65"/>
      <c r="D125" s="23"/>
      <c r="E125" s="53"/>
    </row>
    <row r="126" spans="1:5" ht="12.75">
      <c r="A126" s="34" t="s">
        <v>173</v>
      </c>
      <c r="B126" s="37"/>
      <c r="C126" s="65"/>
      <c r="D126" s="23" t="s">
        <v>174</v>
      </c>
      <c r="E126" s="53">
        <v>15</v>
      </c>
    </row>
    <row r="127" spans="1:5" ht="12.75">
      <c r="A127" s="34"/>
      <c r="B127" s="37"/>
      <c r="C127" s="65"/>
      <c r="D127" s="23"/>
      <c r="E127" s="53"/>
    </row>
    <row r="128" spans="1:5" ht="12.75">
      <c r="A128" s="34" t="s">
        <v>175</v>
      </c>
      <c r="B128" s="37"/>
      <c r="C128" s="65"/>
      <c r="D128" s="23" t="s">
        <v>176</v>
      </c>
      <c r="E128" s="53">
        <v>20</v>
      </c>
    </row>
    <row r="129" spans="1:5" ht="15.75">
      <c r="A129" s="105"/>
      <c r="B129" s="106"/>
      <c r="C129" s="65"/>
      <c r="D129" s="22"/>
      <c r="E129" s="61"/>
    </row>
    <row r="130" spans="1:5" ht="12.75">
      <c r="A130" s="107" t="s">
        <v>145</v>
      </c>
      <c r="B130" s="108"/>
      <c r="C130" s="109"/>
      <c r="D130" s="109"/>
      <c r="E130" s="110">
        <f>+(E108+E112+E114+E116+E118+E120+E123+E124+E126+E128)</f>
        <v>300</v>
      </c>
    </row>
    <row r="131" spans="1:5" ht="12.75">
      <c r="A131" s="111"/>
      <c r="B131" s="112"/>
      <c r="C131" s="112"/>
      <c r="D131" s="112"/>
      <c r="E131" s="113"/>
    </row>
    <row r="132" spans="1:5" ht="15.75">
      <c r="A132" s="367" t="s">
        <v>177</v>
      </c>
      <c r="B132" s="367"/>
      <c r="C132" s="367"/>
      <c r="D132" s="367"/>
      <c r="E132" s="114"/>
    </row>
    <row r="133" spans="1:5" ht="15.75">
      <c r="A133" s="369" t="s">
        <v>178</v>
      </c>
      <c r="B133" s="115" t="s">
        <v>179</v>
      </c>
      <c r="C133" s="13" t="s">
        <v>8</v>
      </c>
      <c r="D133" s="116" t="s">
        <v>5</v>
      </c>
      <c r="E133" s="117" t="s">
        <v>8</v>
      </c>
    </row>
    <row r="134" spans="1:5" ht="15.75">
      <c r="A134" s="369"/>
      <c r="B134" s="118"/>
      <c r="C134" s="18"/>
      <c r="D134" s="119" t="s">
        <v>9</v>
      </c>
      <c r="E134" s="20"/>
    </row>
    <row r="135" spans="1:5" ht="12.75">
      <c r="A135" s="53"/>
      <c r="B135" s="23"/>
      <c r="C135" s="60"/>
      <c r="D135" s="60"/>
      <c r="E135" s="53"/>
    </row>
    <row r="136" spans="1:5" ht="12.75">
      <c r="A136" s="49" t="s">
        <v>180</v>
      </c>
      <c r="B136" s="23"/>
      <c r="C136" s="60"/>
      <c r="D136" s="120" t="s">
        <v>181</v>
      </c>
      <c r="E136" s="53">
        <v>10</v>
      </c>
    </row>
    <row r="137" spans="1:5" ht="12.75">
      <c r="A137" s="49" t="s">
        <v>182</v>
      </c>
      <c r="B137" s="121">
        <f>+Autos!J14</f>
        <v>186100000</v>
      </c>
      <c r="C137" s="122"/>
      <c r="D137" s="120" t="s">
        <v>183</v>
      </c>
      <c r="E137" s="53">
        <v>10</v>
      </c>
    </row>
    <row r="138" spans="1:5" ht="12.75">
      <c r="A138" s="123"/>
      <c r="B138" s="59"/>
      <c r="C138" s="60"/>
      <c r="D138" s="120" t="s">
        <v>184</v>
      </c>
      <c r="E138" s="53">
        <v>10</v>
      </c>
    </row>
    <row r="139" spans="1:5" ht="12.75">
      <c r="A139" s="366" t="s">
        <v>144</v>
      </c>
      <c r="B139" s="366"/>
      <c r="C139" s="124"/>
      <c r="D139" s="28" t="s">
        <v>185</v>
      </c>
      <c r="E139" s="53">
        <v>10</v>
      </c>
    </row>
    <row r="140" spans="1:5" ht="12.75">
      <c r="A140" s="60"/>
      <c r="B140" s="26"/>
      <c r="C140" s="125"/>
      <c r="D140" s="60" t="s">
        <v>186</v>
      </c>
      <c r="E140" s="53">
        <v>10</v>
      </c>
    </row>
    <row r="141" spans="1:5" ht="12.75">
      <c r="A141" s="120" t="s">
        <v>187</v>
      </c>
      <c r="B141" s="26"/>
      <c r="C141" s="125">
        <v>70</v>
      </c>
      <c r="D141" s="60" t="s">
        <v>188</v>
      </c>
      <c r="E141" s="53"/>
    </row>
    <row r="142" spans="1:5" ht="12.75">
      <c r="A142" s="120" t="s">
        <v>189</v>
      </c>
      <c r="B142" s="26"/>
      <c r="C142" s="125"/>
      <c r="D142" s="60" t="s">
        <v>190</v>
      </c>
      <c r="E142" s="53">
        <v>10</v>
      </c>
    </row>
    <row r="143" spans="1:5" ht="12.75">
      <c r="A143" s="120" t="s">
        <v>191</v>
      </c>
      <c r="B143" s="26"/>
      <c r="C143" s="125">
        <v>20</v>
      </c>
      <c r="D143" s="126" t="s">
        <v>192</v>
      </c>
      <c r="E143" s="53">
        <v>10</v>
      </c>
    </row>
    <row r="144" spans="1:5" ht="12.75">
      <c r="A144" s="120" t="s">
        <v>193</v>
      </c>
      <c r="B144" s="26"/>
      <c r="C144" s="125">
        <v>20</v>
      </c>
      <c r="D144" s="126" t="s">
        <v>194</v>
      </c>
      <c r="E144" s="53">
        <v>10</v>
      </c>
    </row>
    <row r="145" spans="1:5" ht="12.75">
      <c r="A145" s="120" t="s">
        <v>195</v>
      </c>
      <c r="B145" s="26"/>
      <c r="C145" s="125">
        <v>20</v>
      </c>
      <c r="D145" s="60" t="s">
        <v>196</v>
      </c>
      <c r="E145" s="53">
        <v>10</v>
      </c>
    </row>
    <row r="146" spans="1:5" ht="12.75">
      <c r="A146" s="120" t="s">
        <v>197</v>
      </c>
      <c r="B146" s="26"/>
      <c r="C146" s="125">
        <v>15</v>
      </c>
      <c r="D146" s="60" t="s">
        <v>198</v>
      </c>
      <c r="E146" s="53">
        <v>10</v>
      </c>
    </row>
    <row r="147" spans="1:5" ht="12.75">
      <c r="A147" s="120" t="s">
        <v>199</v>
      </c>
      <c r="B147" s="26"/>
      <c r="C147" s="125">
        <v>15</v>
      </c>
      <c r="D147" s="60" t="s">
        <v>200</v>
      </c>
      <c r="E147" s="53">
        <v>10</v>
      </c>
    </row>
    <row r="148" spans="1:5" ht="12.75">
      <c r="A148" s="120" t="s">
        <v>201</v>
      </c>
      <c r="B148" s="26"/>
      <c r="C148" s="125">
        <v>15</v>
      </c>
      <c r="D148" s="60" t="s">
        <v>202</v>
      </c>
      <c r="E148" s="53">
        <v>10</v>
      </c>
    </row>
    <row r="149" spans="1:5" ht="12.75">
      <c r="A149" s="120" t="s">
        <v>203</v>
      </c>
      <c r="B149" s="26"/>
      <c r="C149" s="125">
        <v>20</v>
      </c>
      <c r="D149" s="60" t="s">
        <v>102</v>
      </c>
      <c r="E149" s="53">
        <v>10</v>
      </c>
    </row>
    <row r="150" spans="1:5" ht="12.75">
      <c r="A150" s="120" t="s">
        <v>204</v>
      </c>
      <c r="B150" s="26"/>
      <c r="C150" s="125">
        <v>20</v>
      </c>
      <c r="D150" s="60" t="s">
        <v>27</v>
      </c>
      <c r="E150" s="53">
        <v>10</v>
      </c>
    </row>
    <row r="151" spans="1:5" ht="12.75">
      <c r="A151" s="120" t="s">
        <v>205</v>
      </c>
      <c r="B151" s="127">
        <v>7200000</v>
      </c>
      <c r="C151" s="65">
        <v>20</v>
      </c>
      <c r="D151" s="60" t="s">
        <v>104</v>
      </c>
      <c r="E151" s="53">
        <v>10</v>
      </c>
    </row>
    <row r="152" spans="1:5" ht="12.75">
      <c r="A152" s="120" t="s">
        <v>206</v>
      </c>
      <c r="B152" s="127">
        <v>7200000</v>
      </c>
      <c r="C152" s="65">
        <v>20</v>
      </c>
      <c r="D152" s="60" t="s">
        <v>207</v>
      </c>
      <c r="E152" s="53">
        <v>10</v>
      </c>
    </row>
    <row r="153" spans="1:5" ht="25.5">
      <c r="A153" s="128" t="s">
        <v>208</v>
      </c>
      <c r="B153" s="26"/>
      <c r="C153" s="125">
        <v>25</v>
      </c>
      <c r="D153" s="60" t="s">
        <v>209</v>
      </c>
      <c r="E153" s="53">
        <v>10</v>
      </c>
    </row>
    <row r="154" spans="1:5" ht="12.75">
      <c r="A154" s="128" t="s">
        <v>210</v>
      </c>
      <c r="B154" s="26"/>
      <c r="C154" s="125">
        <v>20</v>
      </c>
      <c r="D154" s="60" t="s">
        <v>211</v>
      </c>
      <c r="E154" s="53">
        <v>10</v>
      </c>
    </row>
    <row r="155" spans="1:5" ht="12.75">
      <c r="A155" s="120" t="s">
        <v>212</v>
      </c>
      <c r="B155" s="26"/>
      <c r="C155" s="125"/>
      <c r="D155" s="60" t="s">
        <v>213</v>
      </c>
      <c r="E155" s="53">
        <v>15</v>
      </c>
    </row>
    <row r="156" spans="1:5" ht="12.75">
      <c r="A156" s="126" t="s">
        <v>214</v>
      </c>
      <c r="B156" s="26"/>
      <c r="C156" s="125"/>
      <c r="D156" s="60" t="s">
        <v>215</v>
      </c>
      <c r="E156" s="53">
        <v>10</v>
      </c>
    </row>
    <row r="157" spans="1:5" ht="12.75">
      <c r="A157" s="126" t="s">
        <v>216</v>
      </c>
      <c r="B157" s="26"/>
      <c r="C157" s="125"/>
      <c r="D157" s="60" t="s">
        <v>217</v>
      </c>
      <c r="E157" s="53">
        <v>15</v>
      </c>
    </row>
    <row r="158" spans="1:5" ht="12.75">
      <c r="A158" s="126" t="s">
        <v>218</v>
      </c>
      <c r="B158" s="26"/>
      <c r="C158" s="125"/>
      <c r="D158" s="60" t="s">
        <v>219</v>
      </c>
      <c r="E158" s="53"/>
    </row>
    <row r="159" spans="1:5" ht="12.75">
      <c r="A159" s="126"/>
      <c r="B159" s="26"/>
      <c r="C159" s="125"/>
      <c r="D159" s="60"/>
      <c r="E159" s="53"/>
    </row>
    <row r="160" spans="1:5" ht="15.75">
      <c r="A160" s="126"/>
      <c r="B160" s="26"/>
      <c r="C160" s="125"/>
      <c r="D160" s="129" t="s">
        <v>220</v>
      </c>
      <c r="E160" s="53">
        <v>80</v>
      </c>
    </row>
    <row r="161" spans="1:5" ht="12.75">
      <c r="A161" s="126"/>
      <c r="B161" s="26"/>
      <c r="C161" s="125"/>
      <c r="D161" s="130"/>
      <c r="E161" s="53"/>
    </row>
    <row r="162" spans="1:5" ht="12.75">
      <c r="A162" s="126"/>
      <c r="B162" s="26"/>
      <c r="C162" s="125"/>
      <c r="D162" s="131" t="s">
        <v>221</v>
      </c>
      <c r="E162" s="53"/>
    </row>
    <row r="163" spans="1:5" ht="12.75">
      <c r="A163" s="126"/>
      <c r="B163" s="26"/>
      <c r="C163" s="125"/>
      <c r="D163" s="130" t="s">
        <v>222</v>
      </c>
      <c r="E163" s="53"/>
    </row>
    <row r="164" spans="1:5" ht="12.75">
      <c r="A164" s="126"/>
      <c r="B164" s="26"/>
      <c r="C164" s="125"/>
      <c r="D164" s="130" t="s">
        <v>223</v>
      </c>
      <c r="E164" s="53"/>
    </row>
    <row r="165" spans="1:5" ht="12.75">
      <c r="A165" s="126"/>
      <c r="B165" s="26"/>
      <c r="C165" s="125"/>
      <c r="D165" s="130" t="s">
        <v>224</v>
      </c>
      <c r="E165" s="53"/>
    </row>
    <row r="166" spans="1:5" ht="15.75">
      <c r="A166" s="126"/>
      <c r="B166" s="26"/>
      <c r="C166" s="125"/>
      <c r="D166" s="132"/>
      <c r="E166" s="53"/>
    </row>
    <row r="167" spans="1:5" ht="15.75">
      <c r="A167" s="126"/>
      <c r="B167" s="26"/>
      <c r="C167" s="125"/>
      <c r="D167" s="129" t="s">
        <v>225</v>
      </c>
      <c r="E167" s="53"/>
    </row>
    <row r="168" spans="1:5" ht="15.75">
      <c r="A168" s="126"/>
      <c r="B168" s="26"/>
      <c r="C168" s="125"/>
      <c r="D168" s="129" t="s">
        <v>226</v>
      </c>
      <c r="E168" s="53"/>
    </row>
    <row r="169" spans="1:5" ht="15.75">
      <c r="A169" s="126"/>
      <c r="B169" s="26"/>
      <c r="C169" s="125"/>
      <c r="D169" s="129"/>
      <c r="E169" s="53"/>
    </row>
    <row r="170" spans="1:5" ht="12.75">
      <c r="A170" s="126"/>
      <c r="B170" s="26"/>
      <c r="C170" s="125"/>
      <c r="D170" s="130" t="s">
        <v>227</v>
      </c>
      <c r="E170" s="53"/>
    </row>
    <row r="171" spans="1:5" ht="12.75">
      <c r="A171" s="126"/>
      <c r="B171" s="26"/>
      <c r="C171" s="125"/>
      <c r="D171" s="130" t="s">
        <v>228</v>
      </c>
      <c r="E171" s="53"/>
    </row>
    <row r="172" spans="1:5" ht="12.75">
      <c r="A172" s="126"/>
      <c r="B172" s="26"/>
      <c r="C172" s="125"/>
      <c r="D172" s="130" t="s">
        <v>229</v>
      </c>
      <c r="E172" s="53"/>
    </row>
    <row r="173" spans="1:5" ht="12.75">
      <c r="A173" s="126"/>
      <c r="B173" s="26"/>
      <c r="C173" s="125"/>
      <c r="D173" s="130" t="s">
        <v>230</v>
      </c>
      <c r="E173" s="53"/>
    </row>
    <row r="174" spans="1:5" ht="12.75">
      <c r="A174" s="126"/>
      <c r="B174" s="26"/>
      <c r="C174" s="125"/>
      <c r="D174" s="130" t="s">
        <v>231</v>
      </c>
      <c r="E174" s="53"/>
    </row>
    <row r="175" spans="1:5" ht="12.75">
      <c r="A175" s="126"/>
      <c r="B175" s="26"/>
      <c r="C175" s="125"/>
      <c r="D175" s="130" t="s">
        <v>232</v>
      </c>
      <c r="E175" s="53"/>
    </row>
    <row r="176" spans="1:5" ht="12.75">
      <c r="A176" s="126"/>
      <c r="B176" s="26"/>
      <c r="C176" s="125"/>
      <c r="D176" s="130" t="s">
        <v>233</v>
      </c>
      <c r="E176" s="53"/>
    </row>
    <row r="177" spans="1:5" ht="12.75">
      <c r="A177" s="126"/>
      <c r="B177" s="26"/>
      <c r="C177" s="125"/>
      <c r="D177" s="130" t="s">
        <v>234</v>
      </c>
      <c r="E177" s="53"/>
    </row>
    <row r="178" spans="1:5" ht="12.75">
      <c r="A178" s="126"/>
      <c r="B178" s="26"/>
      <c r="C178" s="125"/>
      <c r="D178" s="130" t="s">
        <v>235</v>
      </c>
      <c r="E178" s="53"/>
    </row>
    <row r="179" spans="1:5" ht="12.75">
      <c r="A179" s="126"/>
      <c r="B179" s="26"/>
      <c r="C179" s="125"/>
      <c r="D179" s="130" t="s">
        <v>236</v>
      </c>
      <c r="E179" s="53"/>
    </row>
    <row r="180" spans="1:5" ht="12.75">
      <c r="A180" s="120"/>
      <c r="B180" s="26"/>
      <c r="C180" s="125"/>
      <c r="D180" s="130" t="s">
        <v>237</v>
      </c>
      <c r="E180" s="53"/>
    </row>
    <row r="181" spans="1:5" ht="12.75">
      <c r="A181" s="133" t="s">
        <v>145</v>
      </c>
      <c r="B181" s="134"/>
      <c r="C181" s="77">
        <f>SUM(C141:C180)</f>
        <v>300</v>
      </c>
      <c r="D181" s="135"/>
      <c r="E181" s="136">
        <f>SUM(E136:E180)</f>
        <v>300</v>
      </c>
    </row>
    <row r="182" spans="1:5" ht="12.75">
      <c r="A182" s="120"/>
      <c r="B182" s="125"/>
      <c r="C182" s="125"/>
      <c r="D182" s="130"/>
      <c r="E182" s="53"/>
    </row>
    <row r="183" spans="1:5" ht="15.75">
      <c r="A183" s="365" t="s">
        <v>151</v>
      </c>
      <c r="B183" s="365"/>
      <c r="C183" s="365"/>
      <c r="D183" s="137"/>
      <c r="E183" s="138" t="s">
        <v>8</v>
      </c>
    </row>
    <row r="184" spans="1:5" ht="12.75">
      <c r="A184" s="120"/>
      <c r="B184" s="125"/>
      <c r="C184" s="125"/>
      <c r="D184" s="23"/>
      <c r="E184" s="53"/>
    </row>
    <row r="185" spans="1:5" ht="12.75">
      <c r="A185" s="120" t="s">
        <v>238</v>
      </c>
      <c r="B185" s="125"/>
      <c r="C185" s="125"/>
      <c r="D185" s="23" t="s">
        <v>239</v>
      </c>
      <c r="E185" s="53">
        <v>300</v>
      </c>
    </row>
    <row r="186" spans="1:5" ht="12.75">
      <c r="A186" s="139"/>
      <c r="B186" s="140"/>
      <c r="C186" s="141"/>
      <c r="D186" s="59"/>
      <c r="E186" s="61"/>
    </row>
    <row r="187" spans="1:5" ht="12.75">
      <c r="A187" s="142" t="s">
        <v>145</v>
      </c>
      <c r="B187" s="73"/>
      <c r="C187" s="73"/>
      <c r="D187" s="73"/>
      <c r="E187" s="136">
        <v>300</v>
      </c>
    </row>
    <row r="188" spans="1:5" ht="12.75">
      <c r="A188" s="143"/>
      <c r="B188" s="65"/>
      <c r="C188" s="65"/>
      <c r="D188" s="65"/>
      <c r="E188" s="113"/>
    </row>
    <row r="189" spans="1:5" ht="15.75">
      <c r="A189" s="367" t="s">
        <v>177</v>
      </c>
      <c r="B189" s="367"/>
      <c r="C189" s="367"/>
      <c r="D189" s="367"/>
      <c r="E189" s="114"/>
    </row>
    <row r="190" spans="1:5" ht="15.75">
      <c r="A190" s="369" t="s">
        <v>240</v>
      </c>
      <c r="B190" s="12" t="s">
        <v>179</v>
      </c>
      <c r="C190" s="144" t="s">
        <v>8</v>
      </c>
      <c r="D190" s="116" t="s">
        <v>5</v>
      </c>
      <c r="E190" s="144" t="s">
        <v>8</v>
      </c>
    </row>
    <row r="191" spans="1:5" ht="15.75">
      <c r="A191" s="369"/>
      <c r="B191" s="118"/>
      <c r="C191" s="20"/>
      <c r="D191" s="119" t="s">
        <v>9</v>
      </c>
      <c r="E191" s="20"/>
    </row>
    <row r="192" spans="1:5" ht="12.75">
      <c r="A192" s="53"/>
      <c r="B192" s="23"/>
      <c r="C192" s="60"/>
      <c r="D192" s="60"/>
      <c r="E192" s="53"/>
    </row>
    <row r="193" spans="1:5" ht="12.75">
      <c r="A193" s="49" t="s">
        <v>241</v>
      </c>
      <c r="B193" s="23"/>
      <c r="C193" s="60"/>
      <c r="D193" s="60" t="s">
        <v>242</v>
      </c>
      <c r="E193" s="53">
        <v>10</v>
      </c>
    </row>
    <row r="194" spans="1:5" ht="12.75">
      <c r="A194" s="49" t="s">
        <v>243</v>
      </c>
      <c r="B194" s="23"/>
      <c r="C194" s="60"/>
      <c r="D194" s="60" t="s">
        <v>244</v>
      </c>
      <c r="E194" s="53">
        <v>15</v>
      </c>
    </row>
    <row r="195" spans="1:5" ht="12.75">
      <c r="A195" s="49" t="s">
        <v>245</v>
      </c>
      <c r="B195" s="23"/>
      <c r="C195" s="60"/>
      <c r="D195" s="60" t="s">
        <v>246</v>
      </c>
      <c r="E195" s="53">
        <v>10</v>
      </c>
    </row>
    <row r="196" spans="1:5" ht="12.75">
      <c r="A196" s="49"/>
      <c r="B196" s="23"/>
      <c r="C196" s="60"/>
      <c r="D196" s="60" t="s">
        <v>247</v>
      </c>
      <c r="E196" s="53">
        <v>25</v>
      </c>
    </row>
    <row r="197" spans="1:5" ht="12.75">
      <c r="A197" s="145" t="s">
        <v>248</v>
      </c>
      <c r="B197" s="23">
        <v>100000000</v>
      </c>
      <c r="C197" s="60"/>
      <c r="D197" s="60" t="s">
        <v>249</v>
      </c>
      <c r="E197" s="53">
        <v>15</v>
      </c>
    </row>
    <row r="198" spans="1:5" ht="12.75">
      <c r="A198" s="123"/>
      <c r="B198" s="59"/>
      <c r="C198" s="60"/>
      <c r="D198" s="126" t="s">
        <v>250</v>
      </c>
      <c r="E198" s="53">
        <v>25</v>
      </c>
    </row>
    <row r="199" spans="1:5" ht="12.75">
      <c r="A199" s="366" t="s">
        <v>144</v>
      </c>
      <c r="B199" s="366"/>
      <c r="C199" s="124"/>
      <c r="D199" s="60" t="s">
        <v>251</v>
      </c>
      <c r="E199" s="53"/>
    </row>
    <row r="200" spans="1:5" ht="12.75">
      <c r="A200" s="60"/>
      <c r="B200" s="26"/>
      <c r="C200" s="125"/>
      <c r="D200" s="60" t="s">
        <v>252</v>
      </c>
      <c r="E200" s="53">
        <v>20</v>
      </c>
    </row>
    <row r="201" spans="1:5" ht="12.75">
      <c r="A201" s="60" t="s">
        <v>253</v>
      </c>
      <c r="B201" s="26"/>
      <c r="C201" s="125">
        <v>20</v>
      </c>
      <c r="D201" s="126" t="s">
        <v>254</v>
      </c>
      <c r="E201" s="53">
        <v>25</v>
      </c>
    </row>
    <row r="202" spans="1:5" ht="12.75">
      <c r="A202" s="120" t="s">
        <v>255</v>
      </c>
      <c r="B202" s="26"/>
      <c r="C202" s="125">
        <v>20</v>
      </c>
      <c r="D202" s="60" t="s">
        <v>256</v>
      </c>
      <c r="E202" s="53">
        <v>10</v>
      </c>
    </row>
    <row r="203" spans="1:5" ht="12.75">
      <c r="A203" s="120" t="s">
        <v>257</v>
      </c>
      <c r="B203" s="26"/>
      <c r="C203" s="125">
        <v>20</v>
      </c>
      <c r="D203" s="60" t="s">
        <v>258</v>
      </c>
      <c r="E203" s="53">
        <v>10</v>
      </c>
    </row>
    <row r="204" spans="1:5" ht="12.75">
      <c r="A204" s="120" t="s">
        <v>259</v>
      </c>
      <c r="B204" s="26"/>
      <c r="C204" s="125">
        <v>20</v>
      </c>
      <c r="D204" s="60" t="s">
        <v>260</v>
      </c>
      <c r="E204" s="53">
        <v>10</v>
      </c>
    </row>
    <row r="205" spans="1:5" ht="12.75">
      <c r="A205" s="120" t="s">
        <v>261</v>
      </c>
      <c r="B205" s="26"/>
      <c r="C205" s="125">
        <v>20</v>
      </c>
      <c r="D205" s="60" t="s">
        <v>262</v>
      </c>
      <c r="E205" s="53">
        <v>10</v>
      </c>
    </row>
    <row r="206" spans="1:5" ht="12.75">
      <c r="A206" s="120" t="s">
        <v>263</v>
      </c>
      <c r="B206" s="26"/>
      <c r="C206" s="125">
        <v>30</v>
      </c>
      <c r="D206" s="60" t="s">
        <v>264</v>
      </c>
      <c r="E206" s="53">
        <v>10</v>
      </c>
    </row>
    <row r="207" spans="1:5" ht="12.75">
      <c r="A207" s="120" t="s">
        <v>265</v>
      </c>
      <c r="B207" s="26"/>
      <c r="C207" s="125">
        <v>30</v>
      </c>
      <c r="D207" s="60" t="s">
        <v>102</v>
      </c>
      <c r="E207" s="53">
        <v>10</v>
      </c>
    </row>
    <row r="208" spans="1:5" ht="12.75">
      <c r="A208" s="126" t="s">
        <v>266</v>
      </c>
      <c r="B208" s="26"/>
      <c r="C208" s="125">
        <v>20</v>
      </c>
      <c r="D208" s="60" t="s">
        <v>104</v>
      </c>
      <c r="E208" s="53">
        <v>10</v>
      </c>
    </row>
    <row r="209" spans="1:5" ht="12.75">
      <c r="A209" s="146" t="s">
        <v>267</v>
      </c>
      <c r="B209" s="26"/>
      <c r="C209" s="125">
        <v>40</v>
      </c>
      <c r="D209" s="60" t="s">
        <v>268</v>
      </c>
      <c r="E209" s="53">
        <v>30</v>
      </c>
    </row>
    <row r="210" spans="1:5" ht="12.75">
      <c r="A210" s="146" t="s">
        <v>269</v>
      </c>
      <c r="B210" s="26"/>
      <c r="C210" s="125">
        <v>40</v>
      </c>
      <c r="D210" s="23" t="s">
        <v>86</v>
      </c>
      <c r="E210" s="53">
        <v>25</v>
      </c>
    </row>
    <row r="211" spans="1:5" ht="12.75">
      <c r="A211" s="146" t="s">
        <v>270</v>
      </c>
      <c r="B211" s="26"/>
      <c r="C211" s="125">
        <v>40</v>
      </c>
      <c r="D211" s="60" t="s">
        <v>271</v>
      </c>
      <c r="E211" s="53">
        <v>30</v>
      </c>
    </row>
    <row r="212" spans="1:5" ht="12.75">
      <c r="A212" s="146"/>
      <c r="B212" s="26"/>
      <c r="C212" s="125"/>
      <c r="D212" s="60" t="s">
        <v>272</v>
      </c>
      <c r="E212" s="53"/>
    </row>
    <row r="213" spans="1:5" ht="12.75">
      <c r="A213" s="146"/>
      <c r="B213" s="26"/>
      <c r="C213" s="125"/>
      <c r="D213" s="60"/>
      <c r="E213" s="53"/>
    </row>
    <row r="214" spans="1:5" ht="12.75">
      <c r="A214" s="133" t="s">
        <v>145</v>
      </c>
      <c r="B214" s="134"/>
      <c r="C214" s="63">
        <f>SUM(C201:C213)</f>
        <v>300</v>
      </c>
      <c r="D214" s="147"/>
      <c r="E214" s="136">
        <f>SUM(E193:E213)</f>
        <v>300</v>
      </c>
    </row>
    <row r="215" spans="1:5" ht="12.75">
      <c r="A215" s="366" t="s">
        <v>151</v>
      </c>
      <c r="B215" s="366"/>
      <c r="C215" s="148"/>
      <c r="D215" s="148"/>
      <c r="E215" s="148"/>
    </row>
    <row r="216" spans="1:5" ht="12.75">
      <c r="A216" s="149"/>
      <c r="B216" s="150"/>
      <c r="C216" s="150"/>
      <c r="D216" s="151"/>
      <c r="E216" s="66"/>
    </row>
    <row r="217" spans="1:5" ht="12.75">
      <c r="A217" s="120" t="s">
        <v>238</v>
      </c>
      <c r="B217" s="125"/>
      <c r="C217" s="125"/>
      <c r="D217" s="60" t="s">
        <v>165</v>
      </c>
      <c r="E217" s="53">
        <v>150</v>
      </c>
    </row>
    <row r="218" spans="1:5" ht="12.75">
      <c r="A218" s="152" t="s">
        <v>273</v>
      </c>
      <c r="B218" s="140"/>
      <c r="C218" s="140"/>
      <c r="D218" s="59" t="s">
        <v>274</v>
      </c>
      <c r="E218" s="141">
        <v>150</v>
      </c>
    </row>
    <row r="219" spans="1:5" ht="12.75" customHeight="1" hidden="1">
      <c r="A219" s="370" t="s">
        <v>151</v>
      </c>
      <c r="B219" s="370"/>
      <c r="C219" s="148"/>
      <c r="D219" s="23"/>
      <c r="E219" s="26"/>
    </row>
    <row r="220" spans="1:5" ht="12.75" hidden="1">
      <c r="A220" s="153"/>
      <c r="B220" s="36"/>
      <c r="C220" s="36"/>
      <c r="D220" s="23"/>
      <c r="E220" s="26"/>
    </row>
    <row r="221" spans="1:5" ht="12.75" hidden="1">
      <c r="A221" s="126" t="s">
        <v>275</v>
      </c>
      <c r="B221" s="26"/>
      <c r="C221" s="26"/>
      <c r="D221" s="53" t="s">
        <v>276</v>
      </c>
      <c r="E221" s="26"/>
    </row>
    <row r="222" spans="1:5" ht="12.75" hidden="1">
      <c r="A222" s="126" t="s">
        <v>277</v>
      </c>
      <c r="B222" s="26"/>
      <c r="C222" s="26"/>
      <c r="D222" s="53" t="s">
        <v>278</v>
      </c>
      <c r="E222" s="26"/>
    </row>
    <row r="223" spans="1:5" ht="12.75" hidden="1">
      <c r="A223" s="123"/>
      <c r="B223" s="26"/>
      <c r="C223" s="26"/>
      <c r="D223" s="53"/>
      <c r="E223" s="26"/>
    </row>
    <row r="224" spans="1:5" ht="12.75">
      <c r="A224" s="142" t="s">
        <v>145</v>
      </c>
      <c r="B224" s="154"/>
      <c r="C224" s="64"/>
      <c r="D224" s="64"/>
      <c r="E224" s="110">
        <v>300</v>
      </c>
    </row>
    <row r="225" spans="1:5" ht="12.75">
      <c r="A225" s="143"/>
      <c r="B225" s="125"/>
      <c r="C225" s="125"/>
      <c r="D225" s="125"/>
      <c r="E225" s="113"/>
    </row>
    <row r="226" spans="1:4" ht="15.75">
      <c r="A226" s="367" t="s">
        <v>177</v>
      </c>
      <c r="B226" s="367"/>
      <c r="C226" s="367"/>
      <c r="D226" s="367"/>
    </row>
    <row r="227" spans="1:5" ht="15.75">
      <c r="A227" s="369" t="s">
        <v>279</v>
      </c>
      <c r="B227" s="115" t="s">
        <v>179</v>
      </c>
      <c r="C227" s="138" t="s">
        <v>8</v>
      </c>
      <c r="D227" s="14" t="s">
        <v>5</v>
      </c>
      <c r="E227" s="155" t="s">
        <v>8</v>
      </c>
    </row>
    <row r="228" spans="1:5" ht="15.75">
      <c r="A228" s="369"/>
      <c r="B228" s="118"/>
      <c r="C228" s="20"/>
      <c r="D228" s="156" t="s">
        <v>9</v>
      </c>
      <c r="E228" s="157"/>
    </row>
    <row r="229" spans="1:5" ht="12.75">
      <c r="A229" s="53"/>
      <c r="B229" s="23"/>
      <c r="C229" s="60"/>
      <c r="D229" s="23"/>
      <c r="E229" s="66"/>
    </row>
    <row r="230" spans="1:5" ht="12.75">
      <c r="A230" s="145" t="s">
        <v>280</v>
      </c>
      <c r="B230" s="23"/>
      <c r="C230" s="23"/>
      <c r="D230" s="23"/>
      <c r="E230" s="53"/>
    </row>
    <row r="231" spans="1:5" ht="12.75">
      <c r="A231" s="145"/>
      <c r="B231" s="23"/>
      <c r="C231" s="23"/>
      <c r="D231" s="23" t="s">
        <v>281</v>
      </c>
      <c r="E231" s="53">
        <v>10</v>
      </c>
    </row>
    <row r="232" spans="1:5" ht="12.75">
      <c r="A232" s="49" t="s">
        <v>282</v>
      </c>
      <c r="B232" s="23"/>
      <c r="C232" s="23"/>
      <c r="D232" s="23" t="s">
        <v>283</v>
      </c>
      <c r="E232" s="53">
        <v>10</v>
      </c>
    </row>
    <row r="233" spans="1:5" ht="12.75">
      <c r="A233" s="49" t="s">
        <v>284</v>
      </c>
      <c r="B233" s="23">
        <v>303480000</v>
      </c>
      <c r="C233" s="23"/>
      <c r="D233" s="23" t="s">
        <v>285</v>
      </c>
      <c r="E233" s="53">
        <v>10</v>
      </c>
    </row>
    <row r="234" spans="1:5" ht="12.75">
      <c r="A234" s="49"/>
      <c r="C234" s="23"/>
      <c r="D234" s="23" t="s">
        <v>286</v>
      </c>
      <c r="E234" s="53"/>
    </row>
    <row r="235" spans="1:5" ht="12.75">
      <c r="A235" s="49"/>
      <c r="B235" s="23"/>
      <c r="C235" s="23"/>
      <c r="D235" s="23" t="s">
        <v>287</v>
      </c>
      <c r="E235" s="53">
        <v>10</v>
      </c>
    </row>
    <row r="236" spans="1:5" ht="12.75">
      <c r="A236" s="49"/>
      <c r="B236" s="23"/>
      <c r="C236" s="23"/>
      <c r="D236" s="23" t="s">
        <v>184</v>
      </c>
      <c r="E236" s="53">
        <v>10</v>
      </c>
    </row>
    <row r="237" spans="1:5" ht="12.75">
      <c r="A237" s="49" t="s">
        <v>288</v>
      </c>
      <c r="B237" s="23"/>
      <c r="C237" s="23"/>
      <c r="D237" s="23" t="s">
        <v>289</v>
      </c>
      <c r="E237" s="53">
        <v>10</v>
      </c>
    </row>
    <row r="238" spans="1:5" ht="12.75">
      <c r="A238" s="49" t="s">
        <v>290</v>
      </c>
      <c r="B238" s="23"/>
      <c r="C238" s="23"/>
      <c r="D238" s="23" t="s">
        <v>291</v>
      </c>
      <c r="E238" s="53"/>
    </row>
    <row r="239" spans="1:5" ht="12.75">
      <c r="A239" s="49" t="s">
        <v>292</v>
      </c>
      <c r="B239" s="23">
        <v>491400000</v>
      </c>
      <c r="C239" s="23"/>
      <c r="D239" s="23" t="s">
        <v>293</v>
      </c>
      <c r="E239" s="53">
        <v>10</v>
      </c>
    </row>
    <row r="240" spans="1:5" ht="12.75">
      <c r="A240" s="49"/>
      <c r="B240" s="23"/>
      <c r="C240" s="23"/>
      <c r="D240" s="23" t="s">
        <v>294</v>
      </c>
      <c r="E240" s="53"/>
    </row>
    <row r="241" spans="1:5" ht="12.75">
      <c r="A241" s="49"/>
      <c r="B241" s="23"/>
      <c r="C241" s="23"/>
      <c r="D241" s="23" t="s">
        <v>295</v>
      </c>
      <c r="E241" s="53">
        <v>10</v>
      </c>
    </row>
    <row r="242" spans="1:5" ht="12.75">
      <c r="A242" s="49"/>
      <c r="B242" s="23"/>
      <c r="C242" s="23"/>
      <c r="D242" s="23" t="s">
        <v>296</v>
      </c>
      <c r="E242" s="53">
        <v>10</v>
      </c>
    </row>
    <row r="243" spans="1:5" ht="12.75">
      <c r="A243" s="49"/>
      <c r="B243" s="23"/>
      <c r="C243" s="23"/>
      <c r="D243" s="23" t="s">
        <v>297</v>
      </c>
      <c r="E243" s="53">
        <v>10</v>
      </c>
    </row>
    <row r="244" spans="1:5" ht="12.75">
      <c r="A244" s="49"/>
      <c r="B244" s="23"/>
      <c r="C244" s="23"/>
      <c r="D244" s="23" t="s">
        <v>298</v>
      </c>
      <c r="E244" s="53">
        <v>10</v>
      </c>
    </row>
    <row r="245" spans="1:5" ht="12.75">
      <c r="A245" s="49"/>
      <c r="B245" s="23"/>
      <c r="C245" s="23"/>
      <c r="D245" s="23" t="s">
        <v>299</v>
      </c>
      <c r="E245" s="53">
        <v>10</v>
      </c>
    </row>
    <row r="246" spans="1:5" ht="12.75">
      <c r="A246" s="53" t="s">
        <v>69</v>
      </c>
      <c r="B246" s="23">
        <f>(B239+B233)*0.08</f>
        <v>63590400</v>
      </c>
      <c r="C246" s="23"/>
      <c r="D246" s="23" t="s">
        <v>300</v>
      </c>
      <c r="E246" s="53">
        <v>10</v>
      </c>
    </row>
    <row r="247" spans="1:5" ht="12.75">
      <c r="A247" s="49"/>
      <c r="B247" s="23"/>
      <c r="C247" s="23"/>
      <c r="D247" s="23" t="s">
        <v>301</v>
      </c>
      <c r="E247" s="53">
        <v>10</v>
      </c>
    </row>
    <row r="248" spans="1:5" ht="12.75">
      <c r="A248" s="109" t="s">
        <v>302</v>
      </c>
      <c r="B248" s="158">
        <f>SUM(B233:B246)</f>
        <v>858470400</v>
      </c>
      <c r="C248" s="48"/>
      <c r="D248" s="23" t="s">
        <v>303</v>
      </c>
      <c r="E248" s="53">
        <v>10</v>
      </c>
    </row>
    <row r="249" spans="1:5" ht="12.75">
      <c r="A249" s="53"/>
      <c r="B249" s="23"/>
      <c r="C249" s="23"/>
      <c r="D249" s="23" t="s">
        <v>304</v>
      </c>
      <c r="E249" s="53">
        <v>10</v>
      </c>
    </row>
    <row r="250" spans="1:5" ht="12.75">
      <c r="A250" s="159" t="s">
        <v>305</v>
      </c>
      <c r="B250" s="160"/>
      <c r="C250" s="124" t="s">
        <v>8</v>
      </c>
      <c r="D250" s="23" t="s">
        <v>306</v>
      </c>
      <c r="E250" s="53">
        <v>10</v>
      </c>
    </row>
    <row r="251" spans="1:5" s="6" customFormat="1" ht="12.75">
      <c r="A251" s="67" t="s">
        <v>307</v>
      </c>
      <c r="B251" s="121">
        <v>500000000</v>
      </c>
      <c r="C251" s="121">
        <v>30</v>
      </c>
      <c r="D251" s="121" t="s">
        <v>308</v>
      </c>
      <c r="E251" s="81">
        <v>10</v>
      </c>
    </row>
    <row r="252" spans="1:5" ht="12.75">
      <c r="A252" s="49" t="s">
        <v>309</v>
      </c>
      <c r="B252" s="23">
        <v>30000000</v>
      </c>
      <c r="C252" s="23">
        <v>3</v>
      </c>
      <c r="D252" s="23" t="s">
        <v>310</v>
      </c>
      <c r="E252" s="53">
        <v>10</v>
      </c>
    </row>
    <row r="253" spans="1:5" ht="12.75">
      <c r="A253" s="28" t="s">
        <v>311</v>
      </c>
      <c r="B253" s="23">
        <v>50000000</v>
      </c>
      <c r="C253" s="23">
        <v>2</v>
      </c>
      <c r="D253" s="23" t="s">
        <v>312</v>
      </c>
      <c r="E253" s="53">
        <v>5</v>
      </c>
    </row>
    <row r="254" spans="1:5" ht="12.75">
      <c r="A254" s="28" t="s">
        <v>75</v>
      </c>
      <c r="B254" s="23">
        <v>100000000</v>
      </c>
      <c r="C254" s="23">
        <v>10</v>
      </c>
      <c r="D254" s="23" t="s">
        <v>313</v>
      </c>
      <c r="E254" s="53">
        <v>5</v>
      </c>
    </row>
    <row r="255" spans="1:5" ht="12.75">
      <c r="A255" s="28" t="s">
        <v>314</v>
      </c>
      <c r="B255" s="23">
        <v>100000000</v>
      </c>
      <c r="C255" s="23">
        <v>15</v>
      </c>
      <c r="D255" s="23" t="s">
        <v>315</v>
      </c>
      <c r="E255" s="53">
        <v>15</v>
      </c>
    </row>
    <row r="256" spans="1:5" ht="12.75">
      <c r="A256" s="28" t="s">
        <v>77</v>
      </c>
      <c r="B256" s="23">
        <v>50000000</v>
      </c>
      <c r="C256" s="23">
        <v>5</v>
      </c>
      <c r="D256" s="23" t="s">
        <v>316</v>
      </c>
      <c r="E256" s="53">
        <v>5</v>
      </c>
    </row>
    <row r="257" spans="1:5" ht="12.75">
      <c r="A257" s="28" t="s">
        <v>317</v>
      </c>
      <c r="B257" s="23">
        <v>100000000</v>
      </c>
      <c r="C257" s="23">
        <v>15</v>
      </c>
      <c r="D257" s="23" t="s">
        <v>318</v>
      </c>
      <c r="E257" s="53">
        <v>10</v>
      </c>
    </row>
    <row r="258" spans="1:5" ht="12.75">
      <c r="A258" s="28" t="s">
        <v>93</v>
      </c>
      <c r="B258" s="23">
        <v>50000000</v>
      </c>
      <c r="C258" s="23">
        <v>3</v>
      </c>
      <c r="D258" s="23" t="s">
        <v>82</v>
      </c>
      <c r="E258" s="53"/>
    </row>
    <row r="259" spans="1:5" ht="12.75">
      <c r="A259" s="28" t="s">
        <v>319</v>
      </c>
      <c r="B259" s="23">
        <v>50000000</v>
      </c>
      <c r="C259" s="23">
        <v>3</v>
      </c>
      <c r="D259" s="23" t="s">
        <v>320</v>
      </c>
      <c r="E259" s="53">
        <v>10</v>
      </c>
    </row>
    <row r="260" spans="1:5" ht="12.75">
      <c r="A260" s="28" t="s">
        <v>321</v>
      </c>
      <c r="B260" s="23">
        <v>100000000</v>
      </c>
      <c r="C260" s="23">
        <v>3</v>
      </c>
      <c r="D260" s="23" t="s">
        <v>322</v>
      </c>
      <c r="E260" s="53">
        <v>10</v>
      </c>
    </row>
    <row r="261" spans="1:5" ht="12.75">
      <c r="A261" s="28" t="s">
        <v>323</v>
      </c>
      <c r="B261" s="48"/>
      <c r="C261" s="23">
        <v>15</v>
      </c>
      <c r="D261" s="23" t="s">
        <v>324</v>
      </c>
      <c r="E261" s="53">
        <v>10</v>
      </c>
    </row>
    <row r="262" spans="1:5" ht="12.75">
      <c r="A262" s="92" t="s">
        <v>325</v>
      </c>
      <c r="B262" s="23">
        <v>400000</v>
      </c>
      <c r="C262" s="23"/>
      <c r="D262" s="23" t="s">
        <v>326</v>
      </c>
      <c r="E262" s="53">
        <v>5</v>
      </c>
    </row>
    <row r="263" spans="1:5" ht="12.75">
      <c r="A263" s="92" t="s">
        <v>327</v>
      </c>
      <c r="B263" s="23">
        <v>24000000</v>
      </c>
      <c r="C263" s="23"/>
      <c r="D263" s="23" t="s">
        <v>328</v>
      </c>
      <c r="E263" s="53">
        <v>5</v>
      </c>
    </row>
    <row r="264" spans="1:5" ht="12.75">
      <c r="A264" s="28"/>
      <c r="B264" s="59"/>
      <c r="C264" s="23"/>
      <c r="D264" s="23" t="s">
        <v>329</v>
      </c>
      <c r="E264" s="53">
        <v>10</v>
      </c>
    </row>
    <row r="265" spans="1:5" ht="12.75">
      <c r="A265" s="366" t="s">
        <v>144</v>
      </c>
      <c r="B265" s="366"/>
      <c r="C265" s="124" t="s">
        <v>8</v>
      </c>
      <c r="D265" s="23"/>
      <c r="E265" s="53"/>
    </row>
    <row r="266" spans="1:5" ht="12.75">
      <c r="A266" s="60"/>
      <c r="B266" s="26"/>
      <c r="C266" s="26"/>
      <c r="D266" s="161" t="s">
        <v>221</v>
      </c>
      <c r="E266" s="53"/>
    </row>
    <row r="267" spans="1:5" ht="12.75">
      <c r="A267" s="120" t="s">
        <v>330</v>
      </c>
      <c r="B267" s="26"/>
      <c r="C267" s="23">
        <v>10</v>
      </c>
      <c r="D267" s="162" t="s">
        <v>222</v>
      </c>
      <c r="E267" s="53"/>
    </row>
    <row r="268" spans="1:5" ht="12.75">
      <c r="A268" s="120" t="s">
        <v>331</v>
      </c>
      <c r="B268" s="26"/>
      <c r="C268" s="23">
        <v>10</v>
      </c>
      <c r="D268" s="162" t="s">
        <v>223</v>
      </c>
      <c r="E268" s="53"/>
    </row>
    <row r="269" spans="1:5" ht="12.75">
      <c r="A269" s="120" t="s">
        <v>332</v>
      </c>
      <c r="B269" s="26"/>
      <c r="C269" s="23">
        <v>10</v>
      </c>
      <c r="D269" s="162" t="s">
        <v>224</v>
      </c>
      <c r="E269" s="53">
        <v>20</v>
      </c>
    </row>
    <row r="270" spans="1:5" ht="12.75">
      <c r="A270" s="120" t="s">
        <v>333</v>
      </c>
      <c r="B270" s="26"/>
      <c r="C270" s="23">
        <v>10</v>
      </c>
      <c r="D270" s="23"/>
      <c r="E270" s="53"/>
    </row>
    <row r="271" spans="1:5" ht="15.75">
      <c r="A271" s="120" t="s">
        <v>334</v>
      </c>
      <c r="B271" s="26"/>
      <c r="C271" s="23">
        <v>10</v>
      </c>
      <c r="D271" s="163" t="s">
        <v>225</v>
      </c>
      <c r="E271" s="53"/>
    </row>
    <row r="272" spans="1:5" ht="15.75">
      <c r="A272" s="120" t="s">
        <v>255</v>
      </c>
      <c r="B272" s="26"/>
      <c r="C272" s="23">
        <v>10</v>
      </c>
      <c r="D272" s="163" t="s">
        <v>226</v>
      </c>
      <c r="E272" s="53"/>
    </row>
    <row r="273" spans="1:5" ht="15.75">
      <c r="A273" s="120" t="s">
        <v>335</v>
      </c>
      <c r="B273" s="26"/>
      <c r="C273" s="23">
        <v>10</v>
      </c>
      <c r="D273" s="163"/>
      <c r="E273" s="53"/>
    </row>
    <row r="274" spans="1:5" ht="12.75">
      <c r="A274" s="120" t="s">
        <v>336</v>
      </c>
      <c r="B274" s="26"/>
      <c r="C274" s="23">
        <v>10</v>
      </c>
      <c r="D274" s="162" t="s">
        <v>227</v>
      </c>
      <c r="E274" s="53"/>
    </row>
    <row r="275" spans="1:5" ht="12.75">
      <c r="A275" s="120" t="s">
        <v>337</v>
      </c>
      <c r="B275" s="26"/>
      <c r="C275" s="23">
        <v>10</v>
      </c>
      <c r="D275" s="162" t="s">
        <v>228</v>
      </c>
      <c r="E275" s="53"/>
    </row>
    <row r="276" spans="1:5" ht="12.75">
      <c r="A276" s="120" t="s">
        <v>338</v>
      </c>
      <c r="B276" s="26"/>
      <c r="C276" s="26">
        <v>10</v>
      </c>
      <c r="D276" s="162" t="s">
        <v>229</v>
      </c>
      <c r="E276" s="53"/>
    </row>
    <row r="277" spans="1:5" ht="12.75">
      <c r="A277" s="120" t="s">
        <v>339</v>
      </c>
      <c r="B277" s="26"/>
      <c r="C277" s="26">
        <v>10</v>
      </c>
      <c r="D277" s="162" t="s">
        <v>230</v>
      </c>
      <c r="E277" s="53"/>
    </row>
    <row r="278" spans="1:5" ht="12.75">
      <c r="A278" s="120" t="s">
        <v>340</v>
      </c>
      <c r="B278" s="26"/>
      <c r="C278" s="26">
        <v>10</v>
      </c>
      <c r="D278" s="162" t="s">
        <v>231</v>
      </c>
      <c r="E278" s="53"/>
    </row>
    <row r="279" spans="1:5" ht="12.75">
      <c r="A279" s="120" t="s">
        <v>341</v>
      </c>
      <c r="B279" s="26"/>
      <c r="C279" s="26">
        <v>6</v>
      </c>
      <c r="D279" s="162" t="s">
        <v>232</v>
      </c>
      <c r="E279" s="53"/>
    </row>
    <row r="280" spans="1:5" ht="12.75">
      <c r="A280" s="120" t="s">
        <v>342</v>
      </c>
      <c r="B280" s="26"/>
      <c r="C280" s="26">
        <v>6</v>
      </c>
      <c r="D280" s="162" t="s">
        <v>233</v>
      </c>
      <c r="E280" s="53"/>
    </row>
    <row r="281" spans="1:5" ht="12.75">
      <c r="A281" s="120" t="s">
        <v>343</v>
      </c>
      <c r="B281" s="26"/>
      <c r="C281" s="26">
        <v>6</v>
      </c>
      <c r="D281" s="162" t="s">
        <v>234</v>
      </c>
      <c r="E281" s="53"/>
    </row>
    <row r="282" spans="1:5" ht="12.75">
      <c r="A282" s="120" t="s">
        <v>344</v>
      </c>
      <c r="B282" s="26"/>
      <c r="C282" s="26">
        <v>7</v>
      </c>
      <c r="D282" s="162" t="s">
        <v>235</v>
      </c>
      <c r="E282" s="53"/>
    </row>
    <row r="283" spans="1:5" ht="12.75">
      <c r="A283" s="120" t="s">
        <v>345</v>
      </c>
      <c r="B283" s="26"/>
      <c r="C283" s="26">
        <v>6</v>
      </c>
      <c r="D283" s="162" t="s">
        <v>236</v>
      </c>
      <c r="E283" s="53"/>
    </row>
    <row r="284" spans="1:5" ht="12.75">
      <c r="A284" s="120"/>
      <c r="B284" s="26"/>
      <c r="C284" s="26"/>
      <c r="D284" s="162" t="s">
        <v>237</v>
      </c>
      <c r="E284" s="53"/>
    </row>
    <row r="285" spans="1:5" ht="12.75">
      <c r="A285" s="164" t="s">
        <v>346</v>
      </c>
      <c r="B285" s="26"/>
      <c r="C285" s="26">
        <v>15</v>
      </c>
      <c r="D285" s="162"/>
      <c r="E285" s="53"/>
    </row>
    <row r="286" spans="1:5" ht="12.75">
      <c r="A286" s="120" t="s">
        <v>347</v>
      </c>
      <c r="B286" s="26"/>
      <c r="C286" s="26"/>
      <c r="D286" s="162"/>
      <c r="E286" s="53"/>
    </row>
    <row r="287" spans="1:5" ht="12.75">
      <c r="A287" s="120" t="s">
        <v>348</v>
      </c>
      <c r="B287" s="26"/>
      <c r="C287" s="26"/>
      <c r="D287" s="162"/>
      <c r="E287" s="53"/>
    </row>
    <row r="288" spans="1:5" ht="12.75">
      <c r="A288" s="120" t="s">
        <v>349</v>
      </c>
      <c r="B288" s="26"/>
      <c r="C288" s="26"/>
      <c r="D288" s="162"/>
      <c r="E288" s="53"/>
    </row>
    <row r="289" spans="1:5" ht="12.75">
      <c r="A289" s="120" t="s">
        <v>350</v>
      </c>
      <c r="B289" s="26"/>
      <c r="C289" s="26"/>
      <c r="D289" s="162"/>
      <c r="E289" s="53"/>
    </row>
    <row r="290" spans="1:5" ht="12.75">
      <c r="A290" s="120"/>
      <c r="B290" s="26"/>
      <c r="C290" s="26"/>
      <c r="D290" s="162"/>
      <c r="E290" s="53"/>
    </row>
    <row r="291" spans="1:5" ht="12.75">
      <c r="A291" s="165" t="s">
        <v>351</v>
      </c>
      <c r="B291" s="26"/>
      <c r="C291" s="26">
        <v>15</v>
      </c>
      <c r="D291" s="162"/>
      <c r="E291" s="53"/>
    </row>
    <row r="292" spans="1:5" ht="12.75">
      <c r="A292" s="60" t="s">
        <v>352</v>
      </c>
      <c r="B292" s="26"/>
      <c r="C292" s="26"/>
      <c r="D292" s="162"/>
      <c r="E292" s="53"/>
    </row>
    <row r="293" spans="1:5" ht="12.75">
      <c r="A293" s="126" t="s">
        <v>353</v>
      </c>
      <c r="B293" s="26"/>
      <c r="C293" s="26"/>
      <c r="D293" s="162"/>
      <c r="E293" s="53"/>
    </row>
    <row r="294" spans="1:5" ht="12.75">
      <c r="A294" s="126"/>
      <c r="B294" s="26"/>
      <c r="C294" s="26"/>
      <c r="D294" s="162"/>
      <c r="E294" s="53"/>
    </row>
    <row r="295" spans="1:5" ht="12.75">
      <c r="A295" s="165" t="s">
        <v>354</v>
      </c>
      <c r="B295" s="26"/>
      <c r="C295" s="26">
        <v>15</v>
      </c>
      <c r="D295" s="162"/>
      <c r="E295" s="53"/>
    </row>
    <row r="296" spans="1:5" ht="12.75">
      <c r="A296" s="60" t="s">
        <v>355</v>
      </c>
      <c r="B296" s="26"/>
      <c r="C296" s="26"/>
      <c r="D296" s="162"/>
      <c r="E296" s="53"/>
    </row>
    <row r="297" spans="1:5" ht="12.75">
      <c r="A297" s="126" t="s">
        <v>356</v>
      </c>
      <c r="B297" s="26"/>
      <c r="C297" s="26"/>
      <c r="D297" s="162"/>
      <c r="E297" s="53"/>
    </row>
    <row r="298" spans="1:5" ht="12.75">
      <c r="A298" s="126"/>
      <c r="B298" s="26"/>
      <c r="C298" s="26"/>
      <c r="D298" s="162"/>
      <c r="E298" s="53"/>
    </row>
    <row r="299" spans="1:5" ht="12.75">
      <c r="A299" s="126"/>
      <c r="B299" s="26"/>
      <c r="C299" s="26"/>
      <c r="D299" s="162"/>
      <c r="E299" s="53"/>
    </row>
    <row r="300" spans="1:5" ht="12.75">
      <c r="A300" s="133" t="s">
        <v>145</v>
      </c>
      <c r="B300" s="134"/>
      <c r="C300" s="166">
        <f>SUM(C251:C299)</f>
        <v>300</v>
      </c>
      <c r="D300" s="147"/>
      <c r="E300" s="136">
        <f>SUM(E229:E299)</f>
        <v>300</v>
      </c>
    </row>
    <row r="301" spans="1:5" ht="12.75">
      <c r="A301" s="167" t="s">
        <v>151</v>
      </c>
      <c r="B301" s="168"/>
      <c r="C301" s="168"/>
      <c r="D301" s="168"/>
      <c r="E301" s="169"/>
    </row>
    <row r="302" spans="1:5" ht="12.75">
      <c r="A302" s="120"/>
      <c r="B302" s="125"/>
      <c r="C302" s="125"/>
      <c r="D302" s="60"/>
      <c r="E302" s="53"/>
    </row>
    <row r="303" spans="1:5" ht="12.75">
      <c r="A303" s="120" t="s">
        <v>357</v>
      </c>
      <c r="B303" s="125"/>
      <c r="C303" s="125"/>
      <c r="D303" s="60" t="s">
        <v>358</v>
      </c>
      <c r="E303" s="53">
        <v>80</v>
      </c>
    </row>
    <row r="304" spans="1:5" ht="12.75">
      <c r="A304" s="120"/>
      <c r="B304" s="125"/>
      <c r="C304" s="125"/>
      <c r="D304" s="60"/>
      <c r="E304" s="53"/>
    </row>
    <row r="305" spans="1:5" ht="12.75">
      <c r="A305" s="120" t="s">
        <v>255</v>
      </c>
      <c r="B305" s="125"/>
      <c r="C305" s="125"/>
      <c r="D305" s="60" t="s">
        <v>359</v>
      </c>
      <c r="E305" s="53">
        <v>80</v>
      </c>
    </row>
    <row r="306" spans="1:5" ht="12.75">
      <c r="A306" s="120"/>
      <c r="B306" s="125"/>
      <c r="C306" s="125"/>
      <c r="D306" s="60"/>
      <c r="E306" s="53"/>
    </row>
    <row r="307" spans="1:5" ht="12.75">
      <c r="A307" s="28" t="s">
        <v>360</v>
      </c>
      <c r="B307" s="125"/>
      <c r="C307" s="125"/>
      <c r="D307" s="60" t="s">
        <v>174</v>
      </c>
      <c r="E307" s="53">
        <v>70</v>
      </c>
    </row>
    <row r="308" spans="1:5" ht="12.75">
      <c r="A308" s="120"/>
      <c r="B308" s="125"/>
      <c r="C308" s="125"/>
      <c r="D308" s="60"/>
      <c r="E308" s="53"/>
    </row>
    <row r="309" spans="1:5" ht="12.75">
      <c r="A309" s="120" t="s">
        <v>175</v>
      </c>
      <c r="B309" s="125"/>
      <c r="C309" s="125"/>
      <c r="D309" s="60" t="s">
        <v>165</v>
      </c>
      <c r="E309" s="53">
        <v>70</v>
      </c>
    </row>
    <row r="310" spans="1:5" ht="12.75">
      <c r="A310" s="139"/>
      <c r="B310" s="140"/>
      <c r="C310" s="141"/>
      <c r="D310" s="139"/>
      <c r="E310" s="61"/>
    </row>
    <row r="311" spans="1:4" ht="12.75" customHeight="1" hidden="1">
      <c r="A311" s="368" t="s">
        <v>361</v>
      </c>
      <c r="B311" s="368"/>
      <c r="C311" s="148"/>
      <c r="D311" s="103"/>
    </row>
    <row r="312" spans="1:4" ht="12.75" hidden="1">
      <c r="A312" s="153"/>
      <c r="B312" s="36"/>
      <c r="C312" s="36"/>
      <c r="D312" s="23"/>
    </row>
    <row r="313" spans="1:4" ht="12.75" hidden="1">
      <c r="A313" s="126" t="s">
        <v>362</v>
      </c>
      <c r="B313" s="37"/>
      <c r="C313" s="37"/>
      <c r="D313" s="23" t="s">
        <v>363</v>
      </c>
    </row>
    <row r="314" spans="1:4" ht="12.75" hidden="1">
      <c r="A314" s="123"/>
      <c r="B314" s="100"/>
      <c r="C314" s="37"/>
      <c r="D314" s="59"/>
    </row>
    <row r="315" spans="1:5" ht="12.75">
      <c r="A315" s="142" t="s">
        <v>145</v>
      </c>
      <c r="B315" s="154"/>
      <c r="C315" s="64"/>
      <c r="D315" s="64"/>
      <c r="E315" s="110">
        <f>SUM(E302:E310)</f>
        <v>300</v>
      </c>
    </row>
    <row r="316" spans="1:4" ht="12.75">
      <c r="A316" s="125"/>
      <c r="B316" s="65"/>
      <c r="C316" s="65"/>
      <c r="D316" s="65"/>
    </row>
    <row r="317" spans="1:4" ht="15.75">
      <c r="A317" s="367" t="s">
        <v>177</v>
      </c>
      <c r="B317" s="367"/>
      <c r="C317" s="367"/>
      <c r="D317" s="367"/>
    </row>
    <row r="318" spans="1:5" ht="15.75">
      <c r="A318" s="11" t="s">
        <v>364</v>
      </c>
      <c r="B318" s="115" t="s">
        <v>179</v>
      </c>
      <c r="C318" s="15" t="s">
        <v>8</v>
      </c>
      <c r="D318" s="14" t="s">
        <v>5</v>
      </c>
      <c r="E318" s="155" t="s">
        <v>8</v>
      </c>
    </row>
    <row r="319" spans="1:5" ht="15.75">
      <c r="A319" s="16" t="s">
        <v>226</v>
      </c>
      <c r="B319" s="118"/>
      <c r="C319" s="20"/>
      <c r="D319" s="19" t="s">
        <v>9</v>
      </c>
      <c r="E319" s="170"/>
    </row>
    <row r="320" spans="1:5" ht="12.75">
      <c r="A320" s="53"/>
      <c r="B320" s="23"/>
      <c r="C320" s="60"/>
      <c r="D320" s="23"/>
      <c r="E320" s="66"/>
    </row>
    <row r="321" spans="1:5" ht="12.75">
      <c r="A321" s="145" t="s">
        <v>365</v>
      </c>
      <c r="B321" s="23"/>
      <c r="C321" s="23"/>
      <c r="D321" s="23" t="s">
        <v>281</v>
      </c>
      <c r="E321" s="53">
        <v>10</v>
      </c>
    </row>
    <row r="322" spans="1:5" ht="12.75">
      <c r="A322" s="49" t="s">
        <v>366</v>
      </c>
      <c r="B322" s="23"/>
      <c r="C322" s="23"/>
      <c r="D322" s="23" t="s">
        <v>283</v>
      </c>
      <c r="E322" s="53">
        <v>10</v>
      </c>
    </row>
    <row r="323" spans="1:5" ht="12.75">
      <c r="A323" s="49" t="s">
        <v>367</v>
      </c>
      <c r="B323" s="23"/>
      <c r="C323" s="23"/>
      <c r="D323" s="23" t="s">
        <v>368</v>
      </c>
      <c r="E323" s="53">
        <v>10</v>
      </c>
    </row>
    <row r="324" spans="1:5" ht="12.75">
      <c r="A324" s="49" t="s">
        <v>369</v>
      </c>
      <c r="B324" s="23"/>
      <c r="C324" s="23"/>
      <c r="D324" s="23" t="s">
        <v>370</v>
      </c>
      <c r="E324" s="53">
        <v>10</v>
      </c>
    </row>
    <row r="325" spans="1:5" ht="12.75">
      <c r="A325" s="49" t="s">
        <v>371</v>
      </c>
      <c r="B325" s="23"/>
      <c r="C325" s="23"/>
      <c r="D325" s="23" t="s">
        <v>372</v>
      </c>
      <c r="E325" s="53"/>
    </row>
    <row r="326" spans="1:5" ht="12.75">
      <c r="A326" s="49" t="s">
        <v>373</v>
      </c>
      <c r="B326" s="23"/>
      <c r="C326" s="23"/>
      <c r="D326" s="23" t="s">
        <v>374</v>
      </c>
      <c r="E326" s="53">
        <v>10</v>
      </c>
    </row>
    <row r="327" spans="1:5" ht="12.75">
      <c r="A327" s="28"/>
      <c r="B327" s="23"/>
      <c r="C327" s="23"/>
      <c r="D327" s="23" t="s">
        <v>298</v>
      </c>
      <c r="E327" s="53">
        <v>10</v>
      </c>
    </row>
    <row r="328" spans="1:5" ht="12.75">
      <c r="A328" s="28" t="s">
        <v>375</v>
      </c>
      <c r="B328" s="23">
        <v>1000000000</v>
      </c>
      <c r="C328" s="23"/>
      <c r="D328" s="23" t="s">
        <v>299</v>
      </c>
      <c r="E328" s="53">
        <v>10</v>
      </c>
    </row>
    <row r="329" spans="1:5" ht="12.75">
      <c r="A329" s="28" t="s">
        <v>376</v>
      </c>
      <c r="B329" s="23">
        <v>3000000000</v>
      </c>
      <c r="C329" s="23"/>
      <c r="D329" s="23" t="s">
        <v>300</v>
      </c>
      <c r="E329" s="53">
        <v>10</v>
      </c>
    </row>
    <row r="330" spans="1:5" ht="12.75">
      <c r="A330" s="28" t="s">
        <v>377</v>
      </c>
      <c r="B330" s="59">
        <v>5000000000</v>
      </c>
      <c r="C330" s="23"/>
      <c r="D330" s="23" t="s">
        <v>378</v>
      </c>
      <c r="E330" s="53">
        <v>10</v>
      </c>
    </row>
    <row r="331" spans="1:5" ht="12.75">
      <c r="A331" s="366" t="s">
        <v>144</v>
      </c>
      <c r="B331" s="366"/>
      <c r="C331" s="124"/>
      <c r="D331" s="23" t="s">
        <v>379</v>
      </c>
      <c r="E331" s="53">
        <v>10</v>
      </c>
    </row>
    <row r="332" spans="1:5" ht="14.25" customHeight="1">
      <c r="A332" s="60"/>
      <c r="B332" s="26"/>
      <c r="C332" s="26"/>
      <c r="D332" s="23" t="s">
        <v>380</v>
      </c>
      <c r="E332" s="53"/>
    </row>
    <row r="333" spans="1:5" ht="12.75">
      <c r="A333" s="120" t="s">
        <v>381</v>
      </c>
      <c r="B333" s="26"/>
      <c r="C333" s="26">
        <v>10</v>
      </c>
      <c r="D333" s="23" t="s">
        <v>382</v>
      </c>
      <c r="E333" s="53">
        <v>10</v>
      </c>
    </row>
    <row r="334" spans="1:5" ht="12.75">
      <c r="A334" s="120" t="s">
        <v>383</v>
      </c>
      <c r="B334" s="26"/>
      <c r="C334" s="26">
        <v>10</v>
      </c>
      <c r="D334" s="23" t="s">
        <v>384</v>
      </c>
      <c r="E334" s="53">
        <v>10</v>
      </c>
    </row>
    <row r="335" spans="1:5" ht="12.75">
      <c r="A335" s="120" t="s">
        <v>385</v>
      </c>
      <c r="B335" s="26"/>
      <c r="C335" s="26">
        <v>10</v>
      </c>
      <c r="D335" s="23" t="s">
        <v>386</v>
      </c>
      <c r="E335" s="53">
        <v>20</v>
      </c>
    </row>
    <row r="336" spans="1:5" ht="12.75">
      <c r="A336" s="120" t="s">
        <v>387</v>
      </c>
      <c r="B336" s="171" t="s">
        <v>388</v>
      </c>
      <c r="C336" s="172">
        <v>15</v>
      </c>
      <c r="D336" s="23" t="s">
        <v>389</v>
      </c>
      <c r="E336" s="53">
        <v>15</v>
      </c>
    </row>
    <row r="337" spans="1:5" ht="12.75">
      <c r="A337" s="120" t="s">
        <v>390</v>
      </c>
      <c r="B337" s="26"/>
      <c r="C337" s="172">
        <v>10</v>
      </c>
      <c r="D337" s="23" t="s">
        <v>310</v>
      </c>
      <c r="E337" s="53">
        <v>10</v>
      </c>
    </row>
    <row r="338" spans="1:5" ht="12.75">
      <c r="A338" s="120" t="s">
        <v>391</v>
      </c>
      <c r="B338" s="26"/>
      <c r="C338" s="172">
        <v>10</v>
      </c>
      <c r="D338" s="23" t="s">
        <v>392</v>
      </c>
      <c r="E338" s="53">
        <v>10</v>
      </c>
    </row>
    <row r="339" spans="1:5" ht="12.75">
      <c r="A339" s="120" t="s">
        <v>393</v>
      </c>
      <c r="B339" s="26"/>
      <c r="C339" s="172">
        <v>10</v>
      </c>
      <c r="D339" s="23" t="s">
        <v>394</v>
      </c>
      <c r="E339" s="53"/>
    </row>
    <row r="340" spans="1:5" ht="12.75">
      <c r="A340" s="120" t="s">
        <v>395</v>
      </c>
      <c r="B340" s="171" t="s">
        <v>396</v>
      </c>
      <c r="C340" s="172">
        <v>15</v>
      </c>
      <c r="D340" s="23" t="s">
        <v>397</v>
      </c>
      <c r="E340" s="53">
        <v>10</v>
      </c>
    </row>
    <row r="341" spans="1:5" ht="12.75">
      <c r="A341" s="120" t="s">
        <v>309</v>
      </c>
      <c r="B341" s="171" t="s">
        <v>398</v>
      </c>
      <c r="C341" s="172">
        <v>15</v>
      </c>
      <c r="D341" s="23" t="s">
        <v>399</v>
      </c>
      <c r="E341" s="53">
        <v>15</v>
      </c>
    </row>
    <row r="342" spans="1:5" ht="12.75">
      <c r="A342" s="120" t="s">
        <v>400</v>
      </c>
      <c r="B342" s="171" t="s">
        <v>401</v>
      </c>
      <c r="C342" s="172">
        <v>15</v>
      </c>
      <c r="D342" s="23" t="s">
        <v>402</v>
      </c>
      <c r="E342" s="53">
        <v>10</v>
      </c>
    </row>
    <row r="343" spans="1:5" ht="12.75">
      <c r="A343" s="120" t="s">
        <v>403</v>
      </c>
      <c r="B343" s="26"/>
      <c r="C343" s="26">
        <v>10</v>
      </c>
      <c r="D343" s="23" t="s">
        <v>404</v>
      </c>
      <c r="E343" s="53">
        <v>10</v>
      </c>
    </row>
    <row r="344" spans="1:5" ht="12.75">
      <c r="A344" s="120" t="s">
        <v>405</v>
      </c>
      <c r="B344" s="26"/>
      <c r="C344" s="26">
        <v>10</v>
      </c>
      <c r="D344" s="23" t="s">
        <v>102</v>
      </c>
      <c r="E344" s="53">
        <v>15</v>
      </c>
    </row>
    <row r="345" spans="1:5" ht="12.75">
      <c r="A345" s="120" t="s">
        <v>406</v>
      </c>
      <c r="B345" s="26"/>
      <c r="C345" s="26">
        <v>5</v>
      </c>
      <c r="D345" s="53" t="s">
        <v>407</v>
      </c>
      <c r="E345" s="53">
        <v>15</v>
      </c>
    </row>
    <row r="346" spans="1:5" ht="12.75">
      <c r="A346" s="120" t="s">
        <v>408</v>
      </c>
      <c r="B346" s="26"/>
      <c r="C346" s="26">
        <v>5</v>
      </c>
      <c r="D346" s="31"/>
      <c r="E346" s="53"/>
    </row>
    <row r="347" spans="1:5" ht="12.75">
      <c r="A347" s="120" t="s">
        <v>409</v>
      </c>
      <c r="B347" s="26"/>
      <c r="C347" s="26">
        <v>5</v>
      </c>
      <c r="D347" s="31"/>
      <c r="E347" s="53"/>
    </row>
    <row r="348" spans="1:5" ht="12.75">
      <c r="A348" s="120" t="s">
        <v>410</v>
      </c>
      <c r="B348" s="26"/>
      <c r="C348" s="26" t="s">
        <v>10</v>
      </c>
      <c r="D348" s="173" t="s">
        <v>220</v>
      </c>
      <c r="E348" s="53">
        <v>50</v>
      </c>
    </row>
    <row r="349" spans="1:5" ht="12.75">
      <c r="A349" s="120" t="s">
        <v>411</v>
      </c>
      <c r="B349" s="26"/>
      <c r="C349" s="26">
        <v>5</v>
      </c>
      <c r="D349" s="31"/>
      <c r="E349" s="53"/>
    </row>
    <row r="350" spans="1:5" ht="12.75">
      <c r="A350" s="120" t="s">
        <v>412</v>
      </c>
      <c r="B350" s="26"/>
      <c r="C350" s="26">
        <v>5</v>
      </c>
      <c r="D350" s="161" t="s">
        <v>221</v>
      </c>
      <c r="E350" s="53"/>
    </row>
    <row r="351" spans="1:5" ht="12.75">
      <c r="A351" s="120" t="s">
        <v>413</v>
      </c>
      <c r="B351" s="26"/>
      <c r="C351" s="26">
        <v>5</v>
      </c>
      <c r="D351" s="162" t="s">
        <v>222</v>
      </c>
      <c r="E351" s="53"/>
    </row>
    <row r="352" spans="1:5" ht="12.75">
      <c r="A352" s="120" t="s">
        <v>414</v>
      </c>
      <c r="B352" s="26"/>
      <c r="C352" s="26">
        <v>5</v>
      </c>
      <c r="D352" s="162" t="s">
        <v>223</v>
      </c>
      <c r="E352" s="53"/>
    </row>
    <row r="353" spans="1:5" ht="12.75">
      <c r="A353" s="120" t="s">
        <v>415</v>
      </c>
      <c r="B353" s="26"/>
      <c r="C353" s="26">
        <v>5</v>
      </c>
      <c r="D353" s="162" t="s">
        <v>224</v>
      </c>
      <c r="E353" s="53"/>
    </row>
    <row r="354" spans="1:5" ht="12.75">
      <c r="A354" s="120" t="s">
        <v>416</v>
      </c>
      <c r="B354" s="26"/>
      <c r="C354" s="26">
        <v>5</v>
      </c>
      <c r="D354" s="174"/>
      <c r="E354" s="53"/>
    </row>
    <row r="355" spans="1:5" ht="15.75">
      <c r="A355" s="120" t="s">
        <v>417</v>
      </c>
      <c r="B355" s="26"/>
      <c r="C355" s="26">
        <v>5</v>
      </c>
      <c r="D355" s="163" t="s">
        <v>225</v>
      </c>
      <c r="E355" s="53"/>
    </row>
    <row r="356" spans="1:5" ht="15.75">
      <c r="A356" s="120" t="s">
        <v>418</v>
      </c>
      <c r="B356" s="26"/>
      <c r="C356" s="26">
        <v>5</v>
      </c>
      <c r="D356" s="163" t="s">
        <v>226</v>
      </c>
      <c r="E356" s="53"/>
    </row>
    <row r="357" spans="1:5" ht="12.75">
      <c r="A357" s="120" t="s">
        <v>419</v>
      </c>
      <c r="B357" s="26"/>
      <c r="C357" s="26">
        <v>5</v>
      </c>
      <c r="D357" s="175"/>
      <c r="E357" s="53"/>
    </row>
    <row r="358" spans="1:5" ht="12.75">
      <c r="A358" s="120" t="s">
        <v>420</v>
      </c>
      <c r="B358" s="26"/>
      <c r="C358" s="26">
        <v>5</v>
      </c>
      <c r="D358" s="162" t="s">
        <v>227</v>
      </c>
      <c r="E358" s="53"/>
    </row>
    <row r="359" spans="1:5" ht="12.75">
      <c r="A359" s="120" t="s">
        <v>421</v>
      </c>
      <c r="B359" s="26"/>
      <c r="C359" s="26">
        <v>5</v>
      </c>
      <c r="D359" s="162" t="s">
        <v>228</v>
      </c>
      <c r="E359" s="53"/>
    </row>
    <row r="360" spans="1:5" ht="12.75">
      <c r="A360" s="120" t="s">
        <v>422</v>
      </c>
      <c r="B360" s="26"/>
      <c r="C360" s="26">
        <v>5</v>
      </c>
      <c r="D360" s="162" t="s">
        <v>229</v>
      </c>
      <c r="E360" s="53"/>
    </row>
    <row r="361" spans="1:5" ht="12.75">
      <c r="A361" s="120" t="s">
        <v>423</v>
      </c>
      <c r="B361" s="26"/>
      <c r="C361" s="26"/>
      <c r="D361" s="162" t="s">
        <v>230</v>
      </c>
      <c r="E361" s="53"/>
    </row>
    <row r="362" spans="1:5" ht="12.75">
      <c r="A362" s="120" t="s">
        <v>424</v>
      </c>
      <c r="B362" s="26"/>
      <c r="C362" s="26">
        <v>5</v>
      </c>
      <c r="D362" s="162" t="s">
        <v>231</v>
      </c>
      <c r="E362" s="53"/>
    </row>
    <row r="363" spans="1:5" ht="12.75">
      <c r="A363" s="120" t="s">
        <v>425</v>
      </c>
      <c r="B363" s="26"/>
      <c r="C363" s="26">
        <v>5</v>
      </c>
      <c r="D363" s="162" t="s">
        <v>232</v>
      </c>
      <c r="E363" s="53"/>
    </row>
    <row r="364" spans="1:5" ht="12.75">
      <c r="A364" s="120" t="s">
        <v>426</v>
      </c>
      <c r="B364" s="26"/>
      <c r="C364" s="26" t="s">
        <v>10</v>
      </c>
      <c r="D364" s="162" t="s">
        <v>233</v>
      </c>
      <c r="E364" s="53"/>
    </row>
    <row r="365" spans="1:5" ht="12.75">
      <c r="A365" s="120" t="s">
        <v>427</v>
      </c>
      <c r="B365" s="26"/>
      <c r="C365" s="26">
        <v>5</v>
      </c>
      <c r="D365" s="162" t="s">
        <v>234</v>
      </c>
      <c r="E365" s="53"/>
    </row>
    <row r="366" spans="1:5" ht="12.75">
      <c r="A366" s="120" t="s">
        <v>428</v>
      </c>
      <c r="B366" s="26"/>
      <c r="C366" s="26"/>
      <c r="D366" s="162" t="s">
        <v>235</v>
      </c>
      <c r="E366" s="53"/>
    </row>
    <row r="367" spans="1:5" ht="12.75">
      <c r="A367" s="120" t="s">
        <v>429</v>
      </c>
      <c r="B367" s="26"/>
      <c r="C367" s="26">
        <v>5</v>
      </c>
      <c r="D367" s="162" t="s">
        <v>236</v>
      </c>
      <c r="E367" s="53"/>
    </row>
    <row r="368" spans="1:5" ht="12.75">
      <c r="A368" s="120" t="s">
        <v>430</v>
      </c>
      <c r="B368" s="26"/>
      <c r="C368" s="26"/>
      <c r="D368" s="162" t="s">
        <v>237</v>
      </c>
      <c r="E368" s="53"/>
    </row>
    <row r="369" spans="1:5" ht="15.75">
      <c r="A369" s="120" t="s">
        <v>431</v>
      </c>
      <c r="B369" s="26"/>
      <c r="C369" s="26"/>
      <c r="D369" s="163"/>
      <c r="E369" s="53"/>
    </row>
    <row r="370" spans="1:5" ht="12.75">
      <c r="A370" s="120" t="s">
        <v>432</v>
      </c>
      <c r="B370" s="26"/>
      <c r="C370" s="26">
        <v>5</v>
      </c>
      <c r="D370" s="360" t="s">
        <v>433</v>
      </c>
      <c r="E370" s="53"/>
    </row>
    <row r="371" spans="1:5" ht="12.75">
      <c r="A371" s="120" t="s">
        <v>434</v>
      </c>
      <c r="B371" s="26"/>
      <c r="C371" s="26">
        <v>5</v>
      </c>
      <c r="D371" s="361" t="s">
        <v>866</v>
      </c>
      <c r="E371" s="53"/>
    </row>
    <row r="372" spans="1:5" ht="12.75">
      <c r="A372" s="120" t="s">
        <v>435</v>
      </c>
      <c r="B372" s="26"/>
      <c r="C372" s="26"/>
      <c r="D372" s="361" t="s">
        <v>869</v>
      </c>
      <c r="E372" s="53"/>
    </row>
    <row r="373" spans="1:5" ht="12.75">
      <c r="A373" s="120" t="s">
        <v>436</v>
      </c>
      <c r="B373" s="26"/>
      <c r="C373" s="26"/>
      <c r="D373" s="361" t="s">
        <v>867</v>
      </c>
      <c r="E373" s="53"/>
    </row>
    <row r="374" spans="1:5" ht="12.75">
      <c r="A374" s="120" t="s">
        <v>437</v>
      </c>
      <c r="B374" s="26"/>
      <c r="C374" s="26">
        <v>5</v>
      </c>
      <c r="D374" s="361" t="s">
        <v>868</v>
      </c>
      <c r="E374" s="53"/>
    </row>
    <row r="375" spans="1:5" ht="12.75">
      <c r="A375" s="120" t="s">
        <v>438</v>
      </c>
      <c r="B375" s="26"/>
      <c r="C375" s="26"/>
      <c r="D375" s="364"/>
      <c r="E375" s="53"/>
    </row>
    <row r="376" spans="1:5" ht="12.75">
      <c r="A376" s="120" t="s">
        <v>439</v>
      </c>
      <c r="B376" s="26"/>
      <c r="C376" s="26"/>
      <c r="D376" s="162"/>
      <c r="E376" s="53"/>
    </row>
    <row r="377" spans="1:5" ht="12.75">
      <c r="A377" s="120" t="s">
        <v>440</v>
      </c>
      <c r="B377" s="26"/>
      <c r="C377" s="26"/>
      <c r="D377" s="162"/>
      <c r="E377" s="53"/>
    </row>
    <row r="378" spans="1:5" ht="12.75">
      <c r="A378" s="120" t="s">
        <v>441</v>
      </c>
      <c r="B378" s="26"/>
      <c r="C378" s="26"/>
      <c r="D378" s="162"/>
      <c r="E378" s="53"/>
    </row>
    <row r="379" spans="1:5" ht="12.75">
      <c r="A379" s="120" t="s">
        <v>442</v>
      </c>
      <c r="B379" s="26"/>
      <c r="C379" s="26">
        <v>5</v>
      </c>
      <c r="D379" s="162"/>
      <c r="E379" s="53"/>
    </row>
    <row r="380" spans="1:5" ht="12.75">
      <c r="A380" s="120"/>
      <c r="B380" s="26"/>
      <c r="C380" s="26"/>
      <c r="D380" s="162"/>
      <c r="E380" s="53"/>
    </row>
    <row r="381" spans="1:5" ht="12.75">
      <c r="A381" s="165" t="s">
        <v>443</v>
      </c>
      <c r="B381" s="26"/>
      <c r="C381" s="26">
        <v>15</v>
      </c>
      <c r="D381" s="162"/>
      <c r="E381" s="53"/>
    </row>
    <row r="382" spans="1:5" ht="12.75">
      <c r="A382" s="60" t="s">
        <v>352</v>
      </c>
      <c r="B382" s="26"/>
      <c r="C382" s="26"/>
      <c r="D382" s="162"/>
      <c r="E382" s="53"/>
    </row>
    <row r="383" spans="1:5" ht="12.75">
      <c r="A383" s="126" t="s">
        <v>353</v>
      </c>
      <c r="B383" s="26"/>
      <c r="C383" s="26"/>
      <c r="D383" s="162"/>
      <c r="E383" s="53"/>
    </row>
    <row r="384" spans="1:5" ht="12.75">
      <c r="A384" s="165"/>
      <c r="B384" s="26"/>
      <c r="C384" s="26"/>
      <c r="D384" s="162"/>
      <c r="E384" s="53"/>
    </row>
    <row r="385" spans="1:5" ht="12.75">
      <c r="A385" s="165" t="s">
        <v>444</v>
      </c>
      <c r="B385" s="26"/>
      <c r="C385" s="26">
        <v>15</v>
      </c>
      <c r="D385" s="162"/>
      <c r="E385" s="53"/>
    </row>
    <row r="386" spans="1:5" ht="12.75">
      <c r="A386" s="60" t="s">
        <v>355</v>
      </c>
      <c r="B386" s="26"/>
      <c r="C386" s="26"/>
      <c r="D386" s="162"/>
      <c r="E386" s="53"/>
    </row>
    <row r="387" spans="1:5" ht="12.75">
      <c r="A387" s="126" t="s">
        <v>356</v>
      </c>
      <c r="B387" s="26"/>
      <c r="C387" s="26"/>
      <c r="D387" s="162"/>
      <c r="E387" s="53"/>
    </row>
    <row r="388" spans="1:5" ht="12.75">
      <c r="A388" s="60"/>
      <c r="B388" s="26"/>
      <c r="C388" s="26"/>
      <c r="D388" s="162"/>
      <c r="E388" s="53"/>
    </row>
    <row r="389" spans="1:5" ht="12.75">
      <c r="A389" s="165" t="s">
        <v>445</v>
      </c>
      <c r="B389" s="26"/>
      <c r="C389" s="26">
        <v>15</v>
      </c>
      <c r="D389" s="162"/>
      <c r="E389" s="53"/>
    </row>
    <row r="390" spans="1:5" ht="12.75">
      <c r="A390" s="126"/>
      <c r="B390" s="26"/>
      <c r="C390" s="26"/>
      <c r="D390" s="162"/>
      <c r="E390" s="53"/>
    </row>
    <row r="391" spans="1:5" ht="12.75">
      <c r="A391" s="133" t="s">
        <v>145</v>
      </c>
      <c r="B391" s="64"/>
      <c r="C391" s="136">
        <f>SUM(C332:C390)</f>
        <v>300</v>
      </c>
      <c r="D391" s="63"/>
      <c r="E391" s="136">
        <f>SUM(E320:E390)</f>
        <v>300</v>
      </c>
    </row>
    <row r="392" spans="1:5" ht="12.75">
      <c r="A392" s="60"/>
      <c r="B392" s="125"/>
      <c r="C392" s="64"/>
      <c r="D392" s="176"/>
      <c r="E392" s="53"/>
    </row>
    <row r="393" spans="1:5" ht="12.75">
      <c r="A393" s="366" t="s">
        <v>151</v>
      </c>
      <c r="B393" s="366"/>
      <c r="C393" s="124"/>
      <c r="D393" s="177"/>
      <c r="E393" s="124"/>
    </row>
    <row r="394" spans="1:5" ht="12.75">
      <c r="A394" s="120" t="s">
        <v>238</v>
      </c>
      <c r="B394" s="125"/>
      <c r="C394" s="66"/>
      <c r="D394" s="37" t="s">
        <v>446</v>
      </c>
      <c r="E394" s="53">
        <v>150</v>
      </c>
    </row>
    <row r="395" spans="1:5" ht="12.75">
      <c r="A395" s="120" t="s">
        <v>447</v>
      </c>
      <c r="B395" s="125"/>
      <c r="C395" s="53"/>
      <c r="D395" s="37" t="s">
        <v>274</v>
      </c>
      <c r="E395" s="53">
        <v>150</v>
      </c>
    </row>
    <row r="396" spans="1:5" ht="12.75">
      <c r="A396" s="139"/>
      <c r="B396" s="140"/>
      <c r="C396" s="61"/>
      <c r="D396" s="100"/>
      <c r="E396" s="61"/>
    </row>
    <row r="397" spans="1:4" ht="12.75" customHeight="1" hidden="1">
      <c r="A397" s="368" t="s">
        <v>361</v>
      </c>
      <c r="B397" s="368"/>
      <c r="C397" s="178"/>
      <c r="D397" s="36"/>
    </row>
    <row r="398" spans="1:4" ht="12.75" customHeight="1" hidden="1">
      <c r="A398" s="153"/>
      <c r="B398" s="102"/>
      <c r="C398" s="103"/>
      <c r="D398" s="37"/>
    </row>
    <row r="399" spans="1:4" ht="12.75" customHeight="1" hidden="1">
      <c r="A399" s="126" t="s">
        <v>448</v>
      </c>
      <c r="B399" s="65"/>
      <c r="C399" s="23"/>
      <c r="D399" s="37"/>
    </row>
    <row r="400" spans="1:4" ht="12.75" customHeight="1" hidden="1">
      <c r="A400" s="126" t="s">
        <v>449</v>
      </c>
      <c r="B400" s="65"/>
      <c r="C400" s="23"/>
      <c r="D400" s="37" t="s">
        <v>450</v>
      </c>
    </row>
    <row r="401" spans="1:4" ht="12.75" customHeight="1" hidden="1">
      <c r="A401" s="126" t="s">
        <v>451</v>
      </c>
      <c r="B401" s="65"/>
      <c r="C401" s="23"/>
      <c r="D401" s="37" t="s">
        <v>452</v>
      </c>
    </row>
    <row r="402" spans="1:4" ht="12.75" customHeight="1" hidden="1">
      <c r="A402" s="126" t="s">
        <v>453</v>
      </c>
      <c r="B402" s="65"/>
      <c r="C402" s="23"/>
      <c r="D402" s="37" t="s">
        <v>176</v>
      </c>
    </row>
    <row r="403" spans="1:4" ht="12.75" customHeight="1" hidden="1">
      <c r="A403" s="126" t="s">
        <v>175</v>
      </c>
      <c r="B403" s="65"/>
      <c r="C403" s="23"/>
      <c r="D403" s="37" t="s">
        <v>454</v>
      </c>
    </row>
    <row r="404" spans="1:4" ht="12.75" customHeight="1" hidden="1">
      <c r="A404" s="126"/>
      <c r="B404" s="65"/>
      <c r="C404" s="23"/>
      <c r="D404" s="37"/>
    </row>
    <row r="405" spans="1:4" ht="12.75" customHeight="1" hidden="1">
      <c r="A405" s="126"/>
      <c r="B405" s="65"/>
      <c r="C405" s="23"/>
      <c r="D405" s="37"/>
    </row>
    <row r="406" spans="1:4" ht="12.75" customHeight="1" hidden="1">
      <c r="A406" s="123"/>
      <c r="B406" s="72"/>
      <c r="C406" s="23"/>
      <c r="D406" s="100"/>
    </row>
    <row r="407" spans="1:5" ht="12.75">
      <c r="A407" s="133" t="s">
        <v>145</v>
      </c>
      <c r="B407" s="64"/>
      <c r="C407" s="136"/>
      <c r="D407" s="63"/>
      <c r="E407" s="136">
        <f>SUM(E394:E396)</f>
        <v>300</v>
      </c>
    </row>
    <row r="408" spans="1:5" ht="12.75">
      <c r="A408" s="143"/>
      <c r="B408" s="125"/>
      <c r="C408" s="113"/>
      <c r="D408" s="113"/>
      <c r="E408" s="113"/>
    </row>
    <row r="409" spans="1:4" ht="15.75">
      <c r="A409" s="367" t="s">
        <v>177</v>
      </c>
      <c r="B409" s="367"/>
      <c r="C409" s="367"/>
      <c r="D409" s="367"/>
    </row>
    <row r="410" spans="1:5" ht="15.75">
      <c r="A410" s="11" t="s">
        <v>364</v>
      </c>
      <c r="B410" s="115" t="s">
        <v>179</v>
      </c>
      <c r="C410" s="15" t="s">
        <v>8</v>
      </c>
      <c r="D410" s="179" t="s">
        <v>5</v>
      </c>
      <c r="E410" s="155" t="s">
        <v>8</v>
      </c>
    </row>
    <row r="411" spans="1:5" ht="15.75">
      <c r="A411" s="16" t="s">
        <v>455</v>
      </c>
      <c r="B411" s="118"/>
      <c r="C411" s="20"/>
      <c r="D411" s="19" t="s">
        <v>9</v>
      </c>
      <c r="E411" s="170"/>
    </row>
    <row r="412" spans="1:5" ht="12.75">
      <c r="A412" s="53"/>
      <c r="B412" s="23"/>
      <c r="C412" s="60"/>
      <c r="D412" s="23"/>
      <c r="E412" s="66"/>
    </row>
    <row r="413" spans="1:5" ht="12.75">
      <c r="A413" s="49" t="s">
        <v>456</v>
      </c>
      <c r="B413" s="23"/>
      <c r="C413" s="23"/>
      <c r="D413" s="180" t="s">
        <v>457</v>
      </c>
      <c r="E413" s="53" t="s">
        <v>10</v>
      </c>
    </row>
    <row r="414" spans="1:5" ht="12.75">
      <c r="A414" s="53" t="s">
        <v>458</v>
      </c>
      <c r="B414" s="23"/>
      <c r="C414" s="23"/>
      <c r="D414" s="180" t="s">
        <v>459</v>
      </c>
      <c r="E414" s="53">
        <v>10</v>
      </c>
    </row>
    <row r="415" spans="1:5" ht="12.75">
      <c r="A415" s="53" t="s">
        <v>460</v>
      </c>
      <c r="B415" s="23"/>
      <c r="C415" s="23"/>
      <c r="D415" s="180" t="s">
        <v>461</v>
      </c>
      <c r="E415" s="53">
        <v>10</v>
      </c>
    </row>
    <row r="416" spans="1:5" ht="12.75">
      <c r="A416" s="49"/>
      <c r="B416" s="23"/>
      <c r="C416" s="23"/>
      <c r="D416" s="180" t="s">
        <v>462</v>
      </c>
      <c r="E416" s="53">
        <v>10</v>
      </c>
    </row>
    <row r="417" spans="1:5" ht="12.75">
      <c r="A417" s="181" t="s">
        <v>463</v>
      </c>
      <c r="B417" s="23">
        <v>1000000000</v>
      </c>
      <c r="C417" s="23"/>
      <c r="D417" s="23" t="s">
        <v>464</v>
      </c>
      <c r="E417" s="53">
        <v>10</v>
      </c>
    </row>
    <row r="418" spans="1:5" ht="12.75">
      <c r="A418" s="181" t="s">
        <v>465</v>
      </c>
      <c r="B418" s="23">
        <v>3000000000</v>
      </c>
      <c r="C418" s="23"/>
      <c r="D418" s="180" t="s">
        <v>466</v>
      </c>
      <c r="E418" s="53">
        <v>10</v>
      </c>
    </row>
    <row r="419" spans="1:5" ht="12.75">
      <c r="A419" s="181" t="s">
        <v>467</v>
      </c>
      <c r="B419" s="23">
        <v>5000000000</v>
      </c>
      <c r="C419" s="23"/>
      <c r="D419" s="23" t="s">
        <v>468</v>
      </c>
      <c r="E419" s="53">
        <v>10</v>
      </c>
    </row>
    <row r="420" spans="1:5" ht="12.75">
      <c r="A420" s="366" t="s">
        <v>144</v>
      </c>
      <c r="B420" s="366"/>
      <c r="C420" s="124"/>
      <c r="D420" s="180" t="s">
        <v>469</v>
      </c>
      <c r="E420" s="53">
        <v>10</v>
      </c>
    </row>
    <row r="421" spans="1:5" ht="12.75">
      <c r="A421" s="60"/>
      <c r="B421" s="26"/>
      <c r="C421" s="26"/>
      <c r="D421" s="23" t="s">
        <v>470</v>
      </c>
      <c r="E421" s="53">
        <v>10</v>
      </c>
    </row>
    <row r="422" spans="1:5" ht="12.75">
      <c r="A422" s="120" t="s">
        <v>471</v>
      </c>
      <c r="B422" s="26"/>
      <c r="C422" s="26">
        <v>5</v>
      </c>
      <c r="D422" s="23" t="s">
        <v>472</v>
      </c>
      <c r="E422" s="53">
        <v>10</v>
      </c>
    </row>
    <row r="423" spans="1:5" ht="25.5">
      <c r="A423" s="182" t="s">
        <v>473</v>
      </c>
      <c r="B423" s="26"/>
      <c r="C423" s="26">
        <v>20</v>
      </c>
      <c r="D423" s="23" t="s">
        <v>474</v>
      </c>
      <c r="E423" s="53">
        <v>10</v>
      </c>
    </row>
    <row r="424" spans="1:5" ht="12.75">
      <c r="A424" s="120" t="s">
        <v>475</v>
      </c>
      <c r="B424" s="26"/>
      <c r="C424" s="26">
        <v>15</v>
      </c>
      <c r="D424" s="23" t="s">
        <v>476</v>
      </c>
      <c r="E424" s="53">
        <v>10</v>
      </c>
    </row>
    <row r="425" spans="1:5" ht="25.5">
      <c r="A425" s="128" t="s">
        <v>477</v>
      </c>
      <c r="B425" s="26"/>
      <c r="C425" s="26">
        <v>15</v>
      </c>
      <c r="D425" s="23" t="s">
        <v>478</v>
      </c>
      <c r="E425" s="53" t="s">
        <v>479</v>
      </c>
    </row>
    <row r="426" spans="1:5" ht="12.75">
      <c r="A426" s="120" t="s">
        <v>480</v>
      </c>
      <c r="B426" s="26"/>
      <c r="C426" s="26">
        <v>20</v>
      </c>
      <c r="D426" s="23" t="s">
        <v>481</v>
      </c>
      <c r="E426" s="53">
        <v>10</v>
      </c>
    </row>
    <row r="427" spans="1:5" ht="12.75">
      <c r="A427" s="120" t="s">
        <v>482</v>
      </c>
      <c r="B427" s="26"/>
      <c r="C427" s="26">
        <v>15</v>
      </c>
      <c r="D427" s="23" t="s">
        <v>483</v>
      </c>
      <c r="E427" s="53">
        <v>10</v>
      </c>
    </row>
    <row r="428" spans="1:5" ht="12.75">
      <c r="A428" s="120" t="s">
        <v>484</v>
      </c>
      <c r="B428" s="26"/>
      <c r="C428" s="26">
        <v>15</v>
      </c>
      <c r="D428" s="23" t="s">
        <v>485</v>
      </c>
      <c r="E428" s="53">
        <v>10</v>
      </c>
    </row>
    <row r="429" spans="1:5" ht="12.75">
      <c r="A429" s="120" t="s">
        <v>486</v>
      </c>
      <c r="B429" s="26"/>
      <c r="C429" s="26">
        <v>15</v>
      </c>
      <c r="D429" s="23" t="s">
        <v>487</v>
      </c>
      <c r="E429" s="53">
        <v>10</v>
      </c>
    </row>
    <row r="430" spans="1:5" ht="12.75">
      <c r="A430" s="120" t="s">
        <v>488</v>
      </c>
      <c r="B430" s="26"/>
      <c r="C430" s="26">
        <v>15</v>
      </c>
      <c r="D430" s="23" t="s">
        <v>489</v>
      </c>
      <c r="E430" s="53">
        <v>10</v>
      </c>
    </row>
    <row r="431" spans="1:5" ht="12.75">
      <c r="A431" s="120" t="s">
        <v>490</v>
      </c>
      <c r="B431" s="26"/>
      <c r="C431" s="26">
        <v>15</v>
      </c>
      <c r="D431" s="23" t="s">
        <v>299</v>
      </c>
      <c r="E431" s="53">
        <v>10</v>
      </c>
    </row>
    <row r="432" spans="1:5" ht="12.75">
      <c r="A432" s="120" t="s">
        <v>491</v>
      </c>
      <c r="B432" s="26"/>
      <c r="C432" s="26">
        <v>15</v>
      </c>
      <c r="D432" s="23" t="s">
        <v>298</v>
      </c>
      <c r="E432" s="53">
        <v>10</v>
      </c>
    </row>
    <row r="433" spans="1:5" ht="12.75">
      <c r="A433" s="120" t="s">
        <v>492</v>
      </c>
      <c r="B433" s="26"/>
      <c r="C433" s="26">
        <v>15</v>
      </c>
      <c r="D433" s="23" t="s">
        <v>493</v>
      </c>
      <c r="E433" s="53">
        <v>10</v>
      </c>
    </row>
    <row r="434" spans="1:5" ht="12.75">
      <c r="A434" s="120" t="s">
        <v>494</v>
      </c>
      <c r="B434" s="26"/>
      <c r="C434" s="26">
        <v>15</v>
      </c>
      <c r="D434" s="23" t="s">
        <v>495</v>
      </c>
      <c r="E434" s="53">
        <v>10</v>
      </c>
    </row>
    <row r="435" spans="1:5" ht="12.75">
      <c r="A435" s="120" t="s">
        <v>496</v>
      </c>
      <c r="B435" s="26"/>
      <c r="C435" s="26">
        <v>10</v>
      </c>
      <c r="D435" s="23" t="s">
        <v>497</v>
      </c>
      <c r="E435" s="53">
        <v>10</v>
      </c>
    </row>
    <row r="436" spans="1:5" ht="12.75">
      <c r="A436" s="120" t="s">
        <v>498</v>
      </c>
      <c r="B436" s="26"/>
      <c r="C436" s="26">
        <v>15</v>
      </c>
      <c r="D436" s="2" t="s">
        <v>499</v>
      </c>
      <c r="E436" s="53">
        <v>10</v>
      </c>
    </row>
    <row r="437" spans="1:5" ht="12.75">
      <c r="A437" s="120" t="s">
        <v>500</v>
      </c>
      <c r="B437" s="26"/>
      <c r="C437" s="26"/>
      <c r="D437" s="2" t="s">
        <v>501</v>
      </c>
      <c r="E437" s="53">
        <v>10</v>
      </c>
    </row>
    <row r="438" spans="1:5" ht="12.75">
      <c r="A438" s="120" t="s">
        <v>502</v>
      </c>
      <c r="B438" s="26"/>
      <c r="C438" s="26"/>
      <c r="D438" s="23" t="s">
        <v>370</v>
      </c>
      <c r="E438" s="53">
        <v>10</v>
      </c>
    </row>
    <row r="439" spans="1:5" ht="12.75">
      <c r="A439" s="120" t="s">
        <v>503</v>
      </c>
      <c r="B439" s="26"/>
      <c r="C439" s="26"/>
      <c r="D439" s="23" t="s">
        <v>372</v>
      </c>
      <c r="E439" s="53"/>
    </row>
    <row r="440" spans="1:5" ht="25.5">
      <c r="A440" s="128" t="s">
        <v>504</v>
      </c>
      <c r="B440" s="26"/>
      <c r="C440" s="26">
        <v>10</v>
      </c>
      <c r="D440" s="54" t="s">
        <v>505</v>
      </c>
      <c r="E440" s="53">
        <v>10</v>
      </c>
    </row>
    <row r="441" spans="1:5" ht="38.25">
      <c r="A441" s="128" t="s">
        <v>506</v>
      </c>
      <c r="B441" s="26"/>
      <c r="C441" s="26">
        <v>10</v>
      </c>
      <c r="D441" s="54" t="s">
        <v>507</v>
      </c>
      <c r="E441" s="53">
        <v>10</v>
      </c>
    </row>
    <row r="442" spans="1:5" ht="12.75">
      <c r="A442" s="120"/>
      <c r="B442" s="26"/>
      <c r="C442" s="26"/>
      <c r="D442" s="120" t="s">
        <v>508</v>
      </c>
      <c r="E442" s="53">
        <v>10</v>
      </c>
    </row>
    <row r="443" spans="1:5" ht="102">
      <c r="A443" s="183" t="s">
        <v>509</v>
      </c>
      <c r="B443" s="184"/>
      <c r="C443" s="185">
        <v>60</v>
      </c>
      <c r="D443" s="183" t="s">
        <v>510</v>
      </c>
      <c r="E443" s="53">
        <v>30</v>
      </c>
    </row>
    <row r="444" spans="1:5" ht="15" customHeight="1">
      <c r="A444" s="183" t="s">
        <v>511</v>
      </c>
      <c r="B444" s="186"/>
      <c r="C444" s="187">
        <f>SUM(C422:C443)</f>
        <v>300</v>
      </c>
      <c r="D444" s="188"/>
      <c r="E444" s="136">
        <f>SUM(E413:E443)</f>
        <v>300</v>
      </c>
    </row>
    <row r="445" spans="1:5" ht="15" customHeight="1">
      <c r="A445" s="183"/>
      <c r="B445" s="186"/>
      <c r="C445" s="186"/>
      <c r="D445" s="188"/>
      <c r="E445" s="134"/>
    </row>
    <row r="446" spans="1:5" ht="12.75">
      <c r="A446" s="366" t="s">
        <v>151</v>
      </c>
      <c r="B446" s="366"/>
      <c r="C446" s="169"/>
      <c r="D446" s="160"/>
      <c r="E446" s="169" t="s">
        <v>8</v>
      </c>
    </row>
    <row r="447" spans="1:5" ht="12.75">
      <c r="A447" s="120"/>
      <c r="B447" s="125"/>
      <c r="C447" s="125"/>
      <c r="D447" s="23"/>
      <c r="E447" s="53"/>
    </row>
    <row r="448" spans="1:5" ht="12.75">
      <c r="A448" s="120" t="s">
        <v>512</v>
      </c>
      <c r="B448" s="125"/>
      <c r="C448" s="125"/>
      <c r="D448" s="23" t="s">
        <v>274</v>
      </c>
      <c r="E448" s="53">
        <v>150</v>
      </c>
    </row>
    <row r="449" spans="1:5" ht="12.75">
      <c r="A449" s="152" t="s">
        <v>175</v>
      </c>
      <c r="B449" s="140"/>
      <c r="C449" s="141"/>
      <c r="D449" s="59" t="s">
        <v>274</v>
      </c>
      <c r="E449" s="61">
        <v>150</v>
      </c>
    </row>
    <row r="450" spans="1:5" ht="12.75">
      <c r="A450" s="133" t="s">
        <v>145</v>
      </c>
      <c r="B450" s="64"/>
      <c r="C450" s="136"/>
      <c r="D450" s="63"/>
      <c r="E450" s="136">
        <f>SUM(E448:E449)</f>
        <v>300</v>
      </c>
    </row>
    <row r="451" spans="1:5" ht="15.75">
      <c r="A451" s="367" t="s">
        <v>864</v>
      </c>
      <c r="B451" s="367"/>
      <c r="C451" s="367"/>
      <c r="D451" s="367"/>
      <c r="E451" s="189"/>
    </row>
    <row r="452" spans="1:5" ht="15.75">
      <c r="A452" s="11" t="s">
        <v>513</v>
      </c>
      <c r="B452" s="115" t="s">
        <v>179</v>
      </c>
      <c r="C452" s="15" t="s">
        <v>8</v>
      </c>
      <c r="D452" s="190" t="s">
        <v>5</v>
      </c>
      <c r="E452" s="138" t="s">
        <v>8</v>
      </c>
    </row>
    <row r="453" spans="1:5" ht="15.75">
      <c r="A453" s="16" t="s">
        <v>514</v>
      </c>
      <c r="B453" s="118"/>
      <c r="C453" s="20"/>
      <c r="D453" s="119"/>
      <c r="E453" s="20"/>
    </row>
    <row r="454" spans="1:5" ht="15.75">
      <c r="A454" s="4"/>
      <c r="B454" s="191"/>
      <c r="C454" s="192"/>
      <c r="D454" s="193"/>
      <c r="E454" s="53"/>
    </row>
    <row r="455" spans="1:5" ht="12.75">
      <c r="A455" s="53"/>
      <c r="B455" s="23"/>
      <c r="C455" s="60"/>
      <c r="D455" s="60" t="s">
        <v>299</v>
      </c>
      <c r="E455" s="181">
        <v>5</v>
      </c>
    </row>
    <row r="456" spans="1:5" ht="12.75">
      <c r="A456" s="49" t="s">
        <v>515</v>
      </c>
      <c r="B456" s="23"/>
      <c r="C456" s="23"/>
      <c r="D456" s="120" t="s">
        <v>516</v>
      </c>
      <c r="E456" s="181">
        <v>5</v>
      </c>
    </row>
    <row r="457" spans="1:5" ht="12.75">
      <c r="A457" s="49" t="s">
        <v>517</v>
      </c>
      <c r="B457" s="23">
        <v>2000000000</v>
      </c>
      <c r="C457" s="23"/>
      <c r="D457" s="60" t="s">
        <v>518</v>
      </c>
      <c r="E457" s="181">
        <v>5</v>
      </c>
    </row>
    <row r="458" spans="1:5" ht="12.75">
      <c r="A458" s="49" t="s">
        <v>519</v>
      </c>
      <c r="B458" s="23">
        <v>4000000000</v>
      </c>
      <c r="C458" s="23"/>
      <c r="D458" s="60" t="s">
        <v>520</v>
      </c>
      <c r="E458" s="181"/>
    </row>
    <row r="459" spans="1:5" ht="12.75">
      <c r="A459" s="145"/>
      <c r="B459" s="23"/>
      <c r="C459" s="23"/>
      <c r="D459" s="60" t="s">
        <v>521</v>
      </c>
      <c r="E459" s="181">
        <v>5</v>
      </c>
    </row>
    <row r="460" spans="1:5" ht="12.75">
      <c r="A460" s="49"/>
      <c r="B460" s="23"/>
      <c r="C460" s="23"/>
      <c r="D460" s="60" t="s">
        <v>522</v>
      </c>
      <c r="E460" s="181">
        <v>5</v>
      </c>
    </row>
    <row r="461" spans="1:5" ht="12.75">
      <c r="A461" s="366" t="s">
        <v>144</v>
      </c>
      <c r="B461" s="366"/>
      <c r="C461" s="124"/>
      <c r="D461" s="60" t="s">
        <v>489</v>
      </c>
      <c r="E461" s="181">
        <v>5</v>
      </c>
    </row>
    <row r="462" spans="1:5" ht="12.75">
      <c r="A462" s="151"/>
      <c r="B462" s="26"/>
      <c r="C462" s="26"/>
      <c r="D462" s="60" t="s">
        <v>523</v>
      </c>
      <c r="E462" s="181">
        <v>5</v>
      </c>
    </row>
    <row r="463" spans="1:5" ht="12.75">
      <c r="A463" s="120" t="s">
        <v>524</v>
      </c>
      <c r="B463" s="26"/>
      <c r="C463" s="26">
        <v>30</v>
      </c>
      <c r="D463" s="60" t="s">
        <v>525</v>
      </c>
      <c r="E463" s="181">
        <v>5</v>
      </c>
    </row>
    <row r="464" spans="1:5" ht="12.75">
      <c r="A464" s="120" t="s">
        <v>526</v>
      </c>
      <c r="B464" s="26"/>
      <c r="C464" s="26">
        <v>30</v>
      </c>
      <c r="D464" s="60" t="s">
        <v>527</v>
      </c>
      <c r="E464" s="181">
        <v>5</v>
      </c>
    </row>
    <row r="465" spans="1:5" ht="12.75">
      <c r="A465" s="120" t="s">
        <v>528</v>
      </c>
      <c r="B465" s="26"/>
      <c r="C465" s="26">
        <v>30</v>
      </c>
      <c r="D465" s="60" t="s">
        <v>529</v>
      </c>
      <c r="E465" s="181">
        <v>5</v>
      </c>
    </row>
    <row r="466" spans="1:5" ht="12.75">
      <c r="A466" s="120" t="s">
        <v>530</v>
      </c>
      <c r="B466" s="26"/>
      <c r="C466" s="26">
        <v>30</v>
      </c>
      <c r="D466" s="60" t="s">
        <v>531</v>
      </c>
      <c r="E466" s="181">
        <v>5</v>
      </c>
    </row>
    <row r="467" spans="1:5" ht="12.75">
      <c r="A467" s="120" t="s">
        <v>532</v>
      </c>
      <c r="B467" s="26"/>
      <c r="C467" s="26">
        <v>30</v>
      </c>
      <c r="D467" s="60" t="s">
        <v>533</v>
      </c>
      <c r="E467" s="181">
        <v>10</v>
      </c>
    </row>
    <row r="468" spans="1:5" ht="25.5">
      <c r="A468" s="120" t="s">
        <v>534</v>
      </c>
      <c r="B468" s="26"/>
      <c r="C468" s="26">
        <v>25</v>
      </c>
      <c r="D468" s="128" t="s">
        <v>535</v>
      </c>
      <c r="E468" s="181">
        <v>5</v>
      </c>
    </row>
    <row r="469" spans="1:5" ht="25.5">
      <c r="A469" s="128" t="s">
        <v>536</v>
      </c>
      <c r="B469" s="26"/>
      <c r="C469" s="26">
        <v>25</v>
      </c>
      <c r="D469" s="194" t="s">
        <v>537</v>
      </c>
      <c r="E469" s="181">
        <v>10</v>
      </c>
    </row>
    <row r="470" spans="1:5" ht="12.75">
      <c r="A470" s="60" t="s">
        <v>538</v>
      </c>
      <c r="B470" s="26" t="s">
        <v>10</v>
      </c>
      <c r="C470" s="26" t="s">
        <v>10</v>
      </c>
      <c r="D470" s="60" t="s">
        <v>539</v>
      </c>
      <c r="E470" s="181">
        <v>5</v>
      </c>
    </row>
    <row r="471" spans="1:5" ht="12.75">
      <c r="A471" s="60" t="s">
        <v>540</v>
      </c>
      <c r="B471" s="26"/>
      <c r="C471" s="26">
        <v>25</v>
      </c>
      <c r="D471" s="60" t="s">
        <v>541</v>
      </c>
      <c r="E471" s="181">
        <v>5</v>
      </c>
    </row>
    <row r="472" spans="1:5" ht="25.5">
      <c r="A472" s="60" t="s">
        <v>542</v>
      </c>
      <c r="B472" s="26"/>
      <c r="C472" s="26">
        <v>25</v>
      </c>
      <c r="D472" s="194" t="s">
        <v>543</v>
      </c>
      <c r="E472" s="181">
        <v>10</v>
      </c>
    </row>
    <row r="473" spans="1:5" ht="12.75">
      <c r="A473" s="60" t="s">
        <v>544</v>
      </c>
      <c r="B473" s="26"/>
      <c r="C473" s="26">
        <v>25</v>
      </c>
      <c r="D473" s="60" t="s">
        <v>545</v>
      </c>
      <c r="E473" s="181">
        <v>10</v>
      </c>
    </row>
    <row r="474" spans="1:5" ht="12.75">
      <c r="A474" s="60" t="s">
        <v>546</v>
      </c>
      <c r="B474" s="26"/>
      <c r="C474" s="26">
        <v>25</v>
      </c>
      <c r="D474" s="60" t="s">
        <v>547</v>
      </c>
      <c r="E474" s="181"/>
    </row>
    <row r="475" spans="1:5" ht="12.75">
      <c r="A475" s="120"/>
      <c r="B475" s="26"/>
      <c r="C475" s="26"/>
      <c r="D475" s="60" t="s">
        <v>548</v>
      </c>
      <c r="E475" s="181">
        <v>10</v>
      </c>
    </row>
    <row r="476" spans="1:5" ht="12.75">
      <c r="A476" s="120"/>
      <c r="B476" s="26"/>
      <c r="C476" s="26"/>
      <c r="D476" s="60" t="s">
        <v>549</v>
      </c>
      <c r="E476" s="181"/>
    </row>
    <row r="477" spans="1:5" ht="12.75">
      <c r="A477" s="120"/>
      <c r="B477" s="26"/>
      <c r="C477" s="26"/>
      <c r="D477" s="60" t="s">
        <v>550</v>
      </c>
      <c r="E477" s="181">
        <v>10</v>
      </c>
    </row>
    <row r="478" spans="1:5" ht="12.75">
      <c r="A478" s="120"/>
      <c r="B478" s="26"/>
      <c r="C478" s="26"/>
      <c r="D478" s="60" t="s">
        <v>551</v>
      </c>
      <c r="E478" s="181"/>
    </row>
    <row r="479" spans="1:5" ht="12.75">
      <c r="A479" s="120"/>
      <c r="B479" s="26"/>
      <c r="C479" s="26"/>
      <c r="D479" s="60" t="s">
        <v>552</v>
      </c>
      <c r="E479" s="181"/>
    </row>
    <row r="480" spans="1:5" ht="12.75">
      <c r="A480" s="126"/>
      <c r="B480" s="26"/>
      <c r="C480" s="1"/>
      <c r="D480" s="60" t="s">
        <v>553</v>
      </c>
      <c r="E480" s="181">
        <v>10</v>
      </c>
    </row>
    <row r="481" spans="1:5" ht="12.75">
      <c r="A481" s="126"/>
      <c r="B481" s="26"/>
      <c r="C481" s="1"/>
      <c r="D481" s="60" t="s">
        <v>554</v>
      </c>
      <c r="E481" s="181">
        <v>10</v>
      </c>
    </row>
    <row r="482" spans="1:5" ht="38.25">
      <c r="A482" s="126"/>
      <c r="B482" s="26"/>
      <c r="C482" s="1"/>
      <c r="D482" s="194" t="s">
        <v>555</v>
      </c>
      <c r="E482" s="181">
        <v>10</v>
      </c>
    </row>
    <row r="483" spans="1:5" ht="38.25">
      <c r="A483" s="126"/>
      <c r="B483" s="26"/>
      <c r="C483" s="1"/>
      <c r="D483" s="194" t="s">
        <v>556</v>
      </c>
      <c r="E483" s="181">
        <v>10</v>
      </c>
    </row>
    <row r="484" spans="1:5" ht="12.75">
      <c r="A484" s="126"/>
      <c r="B484" s="26"/>
      <c r="C484" s="1"/>
      <c r="D484" s="60" t="s">
        <v>557</v>
      </c>
      <c r="E484" s="181">
        <v>10</v>
      </c>
    </row>
    <row r="485" spans="1:5" ht="51">
      <c r="A485" s="126"/>
      <c r="B485" s="26"/>
      <c r="C485" s="1"/>
      <c r="D485" s="194" t="s">
        <v>558</v>
      </c>
      <c r="E485" s="181">
        <v>10</v>
      </c>
    </row>
    <row r="486" spans="1:5" ht="12.75">
      <c r="A486" s="126"/>
      <c r="B486" s="26"/>
      <c r="C486" s="1"/>
      <c r="D486" s="60" t="s">
        <v>559</v>
      </c>
      <c r="E486" s="195">
        <v>10</v>
      </c>
    </row>
    <row r="487" spans="1:5" ht="12.75">
      <c r="A487" s="126"/>
      <c r="B487" s="26"/>
      <c r="C487" s="1"/>
      <c r="D487" s="60" t="s">
        <v>560</v>
      </c>
      <c r="E487" s="181">
        <v>10</v>
      </c>
    </row>
    <row r="488" spans="1:5" ht="12.75">
      <c r="A488" s="120"/>
      <c r="B488" s="26"/>
      <c r="C488" s="26"/>
      <c r="D488" s="60" t="s">
        <v>561</v>
      </c>
      <c r="E488" s="181">
        <v>10</v>
      </c>
    </row>
    <row r="489" spans="1:5" ht="12.75">
      <c r="A489" s="120"/>
      <c r="B489" s="26"/>
      <c r="C489" s="26"/>
      <c r="D489" s="60" t="s">
        <v>562</v>
      </c>
      <c r="E489" s="181">
        <v>10</v>
      </c>
    </row>
    <row r="490" spans="1:5" ht="12.75">
      <c r="A490" s="120"/>
      <c r="B490" s="26"/>
      <c r="C490" s="26"/>
      <c r="D490" s="60" t="s">
        <v>563</v>
      </c>
      <c r="E490" s="181">
        <v>10</v>
      </c>
    </row>
    <row r="491" spans="1:5" ht="12.75">
      <c r="A491" s="120"/>
      <c r="B491" s="26"/>
      <c r="C491" s="26"/>
      <c r="D491" s="60" t="s">
        <v>564</v>
      </c>
      <c r="E491" s="181">
        <v>10</v>
      </c>
    </row>
    <row r="492" spans="1:5" ht="12.75">
      <c r="A492" s="120"/>
      <c r="B492" s="26"/>
      <c r="C492" s="26"/>
      <c r="D492" s="60" t="s">
        <v>565</v>
      </c>
      <c r="E492" s="53">
        <v>10</v>
      </c>
    </row>
    <row r="493" spans="1:5" ht="25.5">
      <c r="A493" s="126"/>
      <c r="B493" s="26"/>
      <c r="C493" s="26"/>
      <c r="D493" s="194" t="s">
        <v>566</v>
      </c>
      <c r="E493" s="53">
        <v>10</v>
      </c>
    </row>
    <row r="494" spans="1:5" ht="38.25">
      <c r="A494" s="126"/>
      <c r="B494" s="26"/>
      <c r="C494" s="26"/>
      <c r="D494" s="194" t="s">
        <v>567</v>
      </c>
      <c r="E494" s="53">
        <v>10</v>
      </c>
    </row>
    <row r="495" spans="1:5" ht="12.75">
      <c r="A495" s="126"/>
      <c r="B495" s="26"/>
      <c r="C495" s="26"/>
      <c r="D495" s="60" t="s">
        <v>568</v>
      </c>
      <c r="E495" s="53">
        <v>10</v>
      </c>
    </row>
    <row r="496" spans="1:5" ht="38.25">
      <c r="A496" s="123"/>
      <c r="B496" s="26"/>
      <c r="C496" s="26"/>
      <c r="D496" s="194" t="s">
        <v>569</v>
      </c>
      <c r="E496" s="53">
        <v>10</v>
      </c>
    </row>
    <row r="497" spans="1:5" s="125" customFormat="1" ht="12.75">
      <c r="A497" s="133" t="s">
        <v>145</v>
      </c>
      <c r="B497" s="134"/>
      <c r="C497" s="136">
        <f>SUM(C463:C496)</f>
        <v>300</v>
      </c>
      <c r="D497" s="73"/>
      <c r="E497" s="136">
        <f>SUM(E455:E496)</f>
        <v>300</v>
      </c>
    </row>
    <row r="498" spans="1:5" ht="12.75">
      <c r="A498" s="120"/>
      <c r="B498" s="26"/>
      <c r="C498" s="26"/>
      <c r="E498" s="125"/>
    </row>
    <row r="499" spans="1:5" ht="12.75">
      <c r="A499" s="368" t="s">
        <v>151</v>
      </c>
      <c r="B499" s="368"/>
      <c r="C499" s="168"/>
      <c r="D499" s="169"/>
      <c r="E499" s="124"/>
    </row>
    <row r="500" spans="1:5" ht="12.75">
      <c r="A500" s="120"/>
      <c r="B500" s="125"/>
      <c r="C500" s="66"/>
      <c r="D500" s="37"/>
      <c r="E500" s="66"/>
    </row>
    <row r="501" spans="1:5" ht="12.75">
      <c r="A501" s="120" t="s">
        <v>570</v>
      </c>
      <c r="B501" s="125"/>
      <c r="C501" s="53"/>
      <c r="D501" s="37" t="s">
        <v>571</v>
      </c>
      <c r="E501" s="53">
        <v>100</v>
      </c>
    </row>
    <row r="502" spans="1:5" ht="12.75">
      <c r="A502" s="120"/>
      <c r="B502" s="125"/>
      <c r="C502" s="53"/>
      <c r="D502" s="37"/>
      <c r="E502" s="53"/>
    </row>
    <row r="503" spans="1:5" ht="12.75">
      <c r="A503" s="120" t="s">
        <v>572</v>
      </c>
      <c r="B503" s="125"/>
      <c r="C503" s="53"/>
      <c r="D503" s="37" t="s">
        <v>573</v>
      </c>
      <c r="E503" s="53">
        <v>200</v>
      </c>
    </row>
    <row r="504" spans="1:5" ht="12.75">
      <c r="A504" s="139"/>
      <c r="B504" s="140"/>
      <c r="C504" s="61"/>
      <c r="D504" s="100"/>
      <c r="E504" s="61"/>
    </row>
    <row r="505" spans="1:5" ht="12.75">
      <c r="A505" s="196" t="s">
        <v>145</v>
      </c>
      <c r="B505" s="134"/>
      <c r="C505" s="74"/>
      <c r="D505" s="73"/>
      <c r="E505" s="136">
        <f>SUM(E501:E504)</f>
        <v>300</v>
      </c>
    </row>
    <row r="507" spans="1:5" ht="16.5" thickBot="1">
      <c r="A507" s="367" t="s">
        <v>177</v>
      </c>
      <c r="B507" s="367"/>
      <c r="C507" s="367"/>
      <c r="D507" s="367"/>
      <c r="E507" s="114"/>
    </row>
    <row r="508" spans="1:5" ht="17.25" thickBot="1" thickTop="1">
      <c r="A508" s="369" t="s">
        <v>574</v>
      </c>
      <c r="B508" s="12" t="s">
        <v>4</v>
      </c>
      <c r="C508" s="12" t="s">
        <v>8</v>
      </c>
      <c r="D508" s="116" t="s">
        <v>5</v>
      </c>
      <c r="E508" s="144" t="s">
        <v>8</v>
      </c>
    </row>
    <row r="509" spans="1:5" ht="17.25" thickBot="1" thickTop="1">
      <c r="A509" s="369"/>
      <c r="B509" s="17" t="s">
        <v>7</v>
      </c>
      <c r="C509" s="20"/>
      <c r="D509" s="197" t="s">
        <v>9</v>
      </c>
      <c r="E509" s="144"/>
    </row>
    <row r="510" spans="1:5" ht="13.5" thickTop="1">
      <c r="A510" s="198"/>
      <c r="B510" s="23" t="s">
        <v>10</v>
      </c>
      <c r="C510" s="60"/>
      <c r="D510" s="199"/>
      <c r="E510" s="66"/>
    </row>
    <row r="511" spans="1:5" ht="12.75">
      <c r="A511" s="28" t="s">
        <v>575</v>
      </c>
      <c r="B511" s="362">
        <f>+(8908011780/12)*15</f>
        <v>11135014725</v>
      </c>
      <c r="C511" s="23"/>
      <c r="D511" s="23" t="s">
        <v>281</v>
      </c>
      <c r="E511" s="53">
        <v>35</v>
      </c>
    </row>
    <row r="512" spans="1:5" ht="12.75">
      <c r="A512" s="28"/>
      <c r="B512" s="59"/>
      <c r="C512" s="23"/>
      <c r="D512" s="23" t="s">
        <v>576</v>
      </c>
      <c r="E512" s="53">
        <v>35</v>
      </c>
    </row>
    <row r="513" spans="1:5" ht="12.75">
      <c r="A513" s="51" t="s">
        <v>144</v>
      </c>
      <c r="B513" s="148"/>
      <c r="C513" s="169"/>
      <c r="D513" s="23" t="s">
        <v>577</v>
      </c>
      <c r="E513" s="53">
        <v>35</v>
      </c>
    </row>
    <row r="514" spans="1:5" ht="12.75">
      <c r="A514" s="66"/>
      <c r="B514" s="103"/>
      <c r="C514" s="65"/>
      <c r="D514" s="23" t="s">
        <v>578</v>
      </c>
      <c r="E514" s="53">
        <v>35</v>
      </c>
    </row>
    <row r="515" spans="1:5" ht="12.75">
      <c r="A515" s="53" t="s">
        <v>579</v>
      </c>
      <c r="B515" s="200" t="s">
        <v>580</v>
      </c>
      <c r="C515" s="201">
        <v>60</v>
      </c>
      <c r="D515" s="53" t="s">
        <v>581</v>
      </c>
      <c r="E515" s="53">
        <v>30</v>
      </c>
    </row>
    <row r="516" spans="1:5" ht="12.75">
      <c r="A516" s="53" t="s">
        <v>582</v>
      </c>
      <c r="B516" s="200" t="s">
        <v>580</v>
      </c>
      <c r="C516" s="201">
        <v>60</v>
      </c>
      <c r="D516" s="53" t="s">
        <v>397</v>
      </c>
      <c r="E516" s="53">
        <v>30</v>
      </c>
    </row>
    <row r="517" spans="1:5" ht="12.75">
      <c r="A517" s="53" t="s">
        <v>583</v>
      </c>
      <c r="B517" s="200" t="s">
        <v>580</v>
      </c>
      <c r="C517" s="201">
        <v>60</v>
      </c>
      <c r="D517" s="53" t="s">
        <v>584</v>
      </c>
      <c r="E517" s="53">
        <v>30</v>
      </c>
    </row>
    <row r="518" spans="1:5" ht="12.75">
      <c r="A518" s="53" t="s">
        <v>585</v>
      </c>
      <c r="B518" s="200">
        <v>3000000</v>
      </c>
      <c r="C518" s="201">
        <v>60</v>
      </c>
      <c r="D518" s="53" t="s">
        <v>586</v>
      </c>
      <c r="E518" s="53">
        <v>30</v>
      </c>
    </row>
    <row r="519" spans="1:5" ht="12.75">
      <c r="A519" s="53" t="s">
        <v>587</v>
      </c>
      <c r="B519" s="37"/>
      <c r="C519" s="201">
        <v>60</v>
      </c>
      <c r="D519" s="53" t="s">
        <v>588</v>
      </c>
      <c r="E519" s="53">
        <v>40</v>
      </c>
    </row>
    <row r="520" spans="1:5" ht="38.25">
      <c r="A520" s="363" t="s">
        <v>870</v>
      </c>
      <c r="B520" s="37"/>
      <c r="C520" s="37"/>
      <c r="D520" s="53" t="s">
        <v>589</v>
      </c>
      <c r="E520" s="53"/>
    </row>
    <row r="521" spans="1:5" ht="12.75">
      <c r="A521" s="53"/>
      <c r="B521" s="37"/>
      <c r="C521" s="37"/>
      <c r="D521" s="53"/>
      <c r="E521" s="53"/>
    </row>
    <row r="522" spans="1:5" ht="12.75">
      <c r="A522" s="202" t="s">
        <v>145</v>
      </c>
      <c r="B522" s="94"/>
      <c r="C522" s="158">
        <f>SUM(C515:C521)</f>
        <v>300</v>
      </c>
      <c r="D522" s="74"/>
      <c r="E522" s="136">
        <f>SUM(E511:E521)</f>
        <v>300</v>
      </c>
    </row>
    <row r="523" spans="1:5" ht="15.75">
      <c r="A523" s="365" t="s">
        <v>151</v>
      </c>
      <c r="B523" s="365"/>
      <c r="C523" s="365"/>
      <c r="D523" s="137"/>
      <c r="E523" s="138" t="s">
        <v>8</v>
      </c>
    </row>
    <row r="524" spans="1:5" ht="12.75">
      <c r="A524" s="120"/>
      <c r="B524" s="125"/>
      <c r="C524" s="125"/>
      <c r="D524" s="23"/>
      <c r="E524" s="53"/>
    </row>
    <row r="525" spans="1:5" ht="12.75">
      <c r="A525" s="120" t="s">
        <v>238</v>
      </c>
      <c r="B525" s="125"/>
      <c r="C525" s="125"/>
      <c r="D525" s="23" t="s">
        <v>239</v>
      </c>
      <c r="E525" s="53">
        <v>300</v>
      </c>
    </row>
    <row r="526" spans="1:5" ht="12.75">
      <c r="A526" s="139"/>
      <c r="B526" s="140"/>
      <c r="C526" s="141"/>
      <c r="D526" s="59"/>
      <c r="E526" s="61"/>
    </row>
    <row r="527" spans="1:5" ht="12.75">
      <c r="A527" s="142" t="s">
        <v>145</v>
      </c>
      <c r="B527" s="73"/>
      <c r="C527" s="73"/>
      <c r="D527" s="73"/>
      <c r="E527" s="136">
        <v>300</v>
      </c>
    </row>
  </sheetData>
  <sheetProtection selectLockedCells="1" selectUnlockedCells="1"/>
  <mergeCells count="31">
    <mergeCell ref="A1:D1"/>
    <mergeCell ref="A2:D2"/>
    <mergeCell ref="A3:D3"/>
    <mergeCell ref="A96:C96"/>
    <mergeCell ref="A105:C105"/>
    <mergeCell ref="A132:D132"/>
    <mergeCell ref="A133:A134"/>
    <mergeCell ref="A139:B139"/>
    <mergeCell ref="A183:C183"/>
    <mergeCell ref="A189:D189"/>
    <mergeCell ref="A190:A191"/>
    <mergeCell ref="A199:B199"/>
    <mergeCell ref="A215:B215"/>
    <mergeCell ref="A219:B219"/>
    <mergeCell ref="A226:D226"/>
    <mergeCell ref="A227:A228"/>
    <mergeCell ref="A265:B265"/>
    <mergeCell ref="A311:B311"/>
    <mergeCell ref="A317:D317"/>
    <mergeCell ref="A331:B331"/>
    <mergeCell ref="A393:B393"/>
    <mergeCell ref="A397:B397"/>
    <mergeCell ref="A409:D409"/>
    <mergeCell ref="A420:B420"/>
    <mergeCell ref="A523:C523"/>
    <mergeCell ref="A446:B446"/>
    <mergeCell ref="A451:D451"/>
    <mergeCell ref="A461:B461"/>
    <mergeCell ref="A499:B499"/>
    <mergeCell ref="A507:D507"/>
    <mergeCell ref="A508:A509"/>
  </mergeCells>
  <printOptions horizontalCentered="1"/>
  <pageMargins left="0.2361111111111111" right="0.2361111111111111" top="0.39375" bottom="0.7875" header="0.5118055555555555" footer="0.15763888888888888"/>
  <pageSetup horizontalDpi="300" verticalDpi="300" orientation="landscape" scale="55" r:id="rId1"/>
  <headerFooter alignWithMargins="0">
    <oddFooter>&amp;R&amp;"Times New Roman,Negrita"&amp;9DeLima Marsh S.A. - Sucursal Manizales</oddFooter>
  </headerFooter>
  <rowBreaks count="7" manualBreakCount="7">
    <brk id="131" max="255" man="1"/>
    <brk id="188" max="255" man="1"/>
    <brk id="225" max="255" man="1"/>
    <brk id="316" max="255" man="1"/>
    <brk id="408" max="255" man="1"/>
    <brk id="450" max="255" man="1"/>
    <brk id="506" max="255" man="1"/>
  </rowBreaks>
</worksheet>
</file>

<file path=xl/worksheets/sheet2.xml><?xml version="1.0" encoding="utf-8"?>
<worksheet xmlns="http://schemas.openxmlformats.org/spreadsheetml/2006/main" xmlns:r="http://schemas.openxmlformats.org/officeDocument/2006/relationships">
  <dimension ref="A1:B36"/>
  <sheetViews>
    <sheetView zoomScale="85" zoomScaleNormal="85" zoomScalePageLayoutView="0" workbookViewId="0" topLeftCell="A1">
      <selection activeCell="B12" activeCellId="1" sqref="B17 B12"/>
    </sheetView>
  </sheetViews>
  <sheetFormatPr defaultColWidth="12.421875" defaultRowHeight="12.75"/>
  <cols>
    <col min="1" max="1" width="39.421875" style="203" customWidth="1"/>
    <col min="2" max="2" width="24.00390625" style="203" customWidth="1"/>
    <col min="3" max="16384" width="12.421875" style="203" customWidth="1"/>
  </cols>
  <sheetData>
    <row r="1" ht="15">
      <c r="A1" s="204" t="s">
        <v>590</v>
      </c>
    </row>
    <row r="2" ht="15">
      <c r="A2" s="204" t="s">
        <v>0</v>
      </c>
    </row>
    <row r="5" ht="14.25">
      <c r="A5" s="203" t="s">
        <v>591</v>
      </c>
    </row>
    <row r="6" ht="15">
      <c r="A6" s="205"/>
    </row>
    <row r="7" ht="14.25">
      <c r="A7" s="206"/>
    </row>
    <row r="8" spans="1:2" ht="15">
      <c r="A8" s="207" t="s">
        <v>592</v>
      </c>
      <c r="B8" s="208" t="s">
        <v>4</v>
      </c>
    </row>
    <row r="9" spans="1:2" ht="15">
      <c r="A9" s="209"/>
      <c r="B9" s="210" t="s">
        <v>7</v>
      </c>
    </row>
    <row r="10" spans="1:2" ht="14.25">
      <c r="A10" s="211" t="s">
        <v>593</v>
      </c>
      <c r="B10" s="212">
        <v>3007177164.5077085</v>
      </c>
    </row>
    <row r="11" spans="1:2" ht="14.25">
      <c r="A11" s="211" t="s">
        <v>594</v>
      </c>
      <c r="B11" s="212">
        <v>41507021.17929744</v>
      </c>
    </row>
    <row r="12" spans="1:2" ht="14.25">
      <c r="A12" s="211" t="s">
        <v>595</v>
      </c>
      <c r="B12" s="212">
        <v>7248757370.240653</v>
      </c>
    </row>
    <row r="13" spans="1:2" ht="14.25">
      <c r="A13" s="211" t="s">
        <v>596</v>
      </c>
      <c r="B13" s="212">
        <v>908135122.1378733</v>
      </c>
    </row>
    <row r="14" spans="1:2" ht="14.25">
      <c r="A14" s="211" t="s">
        <v>597</v>
      </c>
      <c r="B14" s="212">
        <v>197283408.27347952</v>
      </c>
    </row>
    <row r="15" spans="1:2" ht="14.25">
      <c r="A15" s="211" t="s">
        <v>598</v>
      </c>
      <c r="B15" s="212">
        <v>569863118.269539</v>
      </c>
    </row>
    <row r="16" spans="1:2" ht="14.25">
      <c r="A16" s="211" t="s">
        <v>599</v>
      </c>
      <c r="B16" s="212">
        <v>6110100946.398735</v>
      </c>
    </row>
    <row r="17" spans="1:2" ht="14.25">
      <c r="A17" s="213" t="s">
        <v>600</v>
      </c>
      <c r="B17" s="212">
        <v>42608961965.53093</v>
      </c>
    </row>
    <row r="18" spans="1:2" ht="14.25">
      <c r="A18" s="211" t="s">
        <v>601</v>
      </c>
      <c r="B18" s="212">
        <v>0</v>
      </c>
    </row>
    <row r="19" spans="1:2" ht="14.25">
      <c r="A19" s="211" t="s">
        <v>602</v>
      </c>
      <c r="B19" s="212">
        <v>4196443670.212885</v>
      </c>
    </row>
    <row r="20" spans="1:2" ht="14.25">
      <c r="A20" s="211" t="s">
        <v>603</v>
      </c>
      <c r="B20" s="212">
        <v>1646760209.4514225</v>
      </c>
    </row>
    <row r="21" spans="1:2" ht="14.25">
      <c r="A21" s="211" t="s">
        <v>604</v>
      </c>
      <c r="B21" s="212">
        <v>1015331921.7408001</v>
      </c>
    </row>
    <row r="22" spans="1:2" ht="14.25">
      <c r="A22" s="211" t="s">
        <v>605</v>
      </c>
      <c r="B22" s="212">
        <v>1520617991.7134783</v>
      </c>
    </row>
    <row r="23" spans="1:2" ht="14.25">
      <c r="A23" s="211" t="s">
        <v>606</v>
      </c>
      <c r="B23" s="212">
        <v>294742208.2510527</v>
      </c>
    </row>
    <row r="24" spans="1:2" ht="14.25">
      <c r="A24" s="211" t="s">
        <v>607</v>
      </c>
      <c r="B24" s="212">
        <v>1977461187.6593146</v>
      </c>
    </row>
    <row r="25" spans="1:2" ht="14.25">
      <c r="A25" s="211" t="s">
        <v>608</v>
      </c>
      <c r="B25" s="212">
        <v>419608202.6467311</v>
      </c>
    </row>
    <row r="26" spans="1:2" ht="14.25">
      <c r="A26" s="211" t="s">
        <v>609</v>
      </c>
      <c r="B26" s="212">
        <v>2007006023.7370558</v>
      </c>
    </row>
    <row r="27" spans="1:2" ht="14.25">
      <c r="A27" s="211" t="s">
        <v>610</v>
      </c>
      <c r="B27" s="212">
        <v>5253358406.021234</v>
      </c>
    </row>
    <row r="28" spans="1:2" ht="14.25">
      <c r="A28" s="211" t="s">
        <v>611</v>
      </c>
      <c r="B28" s="212">
        <v>4882574987.53844</v>
      </c>
    </row>
    <row r="29" spans="1:2" ht="14.25">
      <c r="A29" s="211" t="s">
        <v>612</v>
      </c>
      <c r="B29" s="212">
        <v>765632882.517375</v>
      </c>
    </row>
    <row r="30" spans="1:2" ht="14.25">
      <c r="A30" s="211" t="s">
        <v>613</v>
      </c>
      <c r="B30" s="212">
        <v>526342976.66978216</v>
      </c>
    </row>
    <row r="31" spans="1:2" ht="14.25">
      <c r="A31" s="211" t="s">
        <v>614</v>
      </c>
      <c r="B31" s="212">
        <v>750731083.5808672</v>
      </c>
    </row>
    <row r="32" spans="1:2" ht="14.25">
      <c r="A32" s="211" t="s">
        <v>615</v>
      </c>
      <c r="B32" s="212">
        <v>2838256203.4952083</v>
      </c>
    </row>
    <row r="33" spans="1:2" ht="14.25">
      <c r="A33" s="213" t="s">
        <v>616</v>
      </c>
      <c r="B33" s="212">
        <v>938682124.2366251</v>
      </c>
    </row>
    <row r="34" spans="1:2" ht="14.25">
      <c r="A34" s="211" t="s">
        <v>617</v>
      </c>
      <c r="B34" s="212">
        <v>4069440000.0000005</v>
      </c>
    </row>
    <row r="35" spans="1:2" ht="14.25">
      <c r="A35" s="213" t="s">
        <v>618</v>
      </c>
      <c r="B35" s="212">
        <v>1104995520</v>
      </c>
    </row>
    <row r="36" spans="1:2" ht="15">
      <c r="A36" s="214" t="s">
        <v>302</v>
      </c>
      <c r="B36" s="215">
        <f>SUM(B10:B35)</f>
        <v>94899771716.0105</v>
      </c>
    </row>
  </sheetData>
  <sheetProtection selectLockedCells="1" selectUnlockedCells="1"/>
  <printOptions horizontalCentered="1"/>
  <pageMargins left="0.5" right="0.5" top="1" bottom="0.5868055555555556" header="0.5118055555555555" footer="0.5118055555555555"/>
  <pageSetup horizontalDpi="300" verticalDpi="300" orientation="landscape" scale="75"/>
</worksheet>
</file>

<file path=xl/worksheets/sheet3.xml><?xml version="1.0" encoding="utf-8"?>
<worksheet xmlns="http://schemas.openxmlformats.org/spreadsheetml/2006/main" xmlns:r="http://schemas.openxmlformats.org/officeDocument/2006/relationships">
  <dimension ref="A1:K38"/>
  <sheetViews>
    <sheetView zoomScale="87" zoomScaleNormal="87" zoomScalePageLayoutView="0" workbookViewId="0" topLeftCell="A1">
      <selection activeCell="K29" sqref="K29"/>
    </sheetView>
  </sheetViews>
  <sheetFormatPr defaultColWidth="12.421875" defaultRowHeight="12.75"/>
  <cols>
    <col min="1" max="1" width="36.7109375" style="203" customWidth="1"/>
    <col min="2" max="2" width="14.57421875" style="203" customWidth="1"/>
    <col min="3" max="3" width="14.28125" style="203" customWidth="1"/>
    <col min="4" max="4" width="16.00390625" style="203" customWidth="1"/>
    <col min="5" max="5" width="17.57421875" style="203" customWidth="1"/>
    <col min="6" max="6" width="12.8515625" style="203" customWidth="1"/>
    <col min="7" max="7" width="11.57421875" style="203" customWidth="1"/>
    <col min="8" max="8" width="12.8515625" style="203" customWidth="1"/>
    <col min="9" max="9" width="13.8515625" style="203" customWidth="1"/>
    <col min="10" max="10" width="14.00390625" style="203" customWidth="1"/>
    <col min="11" max="11" width="19.421875" style="203" customWidth="1"/>
    <col min="12" max="16384" width="12.421875" style="203" customWidth="1"/>
  </cols>
  <sheetData>
    <row r="1" spans="1:9" ht="18.75" customHeight="1">
      <c r="A1" s="204" t="s">
        <v>619</v>
      </c>
      <c r="B1" s="205"/>
      <c r="C1" s="205"/>
      <c r="D1" s="205"/>
      <c r="E1" s="205"/>
      <c r="F1" s="205"/>
      <c r="G1" s="205"/>
      <c r="H1" s="205"/>
      <c r="I1" s="216"/>
    </row>
    <row r="2" spans="1:9" ht="18.75" customHeight="1">
      <c r="A2" s="204" t="s">
        <v>0</v>
      </c>
      <c r="B2" s="205"/>
      <c r="C2" s="205"/>
      <c r="D2" s="205"/>
      <c r="E2" s="205"/>
      <c r="F2" s="205"/>
      <c r="G2" s="205"/>
      <c r="H2" s="205"/>
      <c r="I2" s="216"/>
    </row>
    <row r="5" ht="14.25">
      <c r="A5" s="203" t="s">
        <v>620</v>
      </c>
    </row>
    <row r="6" spans="1:11" ht="15">
      <c r="A6" s="207" t="s">
        <v>592</v>
      </c>
      <c r="B6" s="208" t="s">
        <v>621</v>
      </c>
      <c r="C6" s="208" t="s">
        <v>622</v>
      </c>
      <c r="D6" s="208" t="s">
        <v>623</v>
      </c>
      <c r="E6" s="208" t="s">
        <v>624</v>
      </c>
      <c r="F6" s="208" t="s">
        <v>625</v>
      </c>
      <c r="G6" s="208" t="s">
        <v>626</v>
      </c>
      <c r="H6" s="208" t="s">
        <v>627</v>
      </c>
      <c r="I6" s="208" t="s">
        <v>628</v>
      </c>
      <c r="J6" s="208" t="s">
        <v>629</v>
      </c>
      <c r="K6" s="208" t="s">
        <v>630</v>
      </c>
    </row>
    <row r="7" spans="1:11" ht="15">
      <c r="A7" s="209"/>
      <c r="B7" s="217"/>
      <c r="C7" s="217"/>
      <c r="D7" s="217"/>
      <c r="E7" s="210" t="s">
        <v>629</v>
      </c>
      <c r="F7" s="210"/>
      <c r="G7" s="210"/>
      <c r="H7" s="210" t="s">
        <v>631</v>
      </c>
      <c r="I7" s="210" t="s">
        <v>10</v>
      </c>
      <c r="J7" s="210" t="s">
        <v>632</v>
      </c>
      <c r="K7" s="210" t="s">
        <v>10</v>
      </c>
    </row>
    <row r="8" spans="1:11" ht="14.25">
      <c r="A8" s="218"/>
      <c r="B8" s="218"/>
      <c r="C8" s="218"/>
      <c r="D8" s="218"/>
      <c r="E8" s="218"/>
      <c r="F8" s="218"/>
      <c r="G8" s="218"/>
      <c r="H8" s="218"/>
      <c r="I8" s="218"/>
      <c r="J8" s="218"/>
      <c r="K8" s="218"/>
    </row>
    <row r="9" spans="1:11" ht="14.25">
      <c r="A9" s="211" t="s">
        <v>633</v>
      </c>
      <c r="B9" s="212">
        <v>1116689338.368</v>
      </c>
      <c r="C9" s="212">
        <v>0</v>
      </c>
      <c r="D9" s="212">
        <v>0</v>
      </c>
      <c r="E9" s="212">
        <v>0</v>
      </c>
      <c r="F9" s="212">
        <v>0</v>
      </c>
      <c r="G9" s="212"/>
      <c r="H9" s="212">
        <v>0</v>
      </c>
      <c r="I9" s="212">
        <v>0</v>
      </c>
      <c r="J9" s="212">
        <v>0</v>
      </c>
      <c r="K9" s="219">
        <f aca="true" t="shared" si="0" ref="K9:K35">SUM(B9:J9)</f>
        <v>1116689338.368</v>
      </c>
    </row>
    <row r="10" spans="1:11" ht="14.25">
      <c r="A10" s="211" t="s">
        <v>634</v>
      </c>
      <c r="B10" s="212">
        <v>0</v>
      </c>
      <c r="C10" s="212">
        <v>0</v>
      </c>
      <c r="D10" s="212">
        <v>0</v>
      </c>
      <c r="E10" s="212">
        <v>0</v>
      </c>
      <c r="F10" s="212">
        <v>0</v>
      </c>
      <c r="G10" s="212">
        <v>0</v>
      </c>
      <c r="H10" s="212">
        <v>0</v>
      </c>
      <c r="I10" s="212">
        <v>0</v>
      </c>
      <c r="J10" s="212">
        <v>0</v>
      </c>
      <c r="K10" s="219">
        <f t="shared" si="0"/>
        <v>0</v>
      </c>
    </row>
    <row r="11" spans="1:11" ht="14.25">
      <c r="A11" s="211" t="s">
        <v>593</v>
      </c>
      <c r="B11" s="212">
        <v>0</v>
      </c>
      <c r="C11" s="212">
        <v>21430807.294716004</v>
      </c>
      <c r="D11" s="212">
        <v>3292591.437</v>
      </c>
      <c r="E11" s="212">
        <v>0</v>
      </c>
      <c r="F11" s="212">
        <v>0</v>
      </c>
      <c r="G11" s="212">
        <v>0</v>
      </c>
      <c r="H11" s="212">
        <v>0</v>
      </c>
      <c r="I11" s="212">
        <v>0</v>
      </c>
      <c r="J11" s="212">
        <v>0</v>
      </c>
      <c r="K11" s="219">
        <f t="shared" si="0"/>
        <v>24723398.731716003</v>
      </c>
    </row>
    <row r="12" spans="1:11" ht="14.25">
      <c r="A12" s="211" t="s">
        <v>594</v>
      </c>
      <c r="B12" s="212">
        <v>0</v>
      </c>
      <c r="C12" s="212">
        <v>0</v>
      </c>
      <c r="D12" s="212">
        <v>0</v>
      </c>
      <c r="E12" s="212">
        <v>0</v>
      </c>
      <c r="F12" s="212">
        <v>0</v>
      </c>
      <c r="G12" s="212">
        <v>0</v>
      </c>
      <c r="H12" s="212">
        <v>0</v>
      </c>
      <c r="I12" s="212">
        <v>0</v>
      </c>
      <c r="J12" s="212">
        <v>0</v>
      </c>
      <c r="K12" s="219">
        <f t="shared" si="0"/>
        <v>0</v>
      </c>
    </row>
    <row r="13" spans="1:11" ht="14.25">
      <c r="A13" s="211" t="s">
        <v>595</v>
      </c>
      <c r="B13" s="212">
        <v>0</v>
      </c>
      <c r="C13" s="212">
        <v>196618984.14799264</v>
      </c>
      <c r="D13" s="212">
        <v>13243447.902044162</v>
      </c>
      <c r="E13" s="212">
        <v>948532709.7792159</v>
      </c>
      <c r="F13" s="212">
        <v>0</v>
      </c>
      <c r="G13" s="212">
        <v>0</v>
      </c>
      <c r="H13" s="212">
        <v>0</v>
      </c>
      <c r="I13" s="212">
        <v>0</v>
      </c>
      <c r="J13" s="212">
        <v>0</v>
      </c>
      <c r="K13" s="219">
        <f t="shared" si="0"/>
        <v>1158395141.8292527</v>
      </c>
    </row>
    <row r="14" spans="1:11" ht="14.25">
      <c r="A14" s="211" t="s">
        <v>596</v>
      </c>
      <c r="B14" s="212">
        <v>0</v>
      </c>
      <c r="C14" s="212">
        <v>7612183.966392</v>
      </c>
      <c r="D14" s="212">
        <v>1530426.25206</v>
      </c>
      <c r="E14" s="212">
        <v>0</v>
      </c>
      <c r="F14" s="212">
        <v>0</v>
      </c>
      <c r="G14" s="212">
        <v>0</v>
      </c>
      <c r="H14" s="212">
        <v>0</v>
      </c>
      <c r="I14" s="212">
        <v>0</v>
      </c>
      <c r="J14" s="212">
        <v>0</v>
      </c>
      <c r="K14" s="219">
        <f t="shared" si="0"/>
        <v>9142610.218452001</v>
      </c>
    </row>
    <row r="15" spans="1:11" ht="14.25">
      <c r="A15" s="211" t="s">
        <v>597</v>
      </c>
      <c r="B15" s="212">
        <v>0</v>
      </c>
      <c r="C15" s="212">
        <v>0</v>
      </c>
      <c r="D15" s="212">
        <v>0</v>
      </c>
      <c r="E15" s="212">
        <v>0</v>
      </c>
      <c r="F15" s="212">
        <v>0</v>
      </c>
      <c r="G15" s="212">
        <v>0</v>
      </c>
      <c r="H15" s="212">
        <v>0</v>
      </c>
      <c r="I15" s="212">
        <v>0</v>
      </c>
      <c r="J15" s="212">
        <v>0</v>
      </c>
      <c r="K15" s="219">
        <f t="shared" si="0"/>
        <v>0</v>
      </c>
    </row>
    <row r="16" spans="1:11" ht="14.25">
      <c r="A16" s="213" t="s">
        <v>598</v>
      </c>
      <c r="B16" s="212">
        <v>0</v>
      </c>
      <c r="C16" s="212">
        <v>63591089.89823605</v>
      </c>
      <c r="D16" s="212">
        <v>0</v>
      </c>
      <c r="E16" s="212">
        <v>131077967.79477204</v>
      </c>
      <c r="F16" s="212">
        <v>0</v>
      </c>
      <c r="G16" s="212">
        <v>0</v>
      </c>
      <c r="H16" s="212">
        <v>0</v>
      </c>
      <c r="I16" s="212">
        <v>0</v>
      </c>
      <c r="J16" s="212">
        <v>0</v>
      </c>
      <c r="K16" s="219">
        <f t="shared" si="0"/>
        <v>194669057.6930081</v>
      </c>
    </row>
    <row r="17" spans="1:11" ht="14.25">
      <c r="A17" s="211" t="s">
        <v>599</v>
      </c>
      <c r="B17" s="212">
        <v>0</v>
      </c>
      <c r="C17" s="212">
        <v>49503648.008412</v>
      </c>
      <c r="D17" s="212">
        <v>1861853.7722400003</v>
      </c>
      <c r="E17" s="212">
        <v>0</v>
      </c>
      <c r="F17" s="212">
        <v>0</v>
      </c>
      <c r="G17" s="212">
        <v>0</v>
      </c>
      <c r="H17" s="212">
        <v>0</v>
      </c>
      <c r="I17" s="212">
        <v>0</v>
      </c>
      <c r="J17" s="212">
        <v>0</v>
      </c>
      <c r="K17" s="219">
        <f t="shared" si="0"/>
        <v>51365501.780652</v>
      </c>
    </row>
    <row r="18" spans="1:11" ht="14.25">
      <c r="A18" s="211" t="s">
        <v>600</v>
      </c>
      <c r="B18" s="212">
        <v>211479741</v>
      </c>
      <c r="C18" s="212">
        <v>0</v>
      </c>
      <c r="D18" s="212">
        <v>15329980.474200001</v>
      </c>
      <c r="E18" s="212">
        <v>113251100.34145862</v>
      </c>
      <c r="F18" s="212">
        <v>363447502.53956497</v>
      </c>
      <c r="G18" s="212">
        <v>0</v>
      </c>
      <c r="H18" s="212">
        <v>0</v>
      </c>
      <c r="I18" s="212">
        <v>0</v>
      </c>
      <c r="J18" s="212">
        <v>0</v>
      </c>
      <c r="K18" s="219">
        <f t="shared" si="0"/>
        <v>703508324.3552237</v>
      </c>
    </row>
    <row r="19" spans="1:11" ht="14.25">
      <c r="A19" s="211" t="s">
        <v>601</v>
      </c>
      <c r="B19" s="212">
        <v>0</v>
      </c>
      <c r="C19" s="212">
        <v>0</v>
      </c>
      <c r="D19" s="212">
        <v>0</v>
      </c>
      <c r="E19" s="212">
        <v>0</v>
      </c>
      <c r="F19" s="212">
        <v>0</v>
      </c>
      <c r="G19" s="212">
        <v>0</v>
      </c>
      <c r="H19" s="212">
        <v>0</v>
      </c>
      <c r="I19" s="212">
        <v>0</v>
      </c>
      <c r="J19" s="212">
        <v>0</v>
      </c>
      <c r="K19" s="219">
        <f t="shared" si="0"/>
        <v>0</v>
      </c>
    </row>
    <row r="20" spans="1:11" ht="14.25">
      <c r="A20" s="211" t="s">
        <v>602</v>
      </c>
      <c r="B20" s="212">
        <v>0</v>
      </c>
      <c r="C20" s="212">
        <v>18898291.066104002</v>
      </c>
      <c r="D20" s="212">
        <v>1271801.9721960002</v>
      </c>
      <c r="E20" s="212">
        <v>71222076.57567601</v>
      </c>
      <c r="F20" s="212">
        <v>0</v>
      </c>
      <c r="G20" s="212">
        <v>0</v>
      </c>
      <c r="H20" s="212">
        <v>0</v>
      </c>
      <c r="I20" s="212">
        <v>0</v>
      </c>
      <c r="J20" s="212">
        <v>0</v>
      </c>
      <c r="K20" s="219">
        <f t="shared" si="0"/>
        <v>91392169.61397602</v>
      </c>
    </row>
    <row r="21" spans="1:11" ht="14.25">
      <c r="A21" s="211" t="s">
        <v>603</v>
      </c>
      <c r="B21" s="212">
        <v>0</v>
      </c>
      <c r="C21" s="212">
        <v>28328614.587036002</v>
      </c>
      <c r="D21" s="212">
        <v>1908304.9349040003</v>
      </c>
      <c r="E21" s="212">
        <v>0</v>
      </c>
      <c r="F21" s="212">
        <v>0</v>
      </c>
      <c r="G21" s="212">
        <v>0</v>
      </c>
      <c r="H21" s="212">
        <v>0</v>
      </c>
      <c r="I21" s="212">
        <v>0</v>
      </c>
      <c r="J21" s="212">
        <v>0</v>
      </c>
      <c r="K21" s="219">
        <f t="shared" si="0"/>
        <v>30236919.521940004</v>
      </c>
    </row>
    <row r="22" spans="1:11" ht="14.25">
      <c r="A22" s="211" t="s">
        <v>604</v>
      </c>
      <c r="B22" s="212">
        <v>0</v>
      </c>
      <c r="C22" s="212">
        <v>0</v>
      </c>
      <c r="D22" s="212">
        <v>0</v>
      </c>
      <c r="E22" s="212">
        <v>0</v>
      </c>
      <c r="F22" s="212">
        <v>0</v>
      </c>
      <c r="G22" s="212">
        <v>0</v>
      </c>
      <c r="H22" s="212">
        <v>0</v>
      </c>
      <c r="I22" s="212">
        <v>0</v>
      </c>
      <c r="J22" s="212">
        <v>0</v>
      </c>
      <c r="K22" s="219">
        <f t="shared" si="0"/>
        <v>0</v>
      </c>
    </row>
    <row r="23" spans="1:11" ht="14.25">
      <c r="A23" s="211" t="s">
        <v>605</v>
      </c>
      <c r="B23" s="212">
        <v>0</v>
      </c>
      <c r="C23" s="212">
        <v>14807507.639976002</v>
      </c>
      <c r="D23" s="212">
        <v>25929588.405132</v>
      </c>
      <c r="E23" s="212">
        <v>0</v>
      </c>
      <c r="F23" s="212">
        <v>0</v>
      </c>
      <c r="G23" s="212">
        <v>0</v>
      </c>
      <c r="H23" s="212">
        <v>0</v>
      </c>
      <c r="I23" s="212">
        <v>0</v>
      </c>
      <c r="J23" s="212">
        <v>0</v>
      </c>
      <c r="K23" s="219">
        <f t="shared" si="0"/>
        <v>40737096.045108005</v>
      </c>
    </row>
    <row r="24" spans="1:11" ht="14.25">
      <c r="A24" s="211" t="s">
        <v>606</v>
      </c>
      <c r="B24" s="212">
        <v>0</v>
      </c>
      <c r="C24" s="212">
        <v>0</v>
      </c>
      <c r="D24" s="212">
        <v>0</v>
      </c>
      <c r="E24" s="212">
        <v>0</v>
      </c>
      <c r="F24" s="212">
        <v>0</v>
      </c>
      <c r="G24" s="212">
        <v>0</v>
      </c>
      <c r="H24" s="212">
        <v>0</v>
      </c>
      <c r="I24" s="212">
        <v>0</v>
      </c>
      <c r="J24" s="212">
        <v>0</v>
      </c>
      <c r="K24" s="219">
        <f t="shared" si="0"/>
        <v>0</v>
      </c>
    </row>
    <row r="25" spans="1:11" ht="14.25">
      <c r="A25" s="211" t="s">
        <v>607</v>
      </c>
      <c r="B25" s="212">
        <v>0</v>
      </c>
      <c r="C25" s="212">
        <v>26526597.920172002</v>
      </c>
      <c r="D25" s="212">
        <v>3476462.1984</v>
      </c>
      <c r="E25" s="212">
        <v>0</v>
      </c>
      <c r="F25" s="212">
        <v>0</v>
      </c>
      <c r="G25" s="212">
        <v>0</v>
      </c>
      <c r="H25" s="212">
        <v>0</v>
      </c>
      <c r="I25" s="212">
        <v>0</v>
      </c>
      <c r="J25" s="212">
        <v>0</v>
      </c>
      <c r="K25" s="219">
        <f t="shared" si="0"/>
        <v>30003060.118572004</v>
      </c>
    </row>
    <row r="26" spans="1:11" ht="14.25">
      <c r="A26" s="211" t="s">
        <v>608</v>
      </c>
      <c r="B26" s="212">
        <v>0</v>
      </c>
      <c r="C26" s="212">
        <v>38219299.56288</v>
      </c>
      <c r="D26" s="212">
        <v>0</v>
      </c>
      <c r="E26" s="212">
        <v>402249286.72242004</v>
      </c>
      <c r="F26" s="212">
        <v>0</v>
      </c>
      <c r="G26" s="212">
        <v>0</v>
      </c>
      <c r="H26" s="212">
        <v>0</v>
      </c>
      <c r="I26" s="212">
        <v>0</v>
      </c>
      <c r="J26" s="212">
        <v>0</v>
      </c>
      <c r="K26" s="219">
        <f t="shared" si="0"/>
        <v>440468586.2853</v>
      </c>
    </row>
    <row r="27" spans="1:11" ht="14.25">
      <c r="A27" s="211" t="s">
        <v>609</v>
      </c>
      <c r="B27" s="212">
        <v>0</v>
      </c>
      <c r="C27" s="212">
        <v>21307881.779928003</v>
      </c>
      <c r="D27" s="212">
        <v>407092.51317600004</v>
      </c>
      <c r="E27" s="212">
        <v>0</v>
      </c>
      <c r="F27" s="212">
        <v>0</v>
      </c>
      <c r="G27" s="212">
        <v>0</v>
      </c>
      <c r="H27" s="212">
        <v>0</v>
      </c>
      <c r="I27" s="212">
        <v>0</v>
      </c>
      <c r="J27" s="212">
        <v>0</v>
      </c>
      <c r="K27" s="219">
        <f t="shared" si="0"/>
        <v>21714974.293104004</v>
      </c>
    </row>
    <row r="28" spans="1:11" ht="14.25">
      <c r="A28" s="211" t="s">
        <v>610</v>
      </c>
      <c r="B28" s="212">
        <v>0</v>
      </c>
      <c r="C28" s="212">
        <v>51235496.264520004</v>
      </c>
      <c r="D28" s="212">
        <v>442155.917268</v>
      </c>
      <c r="E28" s="212">
        <v>151107258.428352</v>
      </c>
      <c r="F28" s="212">
        <v>0</v>
      </c>
      <c r="G28" s="212">
        <v>0</v>
      </c>
      <c r="H28" s="212">
        <v>0</v>
      </c>
      <c r="I28" s="212">
        <v>0</v>
      </c>
      <c r="J28" s="212">
        <v>0</v>
      </c>
      <c r="K28" s="219">
        <f t="shared" si="0"/>
        <v>202784910.61014</v>
      </c>
    </row>
    <row r="29" spans="1:11" ht="14.25">
      <c r="A29" s="211" t="s">
        <v>611</v>
      </c>
      <c r="B29" s="212">
        <v>139402498.34318402</v>
      </c>
      <c r="C29" s="212">
        <v>11611980.046188</v>
      </c>
      <c r="D29" s="212">
        <v>2483494.531272</v>
      </c>
      <c r="E29" s="212">
        <v>0</v>
      </c>
      <c r="F29" s="212">
        <v>0</v>
      </c>
      <c r="G29" s="212">
        <v>0</v>
      </c>
      <c r="H29" s="212">
        <v>0</v>
      </c>
      <c r="I29" s="212">
        <v>0</v>
      </c>
      <c r="J29" s="212">
        <v>0</v>
      </c>
      <c r="K29" s="219">
        <f t="shared" si="0"/>
        <v>153497972.92064402</v>
      </c>
    </row>
    <row r="30" spans="1:11" ht="14.25">
      <c r="A30" s="211" t="s">
        <v>612</v>
      </c>
      <c r="B30" s="212">
        <v>0</v>
      </c>
      <c r="C30" s="212">
        <v>3356601.406416</v>
      </c>
      <c r="D30" s="212">
        <v>222156.473796</v>
      </c>
      <c r="E30" s="212">
        <v>0</v>
      </c>
      <c r="F30" s="212">
        <v>0</v>
      </c>
      <c r="G30" s="212">
        <v>0</v>
      </c>
      <c r="H30" s="212">
        <v>0</v>
      </c>
      <c r="I30" s="212">
        <v>0</v>
      </c>
      <c r="J30" s="212">
        <v>0</v>
      </c>
      <c r="K30" s="219">
        <f t="shared" si="0"/>
        <v>3578757.8802119996</v>
      </c>
    </row>
    <row r="31" spans="1:11" ht="14.25">
      <c r="A31" s="211" t="s">
        <v>613</v>
      </c>
      <c r="B31" s="212">
        <v>0</v>
      </c>
      <c r="C31" s="212">
        <v>47142516.726864</v>
      </c>
      <c r="D31" s="212">
        <v>580133.9990160001</v>
      </c>
      <c r="E31" s="212">
        <v>63983474.881056</v>
      </c>
      <c r="F31" s="212">
        <v>0</v>
      </c>
      <c r="G31" s="212">
        <v>0</v>
      </c>
      <c r="H31" s="212">
        <v>0</v>
      </c>
      <c r="I31" s="212">
        <v>0</v>
      </c>
      <c r="J31" s="212">
        <v>0</v>
      </c>
      <c r="K31" s="219">
        <f t="shared" si="0"/>
        <v>111706125.60693601</v>
      </c>
    </row>
    <row r="32" spans="1:11" ht="14.25">
      <c r="A32" s="213" t="s">
        <v>614</v>
      </c>
      <c r="B32" s="212">
        <v>0</v>
      </c>
      <c r="C32" s="212">
        <v>9442457.604432</v>
      </c>
      <c r="D32" s="212">
        <v>190151.489088</v>
      </c>
      <c r="E32" s="212">
        <v>0</v>
      </c>
      <c r="F32" s="212">
        <v>0</v>
      </c>
      <c r="G32" s="212">
        <v>0</v>
      </c>
      <c r="H32" s="212">
        <v>0</v>
      </c>
      <c r="I32" s="212">
        <v>0</v>
      </c>
      <c r="J32" s="212">
        <v>0</v>
      </c>
      <c r="K32" s="219">
        <f t="shared" si="0"/>
        <v>9632609.09352</v>
      </c>
    </row>
    <row r="33" spans="1:11" ht="14.25">
      <c r="A33" s="211" t="s">
        <v>615</v>
      </c>
      <c r="B33" s="212">
        <v>0</v>
      </c>
      <c r="C33" s="212">
        <v>9519225.695928</v>
      </c>
      <c r="D33" s="212">
        <v>290451.508128</v>
      </c>
      <c r="E33" s="212">
        <v>0</v>
      </c>
      <c r="F33" s="212">
        <v>0</v>
      </c>
      <c r="G33" s="212">
        <v>0</v>
      </c>
      <c r="H33" s="212">
        <v>0</v>
      </c>
      <c r="I33" s="212">
        <v>0</v>
      </c>
      <c r="J33" s="212">
        <v>0</v>
      </c>
      <c r="K33" s="219">
        <f t="shared" si="0"/>
        <v>9809677.204056</v>
      </c>
    </row>
    <row r="34" spans="1:11" ht="14.25">
      <c r="A34" s="213" t="s">
        <v>616</v>
      </c>
      <c r="B34" s="212">
        <v>0</v>
      </c>
      <c r="C34" s="212">
        <v>38787624.734868</v>
      </c>
      <c r="D34" s="212">
        <v>14866046.240832001</v>
      </c>
      <c r="E34" s="212">
        <v>0</v>
      </c>
      <c r="F34" s="212">
        <v>0</v>
      </c>
      <c r="G34" s="212">
        <v>0</v>
      </c>
      <c r="H34" s="212">
        <v>0</v>
      </c>
      <c r="I34" s="212">
        <v>0</v>
      </c>
      <c r="J34" s="212">
        <v>0</v>
      </c>
      <c r="K34" s="219">
        <f t="shared" si="0"/>
        <v>53653670.9757</v>
      </c>
    </row>
    <row r="35" spans="1:11" ht="14.25">
      <c r="A35" s="206" t="s">
        <v>635</v>
      </c>
      <c r="B35" s="212">
        <v>0</v>
      </c>
      <c r="C35" s="212">
        <v>0</v>
      </c>
      <c r="D35" s="212">
        <v>0</v>
      </c>
      <c r="E35" s="212">
        <v>0</v>
      </c>
      <c r="F35" s="212">
        <v>0</v>
      </c>
      <c r="G35" s="212">
        <v>5000000</v>
      </c>
      <c r="H35" s="212">
        <v>268781745.96000004</v>
      </c>
      <c r="I35" s="212">
        <v>21600000</v>
      </c>
      <c r="J35" s="212">
        <v>1083419280</v>
      </c>
      <c r="K35" s="219">
        <f t="shared" si="0"/>
        <v>1378801025.96</v>
      </c>
    </row>
    <row r="36" spans="1:11" ht="15">
      <c r="A36" s="214" t="s">
        <v>302</v>
      </c>
      <c r="B36" s="215">
        <f aca="true" t="shared" si="1" ref="B36:K36">SUM(B9:B35)</f>
        <v>1467571577.711184</v>
      </c>
      <c r="C36" s="215">
        <f t="shared" si="1"/>
        <v>657940808.3510607</v>
      </c>
      <c r="D36" s="215">
        <f t="shared" si="1"/>
        <v>87326140.02075215</v>
      </c>
      <c r="E36" s="215">
        <f t="shared" si="1"/>
        <v>1881423874.5229504</v>
      </c>
      <c r="F36" s="215">
        <f t="shared" si="1"/>
        <v>363447502.53956497</v>
      </c>
      <c r="G36" s="215">
        <f t="shared" si="1"/>
        <v>5000000</v>
      </c>
      <c r="H36" s="215">
        <f t="shared" si="1"/>
        <v>268781745.96000004</v>
      </c>
      <c r="I36" s="215">
        <f t="shared" si="1"/>
        <v>21600000</v>
      </c>
      <c r="J36" s="215">
        <f t="shared" si="1"/>
        <v>1083419280</v>
      </c>
      <c r="K36" s="220">
        <f t="shared" si="1"/>
        <v>5836510929.105513</v>
      </c>
    </row>
    <row r="38" ht="14.25">
      <c r="K38" s="221"/>
    </row>
  </sheetData>
  <sheetProtection selectLockedCells="1" selectUnlockedCells="1"/>
  <printOptions horizontalCentered="1"/>
  <pageMargins left="0.5" right="0.5" top="1" bottom="0.5868055555555556" header="0.5118055555555555" footer="0.5118055555555555"/>
  <pageSetup horizontalDpi="300" verticalDpi="300" orientation="landscape" scale="75"/>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B26" sqref="B26"/>
    </sheetView>
  </sheetViews>
  <sheetFormatPr defaultColWidth="10.28125" defaultRowHeight="12.75"/>
  <cols>
    <col min="1" max="1" width="15.57421875" style="222" customWidth="1"/>
    <col min="2" max="2" width="11.57421875" style="222" customWidth="1"/>
    <col min="3" max="3" width="17.28125" style="222" customWidth="1"/>
    <col min="4" max="4" width="24.8515625" style="222" customWidth="1"/>
    <col min="5" max="6" width="10.28125" style="222" customWidth="1"/>
    <col min="7" max="7" width="14.00390625" style="222" customWidth="1"/>
    <col min="8" max="8" width="23.00390625" style="222" customWidth="1"/>
    <col min="9" max="9" width="18.140625" style="222" customWidth="1"/>
    <col min="10" max="10" width="16.140625" style="222" customWidth="1"/>
    <col min="11" max="16384" width="10.28125" style="222" customWidth="1"/>
  </cols>
  <sheetData>
    <row r="1" spans="1:10" ht="15">
      <c r="A1" s="373" t="s">
        <v>0</v>
      </c>
      <c r="B1" s="373"/>
      <c r="C1" s="373"/>
      <c r="D1" s="373"/>
      <c r="E1" s="373"/>
      <c r="F1" s="373"/>
      <c r="G1" s="373"/>
      <c r="H1" s="373"/>
      <c r="I1" s="373"/>
      <c r="J1" s="373"/>
    </row>
    <row r="2" spans="1:10" ht="15">
      <c r="A2" s="373" t="s">
        <v>636</v>
      </c>
      <c r="B2" s="373"/>
      <c r="C2" s="373"/>
      <c r="D2" s="373"/>
      <c r="E2" s="373"/>
      <c r="F2" s="373"/>
      <c r="G2" s="373"/>
      <c r="H2" s="373"/>
      <c r="I2" s="373"/>
      <c r="J2" s="373"/>
    </row>
    <row r="3" spans="1:10" ht="15">
      <c r="A3" s="373" t="s">
        <v>637</v>
      </c>
      <c r="B3" s="373"/>
      <c r="C3" s="373"/>
      <c r="D3" s="373"/>
      <c r="E3" s="373"/>
      <c r="F3" s="373"/>
      <c r="G3" s="373"/>
      <c r="H3" s="373"/>
      <c r="I3" s="373"/>
      <c r="J3" s="373"/>
    </row>
    <row r="4" spans="1:10" ht="15">
      <c r="A4" s="223"/>
      <c r="B4" s="223"/>
      <c r="C4" s="223"/>
      <c r="D4" s="223"/>
      <c r="E4" s="223"/>
      <c r="F4" s="223"/>
      <c r="G4" s="223"/>
      <c r="H4" s="223"/>
      <c r="I4" s="223"/>
      <c r="J4" s="223"/>
    </row>
    <row r="5" ht="14.25">
      <c r="A5" s="222" t="s">
        <v>2</v>
      </c>
    </row>
    <row r="6" spans="1:10" ht="15">
      <c r="A6" s="224" t="s">
        <v>638</v>
      </c>
      <c r="B6" s="225" t="s">
        <v>639</v>
      </c>
      <c r="C6" s="225" t="s">
        <v>640</v>
      </c>
      <c r="D6" s="225" t="s">
        <v>641</v>
      </c>
      <c r="E6" s="225" t="s">
        <v>642</v>
      </c>
      <c r="F6" s="225" t="s">
        <v>643</v>
      </c>
      <c r="G6" s="225" t="s">
        <v>644</v>
      </c>
      <c r="H6" s="225" t="s">
        <v>645</v>
      </c>
      <c r="I6" s="225" t="s">
        <v>646</v>
      </c>
      <c r="J6" s="226" t="s">
        <v>4</v>
      </c>
    </row>
    <row r="7" spans="1:10" ht="15">
      <c r="A7" s="227" t="s">
        <v>647</v>
      </c>
      <c r="B7" s="228"/>
      <c r="C7" s="228"/>
      <c r="D7" s="228"/>
      <c r="E7" s="228"/>
      <c r="F7" s="228"/>
      <c r="G7" s="228"/>
      <c r="H7" s="228"/>
      <c r="I7" s="228"/>
      <c r="J7" s="229" t="s">
        <v>7</v>
      </c>
    </row>
    <row r="8" spans="1:10" ht="15">
      <c r="A8" s="225"/>
      <c r="B8" s="225"/>
      <c r="C8" s="225"/>
      <c r="D8" s="225"/>
      <c r="E8" s="225"/>
      <c r="F8" s="225"/>
      <c r="G8" s="225"/>
      <c r="H8" s="225"/>
      <c r="I8" s="225"/>
      <c r="J8" s="225"/>
    </row>
    <row r="9" spans="1:10" ht="14.25">
      <c r="A9" s="230"/>
      <c r="B9" s="230"/>
      <c r="C9" s="230"/>
      <c r="D9" s="230"/>
      <c r="E9" s="230"/>
      <c r="F9" s="230"/>
      <c r="G9" s="230"/>
      <c r="H9" s="230"/>
      <c r="I9" s="230"/>
      <c r="J9" s="230"/>
    </row>
    <row r="10" spans="1:10" ht="15">
      <c r="A10" s="231">
        <v>3604018</v>
      </c>
      <c r="B10" s="231" t="s">
        <v>648</v>
      </c>
      <c r="C10" s="231" t="s">
        <v>649</v>
      </c>
      <c r="D10" s="231" t="s">
        <v>650</v>
      </c>
      <c r="E10" s="231" t="s">
        <v>651</v>
      </c>
      <c r="F10" s="231">
        <v>2006</v>
      </c>
      <c r="G10" s="231" t="s">
        <v>652</v>
      </c>
      <c r="H10" s="231" t="s">
        <v>653</v>
      </c>
      <c r="I10" s="231" t="s">
        <v>654</v>
      </c>
      <c r="J10" s="232">
        <v>96400000</v>
      </c>
    </row>
    <row r="11" spans="1:10" ht="15">
      <c r="A11" s="231">
        <v>1608030</v>
      </c>
      <c r="B11" s="231" t="s">
        <v>655</v>
      </c>
      <c r="C11" s="231" t="s">
        <v>656</v>
      </c>
      <c r="D11" s="231" t="s">
        <v>657</v>
      </c>
      <c r="E11" s="231" t="s">
        <v>658</v>
      </c>
      <c r="F11" s="231">
        <v>2008</v>
      </c>
      <c r="G11" s="231" t="s">
        <v>659</v>
      </c>
      <c r="H11" s="231" t="s">
        <v>660</v>
      </c>
      <c r="I11" s="231" t="s">
        <v>661</v>
      </c>
      <c r="J11" s="232">
        <v>38700000</v>
      </c>
    </row>
    <row r="12" spans="1:10" ht="15">
      <c r="A12" s="231">
        <v>1604026</v>
      </c>
      <c r="B12" s="231" t="s">
        <v>648</v>
      </c>
      <c r="C12" s="231" t="s">
        <v>656</v>
      </c>
      <c r="D12" s="231" t="s">
        <v>662</v>
      </c>
      <c r="E12" s="231" t="s">
        <v>663</v>
      </c>
      <c r="F12" s="231">
        <v>2007</v>
      </c>
      <c r="G12" s="231" t="s">
        <v>664</v>
      </c>
      <c r="H12" s="231" t="s">
        <v>665</v>
      </c>
      <c r="I12" s="231">
        <v>389460</v>
      </c>
      <c r="J12" s="232">
        <v>51000000</v>
      </c>
    </row>
    <row r="13" spans="1:10" ht="14.25">
      <c r="A13" s="233"/>
      <c r="B13" s="234"/>
      <c r="C13" s="234"/>
      <c r="D13" s="234"/>
      <c r="E13" s="234"/>
      <c r="F13" s="234"/>
      <c r="G13" s="234"/>
      <c r="H13" s="234"/>
      <c r="I13" s="234"/>
      <c r="J13" s="235"/>
    </row>
    <row r="14" spans="1:10" ht="15">
      <c r="A14" s="236"/>
      <c r="B14" s="237" t="s">
        <v>302</v>
      </c>
      <c r="C14" s="230"/>
      <c r="D14" s="230"/>
      <c r="E14" s="230"/>
      <c r="F14" s="230"/>
      <c r="G14" s="230"/>
      <c r="H14" s="230"/>
      <c r="I14" s="230"/>
      <c r="J14" s="238">
        <f>SUM(J8:J12)</f>
        <v>186100000</v>
      </c>
    </row>
    <row r="15" spans="1:10" ht="14.25">
      <c r="A15" s="239"/>
      <c r="B15" s="240"/>
      <c r="C15" s="240"/>
      <c r="D15" s="240"/>
      <c r="E15" s="240"/>
      <c r="F15" s="240"/>
      <c r="G15" s="240"/>
      <c r="H15" s="240"/>
      <c r="I15" s="240"/>
      <c r="J15" s="241"/>
    </row>
  </sheetData>
  <sheetProtection selectLockedCells="1" selectUnlockedCells="1"/>
  <mergeCells count="3">
    <mergeCell ref="A1:J1"/>
    <mergeCell ref="A2:J2"/>
    <mergeCell ref="A3:J3"/>
  </mergeCells>
  <printOptions/>
  <pageMargins left="1.1298611111111112" right="0.75" top="1.1902777777777778" bottom="0.3298611111111111" header="0.5118055555555555" footer="0.30972222222222223"/>
  <pageSetup horizontalDpi="300" verticalDpi="300" orientation="landscape" scale="83"/>
  <headerFooter alignWithMargins="0">
    <oddFooter>&amp;C&amp;"Times New Roman,Negrita"DeLima Marsh S.A.</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F137" sqref="F137"/>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legacyDrawing r:id="rId2"/>
  <oleObjects>
    <oleObject progId="opendocument.CalcDocument.1" shapeId="91860484" r:id="rId1"/>
  </oleObjects>
</worksheet>
</file>

<file path=xl/worksheets/sheet6.xml><?xml version="1.0" encoding="utf-8"?>
<worksheet xmlns="http://schemas.openxmlformats.org/spreadsheetml/2006/main" xmlns:r="http://schemas.openxmlformats.org/officeDocument/2006/relationships">
  <dimension ref="A1:J29"/>
  <sheetViews>
    <sheetView zoomScalePageLayoutView="0" workbookViewId="0" topLeftCell="A1">
      <selection activeCell="E14" sqref="E14"/>
    </sheetView>
  </sheetViews>
  <sheetFormatPr defaultColWidth="11.57421875" defaultRowHeight="12.75"/>
  <cols>
    <col min="1" max="1" width="17.8515625" style="0" customWidth="1"/>
    <col min="2" max="2" width="21.57421875" style="0" customWidth="1"/>
    <col min="3" max="3" width="19.57421875" style="0" customWidth="1"/>
    <col min="4" max="4" width="18.7109375" style="0" customWidth="1"/>
    <col min="5" max="5" width="23.140625" style="0" customWidth="1"/>
    <col min="6" max="6" width="18.7109375" style="0" customWidth="1"/>
    <col min="7" max="7" width="16.7109375" style="0" customWidth="1"/>
    <col min="8" max="8" width="18.57421875" style="0" customWidth="1"/>
    <col min="9" max="9" width="25.421875" style="0" customWidth="1"/>
  </cols>
  <sheetData>
    <row r="1" spans="1:10" ht="30">
      <c r="A1" s="374"/>
      <c r="B1" s="374"/>
      <c r="C1" s="374"/>
      <c r="D1" s="374"/>
      <c r="E1" s="374"/>
      <c r="F1" s="374"/>
      <c r="G1" s="374"/>
      <c r="H1" s="374"/>
      <c r="I1" s="374"/>
      <c r="J1" s="309"/>
    </row>
    <row r="2" spans="1:10" ht="23.25">
      <c r="A2" s="375"/>
      <c r="B2" s="375"/>
      <c r="C2" s="375"/>
      <c r="D2" s="375"/>
      <c r="E2" s="375"/>
      <c r="F2" s="375"/>
      <c r="G2" s="375"/>
      <c r="H2" s="375"/>
      <c r="I2" s="375"/>
      <c r="J2" s="309"/>
    </row>
    <row r="3" spans="1:10" ht="29.25" customHeight="1">
      <c r="A3" s="374" t="s">
        <v>812</v>
      </c>
      <c r="B3" s="374"/>
      <c r="C3" s="374"/>
      <c r="D3" s="374"/>
      <c r="E3" s="374"/>
      <c r="F3" s="374"/>
      <c r="G3" s="374"/>
      <c r="H3" s="374"/>
      <c r="I3" s="374"/>
      <c r="J3" s="309"/>
    </row>
    <row r="4" spans="1:10" ht="22.5" customHeight="1">
      <c r="A4" s="375" t="s">
        <v>813</v>
      </c>
      <c r="B4" s="375"/>
      <c r="C4" s="375"/>
      <c r="D4" s="375"/>
      <c r="E4" s="375"/>
      <c r="F4" s="375"/>
      <c r="G4" s="375"/>
      <c r="H4" s="375"/>
      <c r="I4" s="375"/>
      <c r="J4" s="309"/>
    </row>
    <row r="5" spans="1:10" ht="23.25">
      <c r="A5" s="310"/>
      <c r="B5" s="310"/>
      <c r="C5" s="310"/>
      <c r="D5" s="310"/>
      <c r="E5" s="310"/>
      <c r="F5" s="310"/>
      <c r="G5" s="310"/>
      <c r="H5" s="310"/>
      <c r="I5" s="310"/>
      <c r="J5" s="309"/>
    </row>
    <row r="6" spans="1:10" ht="15">
      <c r="A6" s="311" t="s">
        <v>814</v>
      </c>
      <c r="B6" s="312" t="s">
        <v>815</v>
      </c>
      <c r="C6" s="311"/>
      <c r="D6" s="311"/>
      <c r="E6" s="309"/>
      <c r="F6" s="309"/>
      <c r="G6" s="309"/>
      <c r="H6" s="309"/>
      <c r="I6" s="309"/>
      <c r="J6" s="309"/>
    </row>
    <row r="7" spans="1:10" ht="15">
      <c r="A7" s="311" t="s">
        <v>816</v>
      </c>
      <c r="B7" s="311" t="s">
        <v>817</v>
      </c>
      <c r="C7" s="311"/>
      <c r="D7" s="311"/>
      <c r="E7" s="309"/>
      <c r="F7" s="309"/>
      <c r="G7" s="309"/>
      <c r="H7" s="309"/>
      <c r="I7" s="309"/>
      <c r="J7" s="309"/>
    </row>
    <row r="8" spans="1:10" ht="15">
      <c r="A8" s="311" t="s">
        <v>818</v>
      </c>
      <c r="B8" s="311" t="s">
        <v>819</v>
      </c>
      <c r="C8" s="311" t="s">
        <v>820</v>
      </c>
      <c r="D8" s="311"/>
      <c r="E8" s="309"/>
      <c r="F8" s="309"/>
      <c r="G8" s="309"/>
      <c r="H8" s="309"/>
      <c r="I8" s="309"/>
      <c r="J8" s="309"/>
    </row>
    <row r="9" spans="1:10" ht="15">
      <c r="A9" s="311"/>
      <c r="B9" s="311" t="s">
        <v>821</v>
      </c>
      <c r="C9" s="311" t="s">
        <v>822</v>
      </c>
      <c r="D9" s="311"/>
      <c r="E9" s="309"/>
      <c r="F9" s="309"/>
      <c r="G9" s="309"/>
      <c r="H9" s="309"/>
      <c r="I9" s="309"/>
      <c r="J9" s="309"/>
    </row>
    <row r="10" spans="1:10" ht="12.75">
      <c r="A10" s="309"/>
      <c r="B10" s="309"/>
      <c r="C10" s="309"/>
      <c r="D10" s="309"/>
      <c r="E10" s="309"/>
      <c r="F10" s="309"/>
      <c r="G10" s="309"/>
      <c r="H10" s="309"/>
      <c r="I10" s="309"/>
      <c r="J10" s="309"/>
    </row>
    <row r="11" spans="1:10" ht="27.75" customHeight="1">
      <c r="A11" s="313" t="s">
        <v>823</v>
      </c>
      <c r="B11" s="313" t="s">
        <v>666</v>
      </c>
      <c r="C11" s="313" t="s">
        <v>824</v>
      </c>
      <c r="D11" s="313" t="s">
        <v>825</v>
      </c>
      <c r="E11" s="313" t="s">
        <v>826</v>
      </c>
      <c r="F11" s="313" t="s">
        <v>826</v>
      </c>
      <c r="G11" s="376" t="s">
        <v>827</v>
      </c>
      <c r="H11" s="376"/>
      <c r="I11" s="313" t="s">
        <v>828</v>
      </c>
      <c r="J11" s="309"/>
    </row>
    <row r="12" spans="1:10" ht="15">
      <c r="A12" s="314" t="s">
        <v>829</v>
      </c>
      <c r="B12" s="314" t="s">
        <v>830</v>
      </c>
      <c r="C12" s="314" t="s">
        <v>823</v>
      </c>
      <c r="D12" s="314" t="s">
        <v>831</v>
      </c>
      <c r="E12" s="314" t="s">
        <v>832</v>
      </c>
      <c r="F12" s="314" t="s">
        <v>833</v>
      </c>
      <c r="G12" s="314" t="s">
        <v>834</v>
      </c>
      <c r="H12" s="315" t="s">
        <v>835</v>
      </c>
      <c r="I12" s="314" t="s">
        <v>836</v>
      </c>
      <c r="J12" s="309"/>
    </row>
    <row r="13" spans="1:10" ht="114.75">
      <c r="A13" s="316" t="s">
        <v>837</v>
      </c>
      <c r="B13" s="317" t="s">
        <v>838</v>
      </c>
      <c r="C13" s="318" t="s">
        <v>839</v>
      </c>
      <c r="D13" s="318" t="s">
        <v>840</v>
      </c>
      <c r="E13" s="319">
        <v>21833578</v>
      </c>
      <c r="F13" s="319">
        <v>15588073</v>
      </c>
      <c r="G13" s="320">
        <f aca="true" t="shared" si="0" ref="G13:G20">F13*10%</f>
        <v>1558807.3</v>
      </c>
      <c r="H13" s="321">
        <v>9308700</v>
      </c>
      <c r="I13" s="322">
        <f>F13-H13</f>
        <v>6279373</v>
      </c>
      <c r="J13" s="309"/>
    </row>
    <row r="14" spans="1:10" ht="114.75">
      <c r="A14" s="316" t="s">
        <v>841</v>
      </c>
      <c r="B14" s="323" t="s">
        <v>842</v>
      </c>
      <c r="C14" s="324" t="s">
        <v>843</v>
      </c>
      <c r="D14" s="324" t="s">
        <v>844</v>
      </c>
      <c r="E14" s="325">
        <v>15768342</v>
      </c>
      <c r="F14" s="325">
        <v>14168860</v>
      </c>
      <c r="G14" s="326">
        <f t="shared" si="0"/>
        <v>1416886</v>
      </c>
      <c r="H14" s="327">
        <v>9329100</v>
      </c>
      <c r="I14" s="328">
        <f>F14-H14</f>
        <v>4839760</v>
      </c>
      <c r="J14" s="309"/>
    </row>
    <row r="15" spans="1:10" ht="143.25">
      <c r="A15" s="316" t="s">
        <v>845</v>
      </c>
      <c r="B15" s="323" t="s">
        <v>605</v>
      </c>
      <c r="C15" s="324" t="s">
        <v>846</v>
      </c>
      <c r="D15" s="324" t="s">
        <v>847</v>
      </c>
      <c r="E15" s="325">
        <v>45598772</v>
      </c>
      <c r="F15" s="325">
        <v>33805572</v>
      </c>
      <c r="G15" s="326">
        <f t="shared" si="0"/>
        <v>3380557.2</v>
      </c>
      <c r="H15" s="327">
        <v>9600000</v>
      </c>
      <c r="I15" s="328">
        <f>F15-H15</f>
        <v>24205572</v>
      </c>
      <c r="J15" s="309"/>
    </row>
    <row r="16" spans="1:10" ht="171">
      <c r="A16" s="316" t="s">
        <v>848</v>
      </c>
      <c r="B16" s="323" t="s">
        <v>595</v>
      </c>
      <c r="C16" s="324" t="s">
        <v>849</v>
      </c>
      <c r="D16" s="329" t="s">
        <v>850</v>
      </c>
      <c r="E16" s="325">
        <v>35774440</v>
      </c>
      <c r="F16" s="325">
        <v>31874440</v>
      </c>
      <c r="G16" s="326">
        <f t="shared" si="0"/>
        <v>3187444</v>
      </c>
      <c r="H16" s="327">
        <v>9464200</v>
      </c>
      <c r="I16" s="328">
        <f>F16-H16</f>
        <v>22410240</v>
      </c>
      <c r="J16" s="309"/>
    </row>
    <row r="17" spans="1:10" ht="185.25">
      <c r="A17" s="316" t="s">
        <v>851</v>
      </c>
      <c r="B17" s="323" t="s">
        <v>607</v>
      </c>
      <c r="C17" s="324" t="s">
        <v>852</v>
      </c>
      <c r="D17" s="329" t="s">
        <v>853</v>
      </c>
      <c r="E17" s="325">
        <v>19684086</v>
      </c>
      <c r="F17" s="325">
        <v>17769650</v>
      </c>
      <c r="G17" s="326">
        <f t="shared" si="0"/>
        <v>1776965</v>
      </c>
      <c r="H17" s="327">
        <v>9376950</v>
      </c>
      <c r="I17" s="328">
        <f>F17-H17</f>
        <v>8392700</v>
      </c>
      <c r="J17" s="309"/>
    </row>
    <row r="18" spans="1:10" ht="228">
      <c r="A18" s="316" t="s">
        <v>854</v>
      </c>
      <c r="B18" s="323" t="s">
        <v>611</v>
      </c>
      <c r="C18" s="324" t="s">
        <v>855</v>
      </c>
      <c r="D18" s="329" t="s">
        <v>856</v>
      </c>
      <c r="E18" s="325">
        <v>171895711</v>
      </c>
      <c r="F18" s="325">
        <v>170219712</v>
      </c>
      <c r="G18" s="330">
        <f t="shared" si="0"/>
        <v>17021971.2</v>
      </c>
      <c r="H18" s="325">
        <v>9290050</v>
      </c>
      <c r="I18" s="328">
        <f>F18-G18</f>
        <v>153197740.8</v>
      </c>
      <c r="J18" s="309"/>
    </row>
    <row r="19" spans="1:10" ht="51.75" customHeight="1">
      <c r="A19" s="331" t="s">
        <v>857</v>
      </c>
      <c r="B19" s="332" t="s">
        <v>858</v>
      </c>
      <c r="C19" s="333" t="s">
        <v>859</v>
      </c>
      <c r="D19" s="377" t="s">
        <v>860</v>
      </c>
      <c r="E19" s="378">
        <v>628154802</v>
      </c>
      <c r="F19" s="334">
        <v>320420789</v>
      </c>
      <c r="G19" s="335">
        <f t="shared" si="0"/>
        <v>32042078.900000002</v>
      </c>
      <c r="H19" s="334">
        <v>9404900</v>
      </c>
      <c r="I19" s="336">
        <f>F19-G19</f>
        <v>288378710.1</v>
      </c>
      <c r="J19" s="309"/>
    </row>
    <row r="20" spans="1:10" ht="43.5">
      <c r="A20" s="337"/>
      <c r="B20" s="338" t="s">
        <v>861</v>
      </c>
      <c r="C20" s="339" t="s">
        <v>859</v>
      </c>
      <c r="D20" s="377"/>
      <c r="E20" s="378"/>
      <c r="F20" s="340">
        <v>315727313</v>
      </c>
      <c r="G20" s="341">
        <f t="shared" si="0"/>
        <v>31572731.3</v>
      </c>
      <c r="H20" s="340">
        <v>9404900</v>
      </c>
      <c r="I20" s="342">
        <f>F20-G20</f>
        <v>284154581.7</v>
      </c>
      <c r="J20" s="309"/>
    </row>
    <row r="21" spans="1:10" ht="15">
      <c r="A21" s="343"/>
      <c r="B21" s="343"/>
      <c r="C21" s="343"/>
      <c r="D21" s="343"/>
      <c r="E21" s="343" t="s">
        <v>862</v>
      </c>
      <c r="F21" s="344">
        <f>SUM(F19:F20)</f>
        <v>636148102</v>
      </c>
      <c r="G21" s="345"/>
      <c r="H21" s="346" t="s">
        <v>863</v>
      </c>
      <c r="I21" s="347">
        <f>SUM(I19:I20)</f>
        <v>572533291.8</v>
      </c>
      <c r="J21" s="309"/>
    </row>
    <row r="22" spans="1:10" ht="18">
      <c r="A22" s="244" t="s">
        <v>811</v>
      </c>
      <c r="B22" s="348"/>
      <c r="C22" s="348"/>
      <c r="D22" s="349"/>
      <c r="E22" s="348"/>
      <c r="F22" s="348"/>
      <c r="G22" s="350"/>
      <c r="H22" s="351"/>
      <c r="I22" s="352">
        <f>I13+I14+I15+I16+I17+I18+I19+I20</f>
        <v>791858677.6</v>
      </c>
      <c r="J22" s="309"/>
    </row>
    <row r="23" spans="1:10" ht="12.75">
      <c r="A23" s="309"/>
      <c r="B23" s="309"/>
      <c r="C23" s="309"/>
      <c r="D23" s="353"/>
      <c r="E23" s="354"/>
      <c r="F23" s="309"/>
      <c r="G23" s="355"/>
      <c r="H23" s="309"/>
      <c r="I23" s="309"/>
      <c r="J23" s="309"/>
    </row>
    <row r="24" spans="1:10" ht="12.75">
      <c r="A24" s="309"/>
      <c r="B24" s="309"/>
      <c r="C24" s="309"/>
      <c r="D24" s="309"/>
      <c r="E24" s="309"/>
      <c r="F24" s="309"/>
      <c r="G24" s="309"/>
      <c r="H24" s="309"/>
      <c r="I24" s="309"/>
      <c r="J24" s="309"/>
    </row>
    <row r="25" spans="1:10" ht="12.75">
      <c r="A25" s="309"/>
      <c r="B25" s="309"/>
      <c r="C25" s="309"/>
      <c r="D25" s="309"/>
      <c r="E25" s="309"/>
      <c r="F25" s="309"/>
      <c r="G25" s="309"/>
      <c r="H25" s="309"/>
      <c r="I25" s="309"/>
      <c r="J25" s="309"/>
    </row>
    <row r="26" spans="1:10" ht="12.75">
      <c r="A26" s="309"/>
      <c r="B26" s="309"/>
      <c r="C26" s="309"/>
      <c r="D26" s="309"/>
      <c r="E26" s="309"/>
      <c r="F26" s="309"/>
      <c r="G26" s="309"/>
      <c r="H26" s="309"/>
      <c r="I26" s="309"/>
      <c r="J26" s="309"/>
    </row>
    <row r="27" spans="1:10" ht="12.75">
      <c r="A27" s="309"/>
      <c r="B27" s="309"/>
      <c r="C27" s="309"/>
      <c r="D27" s="309"/>
      <c r="E27" s="309"/>
      <c r="F27" s="309"/>
      <c r="G27" s="309"/>
      <c r="H27" s="309"/>
      <c r="I27" s="309"/>
      <c r="J27" s="309"/>
    </row>
    <row r="28" spans="1:10" ht="12.75">
      <c r="A28" s="309"/>
      <c r="B28" s="309"/>
      <c r="C28" s="309"/>
      <c r="D28" s="309"/>
      <c r="E28" s="309"/>
      <c r="F28" s="309"/>
      <c r="G28" s="309"/>
      <c r="H28" s="309"/>
      <c r="I28" s="309"/>
      <c r="J28" s="309"/>
    </row>
    <row r="29" spans="1:10" ht="12.75">
      <c r="A29" s="356"/>
      <c r="B29" s="356"/>
      <c r="C29" s="356"/>
      <c r="D29" s="356"/>
      <c r="E29" s="356"/>
      <c r="F29" s="356"/>
      <c r="G29" s="356"/>
      <c r="H29" s="356"/>
      <c r="I29" s="356"/>
      <c r="J29" s="309"/>
    </row>
  </sheetData>
  <sheetProtection selectLockedCells="1" selectUnlockedCells="1"/>
  <mergeCells count="7">
    <mergeCell ref="A1:I1"/>
    <mergeCell ref="A2:I2"/>
    <mergeCell ref="A3:I3"/>
    <mergeCell ref="A4:I4"/>
    <mergeCell ref="G11:H11"/>
    <mergeCell ref="D19:D20"/>
    <mergeCell ref="E19:E2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G15" sqref="G15"/>
    </sheetView>
  </sheetViews>
  <sheetFormatPr defaultColWidth="11.57421875" defaultRowHeight="12.75"/>
  <cols>
    <col min="1" max="1" width="19.140625" style="0" customWidth="1"/>
    <col min="2" max="2" width="10.8515625" style="0" customWidth="1"/>
    <col min="3" max="3" width="20.140625" style="0" customWidth="1"/>
    <col min="4" max="4" width="16.140625" style="0" customWidth="1"/>
    <col min="5" max="5" width="18.00390625" style="0" customWidth="1"/>
    <col min="6" max="6" width="10.7109375" style="0" customWidth="1"/>
    <col min="7" max="7" width="11.57421875" style="0" customWidth="1"/>
    <col min="8" max="8" width="14.8515625" style="0" customWidth="1"/>
    <col min="9" max="9" width="15.57421875" style="0" customWidth="1"/>
  </cols>
  <sheetData>
    <row r="1" spans="7:8" ht="12.75">
      <c r="G1" s="242"/>
      <c r="H1" s="242"/>
    </row>
    <row r="2" spans="7:8" ht="12.75">
      <c r="G2" s="242"/>
      <c r="H2" s="242"/>
    </row>
    <row r="3" spans="7:8" ht="12.75">
      <c r="G3" s="242"/>
      <c r="H3" s="242"/>
    </row>
    <row r="4" spans="7:8" ht="12.75">
      <c r="G4" s="242"/>
      <c r="H4" s="242"/>
    </row>
    <row r="5" spans="7:8" ht="12.75">
      <c r="G5" s="242"/>
      <c r="H5" s="242"/>
    </row>
    <row r="6" spans="7:8" ht="12.75">
      <c r="G6" s="242"/>
      <c r="H6" s="242"/>
    </row>
    <row r="7" spans="1:9" ht="20.25">
      <c r="A7" s="379" t="s">
        <v>667</v>
      </c>
      <c r="B7" s="379"/>
      <c r="C7" s="379"/>
      <c r="D7" s="379"/>
      <c r="E7" s="379"/>
      <c r="F7" s="379"/>
      <c r="G7" s="379"/>
      <c r="H7" s="379"/>
      <c r="I7" s="379"/>
    </row>
    <row r="8" spans="1:9" ht="18.75">
      <c r="A8" s="380" t="s">
        <v>668</v>
      </c>
      <c r="B8" s="380"/>
      <c r="C8" s="380"/>
      <c r="D8" s="380"/>
      <c r="E8" s="380"/>
      <c r="F8" s="380"/>
      <c r="G8" s="380"/>
      <c r="H8" s="380"/>
      <c r="I8" s="380"/>
    </row>
    <row r="9" spans="1:9" ht="18.75">
      <c r="A9" s="380" t="s">
        <v>669</v>
      </c>
      <c r="B9" s="380"/>
      <c r="C9" s="380"/>
      <c r="D9" s="380"/>
      <c r="E9" s="380"/>
      <c r="F9" s="380"/>
      <c r="G9" s="380"/>
      <c r="H9" s="380"/>
      <c r="I9" s="380"/>
    </row>
    <row r="10" spans="1:8" ht="12.75">
      <c r="A10" s="3"/>
      <c r="B10" s="3"/>
      <c r="C10" s="3"/>
      <c r="D10" s="3"/>
      <c r="E10" s="3"/>
      <c r="F10" s="3"/>
      <c r="G10" s="243"/>
      <c r="H10" s="243"/>
    </row>
    <row r="11" spans="1:8" ht="12.75">
      <c r="A11" s="3"/>
      <c r="B11" s="3"/>
      <c r="C11" s="3"/>
      <c r="D11" s="3"/>
      <c r="E11" s="3"/>
      <c r="F11" s="3"/>
      <c r="G11" s="243"/>
      <c r="H11" s="243"/>
    </row>
    <row r="12" spans="1:9" ht="47.25">
      <c r="A12" s="244" t="s">
        <v>670</v>
      </c>
      <c r="B12" s="245" t="s">
        <v>671</v>
      </c>
      <c r="C12" s="246" t="s">
        <v>672</v>
      </c>
      <c r="D12" s="245" t="s">
        <v>673</v>
      </c>
      <c r="E12" s="245" t="s">
        <v>674</v>
      </c>
      <c r="F12" s="247" t="s">
        <v>675</v>
      </c>
      <c r="G12" s="245" t="s">
        <v>676</v>
      </c>
      <c r="H12" s="248" t="s">
        <v>677</v>
      </c>
      <c r="I12" s="249" t="s">
        <v>678</v>
      </c>
    </row>
    <row r="13" spans="1:9" ht="135">
      <c r="A13" s="250" t="s">
        <v>679</v>
      </c>
      <c r="B13" s="251">
        <v>20120</v>
      </c>
      <c r="C13" s="252" t="s">
        <v>680</v>
      </c>
      <c r="D13" s="253" t="s">
        <v>681</v>
      </c>
      <c r="E13" s="253" t="s">
        <v>682</v>
      </c>
      <c r="F13" s="253"/>
      <c r="G13" s="254">
        <v>0</v>
      </c>
      <c r="H13" s="255">
        <v>814000</v>
      </c>
      <c r="I13" s="256" t="s">
        <v>683</v>
      </c>
    </row>
    <row r="14" spans="1:9" ht="210">
      <c r="A14" s="257" t="s">
        <v>679</v>
      </c>
      <c r="B14" s="258">
        <v>20132</v>
      </c>
      <c r="C14" s="259" t="s">
        <v>684</v>
      </c>
      <c r="D14" s="260" t="s">
        <v>681</v>
      </c>
      <c r="E14" s="260" t="s">
        <v>681</v>
      </c>
      <c r="F14" s="261">
        <v>11940000</v>
      </c>
      <c r="G14" s="261">
        <v>0</v>
      </c>
      <c r="H14" s="262">
        <v>6217500</v>
      </c>
      <c r="I14" s="263" t="s">
        <v>685</v>
      </c>
    </row>
    <row r="15" spans="1:9" ht="135">
      <c r="A15" s="257" t="s">
        <v>679</v>
      </c>
      <c r="B15" s="258">
        <v>20082</v>
      </c>
      <c r="C15" s="259" t="s">
        <v>686</v>
      </c>
      <c r="D15" s="260" t="s">
        <v>687</v>
      </c>
      <c r="E15" s="260" t="s">
        <v>688</v>
      </c>
      <c r="F15" s="260"/>
      <c r="G15" s="261">
        <v>0</v>
      </c>
      <c r="H15" s="264">
        <v>3347500</v>
      </c>
      <c r="I15" s="263" t="s">
        <v>689</v>
      </c>
    </row>
    <row r="16" spans="1:9" ht="195">
      <c r="A16" s="265" t="s">
        <v>690</v>
      </c>
      <c r="B16" s="258">
        <v>20072</v>
      </c>
      <c r="C16" s="259" t="s">
        <v>691</v>
      </c>
      <c r="D16" s="260" t="s">
        <v>692</v>
      </c>
      <c r="E16" s="260" t="s">
        <v>693</v>
      </c>
      <c r="F16" s="266">
        <v>2592366</v>
      </c>
      <c r="G16" s="266">
        <v>0</v>
      </c>
      <c r="H16" s="267">
        <v>2130865</v>
      </c>
      <c r="I16" s="268" t="s">
        <v>694</v>
      </c>
    </row>
    <row r="17" spans="1:9" ht="120">
      <c r="A17" s="265" t="s">
        <v>690</v>
      </c>
      <c r="B17" s="258">
        <v>20073</v>
      </c>
      <c r="C17" s="269" t="s">
        <v>695</v>
      </c>
      <c r="D17" s="260" t="s">
        <v>696</v>
      </c>
      <c r="E17" s="260" t="s">
        <v>693</v>
      </c>
      <c r="F17" s="266">
        <v>5154111</v>
      </c>
      <c r="G17" s="266">
        <v>0</v>
      </c>
      <c r="H17" s="267">
        <v>1558331</v>
      </c>
      <c r="I17" s="268" t="s">
        <v>697</v>
      </c>
    </row>
    <row r="18" spans="1:9" ht="240">
      <c r="A18" s="265" t="s">
        <v>698</v>
      </c>
      <c r="B18" s="270" t="s">
        <v>699</v>
      </c>
      <c r="C18" s="271" t="s">
        <v>700</v>
      </c>
      <c r="D18" s="260" t="s">
        <v>701</v>
      </c>
      <c r="E18" s="260" t="s">
        <v>702</v>
      </c>
      <c r="F18" s="272">
        <v>17950957</v>
      </c>
      <c r="G18" s="273">
        <v>0</v>
      </c>
      <c r="H18" s="274">
        <v>10759397</v>
      </c>
      <c r="I18" s="268" t="s">
        <v>703</v>
      </c>
    </row>
    <row r="19" spans="1:9" ht="165">
      <c r="A19" s="275" t="s">
        <v>704</v>
      </c>
      <c r="B19" s="276">
        <v>20082</v>
      </c>
      <c r="C19" s="277" t="s">
        <v>705</v>
      </c>
      <c r="D19" s="278" t="s">
        <v>706</v>
      </c>
      <c r="E19" s="278" t="s">
        <v>707</v>
      </c>
      <c r="F19" s="272">
        <v>28813140</v>
      </c>
      <c r="G19" s="272">
        <v>0</v>
      </c>
      <c r="H19" s="267">
        <v>25301240</v>
      </c>
      <c r="I19" s="268" t="s">
        <v>708</v>
      </c>
    </row>
    <row r="20" spans="1:9" ht="135">
      <c r="A20" s="279" t="s">
        <v>679</v>
      </c>
      <c r="B20" s="276">
        <v>20156</v>
      </c>
      <c r="C20" s="271" t="s">
        <v>709</v>
      </c>
      <c r="D20" s="278" t="s">
        <v>706</v>
      </c>
      <c r="E20" s="278" t="s">
        <v>710</v>
      </c>
      <c r="F20" s="272">
        <v>8456813</v>
      </c>
      <c r="G20" s="272">
        <v>0</v>
      </c>
      <c r="H20" s="267">
        <v>3657972</v>
      </c>
      <c r="I20" s="263" t="s">
        <v>711</v>
      </c>
    </row>
    <row r="21" spans="1:9" ht="270">
      <c r="A21" s="265" t="s">
        <v>698</v>
      </c>
      <c r="B21" s="280" t="s">
        <v>712</v>
      </c>
      <c r="C21" s="271" t="s">
        <v>713</v>
      </c>
      <c r="D21" s="281" t="s">
        <v>714</v>
      </c>
      <c r="E21" s="278" t="s">
        <v>715</v>
      </c>
      <c r="F21" s="282">
        <v>6750000</v>
      </c>
      <c r="G21" s="282">
        <v>0</v>
      </c>
      <c r="H21" s="274">
        <v>3034900</v>
      </c>
      <c r="I21" s="283" t="s">
        <v>716</v>
      </c>
    </row>
    <row r="22" spans="1:9" ht="180">
      <c r="A22" s="265" t="s">
        <v>717</v>
      </c>
      <c r="B22" s="280">
        <v>20091</v>
      </c>
      <c r="C22" s="271" t="s">
        <v>718</v>
      </c>
      <c r="D22" s="281" t="s">
        <v>719</v>
      </c>
      <c r="E22" s="278" t="s">
        <v>715</v>
      </c>
      <c r="F22" s="282">
        <v>12985436</v>
      </c>
      <c r="G22" s="282">
        <v>0</v>
      </c>
      <c r="H22" s="274">
        <v>9415096</v>
      </c>
      <c r="I22" s="283" t="s">
        <v>720</v>
      </c>
    </row>
    <row r="23" spans="1:9" ht="195">
      <c r="A23" s="275" t="s">
        <v>721</v>
      </c>
      <c r="B23" s="280">
        <v>20092</v>
      </c>
      <c r="C23" s="271" t="s">
        <v>722</v>
      </c>
      <c r="D23" s="281" t="s">
        <v>723</v>
      </c>
      <c r="E23" s="278" t="s">
        <v>724</v>
      </c>
      <c r="F23" s="282">
        <v>10151588</v>
      </c>
      <c r="G23" s="282">
        <v>0</v>
      </c>
      <c r="H23" s="274">
        <v>9136430</v>
      </c>
      <c r="I23" s="263" t="s">
        <v>725</v>
      </c>
    </row>
    <row r="24" spans="1:9" ht="135">
      <c r="A24" s="265" t="s">
        <v>726</v>
      </c>
      <c r="B24" s="280">
        <v>20100</v>
      </c>
      <c r="C24" s="284" t="s">
        <v>727</v>
      </c>
      <c r="D24" s="281" t="s">
        <v>728</v>
      </c>
      <c r="E24" s="278" t="s">
        <v>729</v>
      </c>
      <c r="F24" s="274">
        <v>5728548</v>
      </c>
      <c r="G24" s="282">
        <v>0</v>
      </c>
      <c r="H24" s="274">
        <v>1743368</v>
      </c>
      <c r="I24" s="283" t="s">
        <v>730</v>
      </c>
    </row>
    <row r="25" spans="1:9" ht="150">
      <c r="A25" s="275" t="s">
        <v>731</v>
      </c>
      <c r="B25" s="280">
        <v>20270</v>
      </c>
      <c r="C25" s="271" t="s">
        <v>732</v>
      </c>
      <c r="D25" s="281" t="s">
        <v>733</v>
      </c>
      <c r="E25" s="278" t="s">
        <v>734</v>
      </c>
      <c r="F25" s="272">
        <v>18995820</v>
      </c>
      <c r="G25" s="282">
        <v>0</v>
      </c>
      <c r="H25" s="272">
        <v>18995820</v>
      </c>
      <c r="I25" s="283" t="s">
        <v>735</v>
      </c>
    </row>
    <row r="26" spans="1:9" ht="195">
      <c r="A26" s="275" t="s">
        <v>731</v>
      </c>
      <c r="B26" s="280">
        <v>20272</v>
      </c>
      <c r="C26" s="271" t="s">
        <v>736</v>
      </c>
      <c r="D26" s="281" t="s">
        <v>729</v>
      </c>
      <c r="E26" s="278" t="s">
        <v>734</v>
      </c>
      <c r="F26" s="272">
        <v>20443275</v>
      </c>
      <c r="G26" s="272">
        <v>0</v>
      </c>
      <c r="H26" s="272">
        <v>20443275</v>
      </c>
      <c r="I26" s="283" t="s">
        <v>737</v>
      </c>
    </row>
    <row r="27" spans="1:9" ht="90">
      <c r="A27" s="275" t="s">
        <v>704</v>
      </c>
      <c r="B27" s="280">
        <v>20102</v>
      </c>
      <c r="C27" s="284" t="s">
        <v>738</v>
      </c>
      <c r="D27" s="281" t="s">
        <v>739</v>
      </c>
      <c r="E27" s="278" t="s">
        <v>740</v>
      </c>
      <c r="F27" s="282">
        <v>754000</v>
      </c>
      <c r="G27" s="282">
        <v>0</v>
      </c>
      <c r="H27" s="274">
        <v>292500</v>
      </c>
      <c r="I27" s="283" t="s">
        <v>741</v>
      </c>
    </row>
    <row r="28" spans="1:9" ht="135">
      <c r="A28" s="275" t="s">
        <v>704</v>
      </c>
      <c r="B28" s="280">
        <v>20101</v>
      </c>
      <c r="C28" s="271" t="s">
        <v>742</v>
      </c>
      <c r="D28" s="281" t="s">
        <v>743</v>
      </c>
      <c r="E28" s="278" t="s">
        <v>744</v>
      </c>
      <c r="F28" s="282">
        <v>18932433</v>
      </c>
      <c r="G28" s="282">
        <v>0</v>
      </c>
      <c r="H28" s="274">
        <v>14295173</v>
      </c>
      <c r="I28" s="283" t="s">
        <v>745</v>
      </c>
    </row>
    <row r="29" spans="1:9" ht="135">
      <c r="A29" s="275" t="s">
        <v>704</v>
      </c>
      <c r="B29" s="280">
        <v>20103</v>
      </c>
      <c r="C29" s="285" t="s">
        <v>746</v>
      </c>
      <c r="D29" s="281" t="s">
        <v>744</v>
      </c>
      <c r="E29" s="278" t="s">
        <v>747</v>
      </c>
      <c r="F29" s="282">
        <v>6171263</v>
      </c>
      <c r="G29" s="282">
        <v>0</v>
      </c>
      <c r="H29" s="274">
        <v>4998723</v>
      </c>
      <c r="I29" s="283" t="s">
        <v>748</v>
      </c>
    </row>
    <row r="30" spans="1:9" ht="90">
      <c r="A30" s="275" t="s">
        <v>731</v>
      </c>
      <c r="B30" s="280">
        <v>20171</v>
      </c>
      <c r="C30" s="284" t="s">
        <v>749</v>
      </c>
      <c r="D30" s="281" t="s">
        <v>750</v>
      </c>
      <c r="E30" s="278" t="s">
        <v>751</v>
      </c>
      <c r="F30" s="282">
        <v>18246855</v>
      </c>
      <c r="G30" s="282">
        <v>0</v>
      </c>
      <c r="H30" s="274">
        <v>18246855</v>
      </c>
      <c r="I30" s="283" t="s">
        <v>752</v>
      </c>
    </row>
    <row r="31" spans="1:9" ht="150">
      <c r="A31" s="265" t="s">
        <v>698</v>
      </c>
      <c r="B31" s="270">
        <v>20112</v>
      </c>
      <c r="C31" s="271" t="s">
        <v>753</v>
      </c>
      <c r="D31" s="286" t="s">
        <v>754</v>
      </c>
      <c r="E31" s="260" t="s">
        <v>755</v>
      </c>
      <c r="F31" s="273">
        <v>9480000</v>
      </c>
      <c r="G31" s="273">
        <v>0</v>
      </c>
      <c r="H31" s="287">
        <v>4761440</v>
      </c>
      <c r="I31" s="263" t="s">
        <v>756</v>
      </c>
    </row>
    <row r="32" spans="1:8" ht="15">
      <c r="A32" s="288" t="s">
        <v>757</v>
      </c>
      <c r="C32" s="289"/>
      <c r="G32" s="242"/>
      <c r="H32" s="242"/>
    </row>
    <row r="33" spans="1:9" ht="164.25">
      <c r="A33" s="265" t="s">
        <v>704</v>
      </c>
      <c r="B33" s="280">
        <v>20114</v>
      </c>
      <c r="C33" s="271" t="s">
        <v>758</v>
      </c>
      <c r="D33" s="290" t="s">
        <v>759</v>
      </c>
      <c r="E33" s="278" t="s">
        <v>760</v>
      </c>
      <c r="F33" s="272">
        <v>23439075</v>
      </c>
      <c r="G33" s="272">
        <v>0</v>
      </c>
      <c r="H33" s="274">
        <v>18983715</v>
      </c>
      <c r="I33" s="283" t="s">
        <v>761</v>
      </c>
    </row>
    <row r="34" spans="1:9" ht="165">
      <c r="A34" s="265" t="s">
        <v>704</v>
      </c>
      <c r="B34" s="280">
        <v>20116</v>
      </c>
      <c r="C34" s="284" t="s">
        <v>762</v>
      </c>
      <c r="D34" s="281" t="s">
        <v>763</v>
      </c>
      <c r="E34" s="278" t="s">
        <v>764</v>
      </c>
      <c r="F34" s="272">
        <v>9045675</v>
      </c>
      <c r="G34" s="282">
        <v>0</v>
      </c>
      <c r="H34" s="274">
        <v>4590315</v>
      </c>
      <c r="I34" s="283" t="s">
        <v>765</v>
      </c>
    </row>
    <row r="35" spans="1:9" ht="150">
      <c r="A35" s="257" t="s">
        <v>679</v>
      </c>
      <c r="B35" s="280">
        <v>20189</v>
      </c>
      <c r="C35" s="271" t="s">
        <v>766</v>
      </c>
      <c r="D35" s="281" t="s">
        <v>759</v>
      </c>
      <c r="E35" s="278" t="s">
        <v>767</v>
      </c>
      <c r="F35" s="282">
        <v>12188328</v>
      </c>
      <c r="G35" s="282">
        <v>0</v>
      </c>
      <c r="H35" s="282">
        <v>6225528</v>
      </c>
      <c r="I35" s="283" t="s">
        <v>768</v>
      </c>
    </row>
    <row r="36" spans="1:9" ht="150">
      <c r="A36" s="265" t="s">
        <v>704</v>
      </c>
      <c r="B36" s="280">
        <v>20118</v>
      </c>
      <c r="C36" s="271" t="s">
        <v>769</v>
      </c>
      <c r="D36" s="281" t="s">
        <v>770</v>
      </c>
      <c r="E36" s="278" t="s">
        <v>764</v>
      </c>
      <c r="F36" s="282">
        <v>6075971</v>
      </c>
      <c r="G36" s="282">
        <v>0</v>
      </c>
      <c r="H36" s="274">
        <v>4648119</v>
      </c>
      <c r="I36" s="283" t="s">
        <v>771</v>
      </c>
    </row>
    <row r="37" spans="1:9" ht="210">
      <c r="A37" s="291" t="s">
        <v>679</v>
      </c>
      <c r="B37" s="292">
        <v>20216</v>
      </c>
      <c r="C37" s="293" t="s">
        <v>772</v>
      </c>
      <c r="D37" s="294" t="s">
        <v>773</v>
      </c>
      <c r="E37" s="295" t="s">
        <v>774</v>
      </c>
      <c r="F37" s="296">
        <v>13943700</v>
      </c>
      <c r="G37" s="296">
        <v>0</v>
      </c>
      <c r="H37" s="297">
        <v>8405700</v>
      </c>
      <c r="I37" s="283" t="s">
        <v>775</v>
      </c>
    </row>
    <row r="38" spans="1:9" ht="225">
      <c r="A38" s="265" t="s">
        <v>776</v>
      </c>
      <c r="B38" s="280">
        <v>20127</v>
      </c>
      <c r="C38" s="271" t="s">
        <v>777</v>
      </c>
      <c r="D38" s="281" t="s">
        <v>778</v>
      </c>
      <c r="E38" s="278" t="s">
        <v>779</v>
      </c>
      <c r="F38" s="282">
        <v>6504120</v>
      </c>
      <c r="G38" s="282">
        <v>0</v>
      </c>
      <c r="H38" s="274">
        <v>1727900</v>
      </c>
      <c r="I38" s="283" t="s">
        <v>780</v>
      </c>
    </row>
    <row r="39" spans="1:9" ht="194.25">
      <c r="A39" s="265" t="s">
        <v>776</v>
      </c>
      <c r="B39" s="280">
        <v>20130</v>
      </c>
      <c r="C39" s="271" t="s">
        <v>781</v>
      </c>
      <c r="D39" s="286" t="s">
        <v>782</v>
      </c>
      <c r="E39" s="260" t="s">
        <v>783</v>
      </c>
      <c r="F39" s="273">
        <v>69670628</v>
      </c>
      <c r="G39" s="273">
        <v>0</v>
      </c>
      <c r="H39" s="273">
        <v>48242300</v>
      </c>
      <c r="I39" s="283" t="s">
        <v>784</v>
      </c>
    </row>
    <row r="40" spans="1:9" ht="165">
      <c r="A40" s="265" t="s">
        <v>776</v>
      </c>
      <c r="B40" s="270">
        <v>20140</v>
      </c>
      <c r="C40" s="298" t="s">
        <v>785</v>
      </c>
      <c r="D40" s="281" t="s">
        <v>786</v>
      </c>
      <c r="E40" s="278" t="s">
        <v>787</v>
      </c>
      <c r="F40" s="282">
        <v>8528420</v>
      </c>
      <c r="G40" s="282">
        <v>0</v>
      </c>
      <c r="H40" s="282">
        <v>7675578</v>
      </c>
      <c r="I40" s="283" t="s">
        <v>788</v>
      </c>
    </row>
    <row r="41" spans="1:9" ht="90">
      <c r="A41" s="265" t="s">
        <v>776</v>
      </c>
      <c r="B41" s="270">
        <v>20146</v>
      </c>
      <c r="C41" s="271" t="s">
        <v>789</v>
      </c>
      <c r="D41" s="281" t="s">
        <v>790</v>
      </c>
      <c r="E41" s="278" t="s">
        <v>791</v>
      </c>
      <c r="F41" s="282">
        <v>2770120</v>
      </c>
      <c r="G41" s="282">
        <v>0</v>
      </c>
      <c r="H41" s="274">
        <v>1857702</v>
      </c>
      <c r="I41" s="299" t="s">
        <v>792</v>
      </c>
    </row>
    <row r="42" spans="1:9" ht="179.25">
      <c r="A42" s="265" t="s">
        <v>793</v>
      </c>
      <c r="B42" s="270">
        <v>20158</v>
      </c>
      <c r="C42" s="271" t="s">
        <v>794</v>
      </c>
      <c r="D42" s="281" t="s">
        <v>795</v>
      </c>
      <c r="E42" s="278" t="s">
        <v>796</v>
      </c>
      <c r="F42" s="282"/>
      <c r="G42" s="282"/>
      <c r="H42" s="274">
        <v>11825652</v>
      </c>
      <c r="I42" s="299" t="s">
        <v>797</v>
      </c>
    </row>
    <row r="43" spans="1:9" ht="149.25">
      <c r="A43" s="265" t="s">
        <v>776</v>
      </c>
      <c r="B43" s="270">
        <v>20159</v>
      </c>
      <c r="C43" s="271" t="s">
        <v>798</v>
      </c>
      <c r="D43" s="281" t="s">
        <v>799</v>
      </c>
      <c r="E43" s="278" t="s">
        <v>800</v>
      </c>
      <c r="F43" s="282"/>
      <c r="G43" s="282">
        <v>0</v>
      </c>
      <c r="H43" s="274">
        <v>37100976</v>
      </c>
      <c r="I43" s="299" t="s">
        <v>797</v>
      </c>
    </row>
    <row r="44" spans="1:9" ht="14.25">
      <c r="A44" s="288" t="s">
        <v>801</v>
      </c>
      <c r="D44" s="300"/>
      <c r="E44" s="300"/>
      <c r="F44" s="300"/>
      <c r="G44" s="301"/>
      <c r="H44" s="301"/>
      <c r="I44" s="300"/>
    </row>
    <row r="45" spans="1:9" ht="225">
      <c r="A45" s="302" t="s">
        <v>776</v>
      </c>
      <c r="B45" s="303">
        <v>20200</v>
      </c>
      <c r="C45" s="277" t="s">
        <v>802</v>
      </c>
      <c r="D45" s="294" t="s">
        <v>803</v>
      </c>
      <c r="E45" s="295" t="s">
        <v>804</v>
      </c>
      <c r="F45" s="296">
        <v>185039376</v>
      </c>
      <c r="G45" s="296">
        <v>0</v>
      </c>
      <c r="H45" s="297">
        <v>166535438</v>
      </c>
      <c r="I45" s="268" t="s">
        <v>805</v>
      </c>
    </row>
    <row r="46" spans="1:9" ht="14.25">
      <c r="A46" s="288" t="s">
        <v>806</v>
      </c>
      <c r="C46" s="300"/>
      <c r="D46" s="300"/>
      <c r="E46" s="300"/>
      <c r="F46" s="300"/>
      <c r="G46" s="301"/>
      <c r="H46" s="301"/>
      <c r="I46" s="300"/>
    </row>
    <row r="47" spans="1:9" ht="195">
      <c r="A47" s="265" t="s">
        <v>731</v>
      </c>
      <c r="B47" s="280">
        <v>20346</v>
      </c>
      <c r="C47" s="304" t="s">
        <v>807</v>
      </c>
      <c r="D47" s="281" t="s">
        <v>808</v>
      </c>
      <c r="E47" s="278" t="s">
        <v>809</v>
      </c>
      <c r="F47" s="282">
        <v>17559350</v>
      </c>
      <c r="G47" s="282">
        <v>0</v>
      </c>
      <c r="H47" s="274">
        <v>17559350</v>
      </c>
      <c r="I47" s="283" t="s">
        <v>810</v>
      </c>
    </row>
    <row r="48" spans="2:9" ht="12.75">
      <c r="B48" s="305"/>
      <c r="C48" s="305"/>
      <c r="D48" s="305"/>
      <c r="E48" s="305"/>
      <c r="F48" s="305"/>
      <c r="G48" s="306"/>
      <c r="H48" s="306"/>
      <c r="I48" s="305"/>
    </row>
    <row r="49" spans="7:8" ht="12.75">
      <c r="G49" s="242"/>
      <c r="H49" s="242"/>
    </row>
    <row r="50" spans="1:9" ht="15.75">
      <c r="A50" s="244" t="s">
        <v>811</v>
      </c>
      <c r="B50" s="245"/>
      <c r="C50" s="245"/>
      <c r="D50" s="245"/>
      <c r="E50" s="245"/>
      <c r="F50" s="245"/>
      <c r="G50" s="245"/>
      <c r="H50" s="307">
        <f>SUM(H13:H49)</f>
        <v>494528658</v>
      </c>
      <c r="I50" s="308"/>
    </row>
    <row r="51" spans="7:8" ht="12.75">
      <c r="G51" s="242"/>
      <c r="H51" s="242"/>
    </row>
  </sheetData>
  <sheetProtection selectLockedCells="1" selectUnlockedCells="1"/>
  <mergeCells count="3">
    <mergeCell ref="A7:I7"/>
    <mergeCell ref="A8:I8"/>
    <mergeCell ref="A9:I9"/>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EUGENIA BERMUDEZ NUÑOZ</dc:creator>
  <cp:keywords/>
  <dc:description/>
  <cp:lastModifiedBy>victoriaeugeniab</cp:lastModifiedBy>
  <cp:lastPrinted>2012-02-16T19:57:41Z</cp:lastPrinted>
  <dcterms:created xsi:type="dcterms:W3CDTF">2012-02-17T22:43:15Z</dcterms:created>
  <dcterms:modified xsi:type="dcterms:W3CDTF">2012-02-17T22:43:15Z</dcterms:modified>
  <cp:category/>
  <cp:version/>
  <cp:contentType/>
  <cp:contentStatus/>
</cp:coreProperties>
</file>