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5" windowWidth="15480" windowHeight="1290"/>
  </bookViews>
  <sheets>
    <sheet name="Hoja2" sheetId="2" r:id="rId1"/>
    <sheet name="Hoja3" sheetId="3" r:id="rId2"/>
  </sheets>
  <calcPr calcId="125725"/>
</workbook>
</file>

<file path=xl/calcChain.xml><?xml version="1.0" encoding="utf-8"?>
<calcChain xmlns="http://schemas.openxmlformats.org/spreadsheetml/2006/main">
  <c r="A45" i="2"/>
  <c r="A46" s="1"/>
  <c r="A47" s="1"/>
  <c r="A48" s="1"/>
  <c r="A49" s="1"/>
  <c r="A50" s="1"/>
  <c r="A51" s="1"/>
  <c r="A52" s="1"/>
  <c r="A53" s="1"/>
  <c r="A54" s="1"/>
  <c r="A32"/>
  <c r="A33" s="1"/>
  <c r="A34" s="1"/>
  <c r="A35" s="1"/>
  <c r="A36" s="1"/>
  <c r="A37" s="1"/>
  <c r="A38" s="1"/>
  <c r="A39" s="1"/>
  <c r="A40" s="1"/>
  <c r="A3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J12"/>
  <c r="J11"/>
  <c r="H25"/>
  <c r="H24"/>
  <c r="H10"/>
  <c r="H11"/>
  <c r="H12"/>
  <c r="N39"/>
  <c r="N40"/>
  <c r="N29"/>
  <c r="N31"/>
  <c r="N32"/>
  <c r="N34"/>
  <c r="N33"/>
  <c r="N26"/>
  <c r="N25"/>
  <c r="N24"/>
  <c r="N23"/>
  <c r="N22"/>
  <c r="N21"/>
  <c r="N20"/>
  <c r="N19"/>
  <c r="N10"/>
  <c r="N11"/>
  <c r="N12"/>
  <c r="N13"/>
  <c r="N14"/>
  <c r="N15"/>
  <c r="N16"/>
  <c r="N17"/>
  <c r="N18"/>
  <c r="N9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9"/>
  <c r="P31"/>
  <c r="P32"/>
  <c r="P33"/>
  <c r="P34"/>
  <c r="P35"/>
  <c r="P36"/>
  <c r="P37"/>
  <c r="P38"/>
  <c r="P39"/>
  <c r="P40"/>
  <c r="P43"/>
  <c r="P45"/>
  <c r="P46"/>
  <c r="P47"/>
  <c r="P48"/>
  <c r="P49"/>
  <c r="P50"/>
  <c r="P51"/>
  <c r="P52"/>
  <c r="P53"/>
  <c r="P54"/>
  <c r="N35"/>
  <c r="N36"/>
  <c r="N37"/>
  <c r="N38"/>
  <c r="N43"/>
  <c r="N45"/>
  <c r="N46"/>
  <c r="N47"/>
  <c r="N48"/>
  <c r="N49"/>
  <c r="N50"/>
  <c r="N51"/>
  <c r="N52"/>
  <c r="N53"/>
  <c r="N54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9"/>
  <c r="L31"/>
  <c r="L32"/>
  <c r="L33"/>
  <c r="L34"/>
  <c r="L35"/>
  <c r="L36"/>
  <c r="L37"/>
  <c r="L38"/>
  <c r="L39"/>
  <c r="L40"/>
  <c r="L43"/>
  <c r="L45"/>
  <c r="L46"/>
  <c r="L47"/>
  <c r="L48"/>
  <c r="L49"/>
  <c r="L50"/>
  <c r="L51"/>
  <c r="L52"/>
  <c r="L53"/>
  <c r="L54"/>
  <c r="J9"/>
  <c r="J10"/>
  <c r="J13"/>
  <c r="J14"/>
  <c r="J15"/>
  <c r="J16"/>
  <c r="J17"/>
  <c r="J18"/>
  <c r="J19"/>
  <c r="J20"/>
  <c r="J21"/>
  <c r="J22"/>
  <c r="J23"/>
  <c r="J24"/>
  <c r="J25"/>
  <c r="J26"/>
  <c r="J29"/>
  <c r="J31"/>
  <c r="J32"/>
  <c r="J33"/>
  <c r="J34"/>
  <c r="J35"/>
  <c r="J36"/>
  <c r="J37"/>
  <c r="J38"/>
  <c r="J39"/>
  <c r="J40"/>
  <c r="J43"/>
  <c r="J45"/>
  <c r="J46"/>
  <c r="J47"/>
  <c r="J48"/>
  <c r="J49"/>
  <c r="J50"/>
  <c r="J51"/>
  <c r="J52"/>
  <c r="J53"/>
  <c r="J54"/>
  <c r="H9"/>
  <c r="H13"/>
  <c r="H14"/>
  <c r="H15"/>
  <c r="H16"/>
  <c r="H17"/>
  <c r="H18"/>
  <c r="H19"/>
  <c r="H20"/>
  <c r="H21"/>
  <c r="H22"/>
  <c r="H23"/>
  <c r="H26"/>
  <c r="H29"/>
  <c r="H31"/>
  <c r="H32"/>
  <c r="H33"/>
  <c r="H34"/>
  <c r="H35"/>
  <c r="H36"/>
  <c r="H37"/>
  <c r="H38"/>
  <c r="H39"/>
  <c r="H40"/>
  <c r="H43"/>
  <c r="H45"/>
  <c r="H46"/>
  <c r="H47"/>
  <c r="H48"/>
  <c r="H49"/>
  <c r="H50"/>
  <c r="H51"/>
  <c r="H52"/>
  <c r="H53"/>
  <c r="H54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9"/>
  <c r="F31"/>
  <c r="F32"/>
  <c r="F33"/>
  <c r="F34"/>
  <c r="F35"/>
  <c r="F36"/>
  <c r="F37"/>
  <c r="F38"/>
  <c r="F39"/>
  <c r="F40"/>
  <c r="F43"/>
  <c r="F45"/>
  <c r="F46"/>
  <c r="F47"/>
  <c r="F48"/>
  <c r="F49"/>
  <c r="F50"/>
  <c r="F51"/>
  <c r="F52"/>
  <c r="F53"/>
  <c r="F54"/>
  <c r="P8"/>
  <c r="N8"/>
  <c r="L8"/>
  <c r="J8"/>
  <c r="H8"/>
  <c r="F8"/>
  <c r="L57" l="1"/>
  <c r="P57"/>
  <c r="N57"/>
  <c r="H55"/>
  <c r="J57"/>
  <c r="H56" l="1"/>
  <c r="H57" s="1"/>
</calcChain>
</file>

<file path=xl/sharedStrings.xml><?xml version="1.0" encoding="utf-8"?>
<sst xmlns="http://schemas.openxmlformats.org/spreadsheetml/2006/main" count="178" uniqueCount="89">
  <si>
    <t>UND</t>
  </si>
  <si>
    <t>CANTIDAD</t>
  </si>
  <si>
    <t xml:space="preserve">COSTO DIRECTO </t>
  </si>
  <si>
    <t>ÍTEM</t>
  </si>
  <si>
    <t>ml</t>
  </si>
  <si>
    <t>und</t>
  </si>
  <si>
    <t>DIANA LORENA ARDILA MORA</t>
  </si>
  <si>
    <t>DESCRIPCIÓN</t>
  </si>
  <si>
    <t>CASA DEL BOMBILLO</t>
  </si>
  <si>
    <t>ROBERTO SALAZAR Y ASOCIADOS S.A.</t>
  </si>
  <si>
    <t>INVITACION PUBLICA No. 172-2014</t>
  </si>
  <si>
    <t>EVALUACION SUNIMINSTRO DE TUBERIA AGUADAS</t>
  </si>
  <si>
    <t>TOTAL INCLUIDO IVA</t>
  </si>
  <si>
    <t>IVA</t>
  </si>
  <si>
    <t>ERRORES PROPUESTA ECONOMICA</t>
  </si>
  <si>
    <t>ERROR EN LA DESCRIPCION DEL ITEM</t>
  </si>
  <si>
    <t>No.</t>
  </si>
  <si>
    <t>PAGINA</t>
  </si>
  <si>
    <t>No. ITEM</t>
  </si>
  <si>
    <t>FERRETERIA GODOY (1)</t>
  </si>
  <si>
    <t>CASA DEL BOMBILLO (2)</t>
  </si>
  <si>
    <t>MEXICHEM COLOMBIA S.A.S (3)</t>
  </si>
  <si>
    <t>DURMAN (4)</t>
  </si>
  <si>
    <t>ROBERTO SALAZAR Y ASOCIADOS S.A. (5)</t>
  </si>
  <si>
    <t>ALMACEN PARIS (6)</t>
  </si>
  <si>
    <t xml:space="preserve">MEXICHEM COLOMBIA S.A.S </t>
  </si>
  <si>
    <t>1 Y 2</t>
  </si>
  <si>
    <t>1, 2 Y 19</t>
  </si>
  <si>
    <t>ACUEDUCTO AGUADAS</t>
  </si>
  <si>
    <t>ALCANTARILLADO AGUADAS</t>
  </si>
  <si>
    <t>ALMACEN PARIS S.A.</t>
  </si>
  <si>
    <t>1, 2, 18 Y 19</t>
  </si>
  <si>
    <t>6,10, 8</t>
  </si>
  <si>
    <t>3, 4, 5 Y12</t>
  </si>
  <si>
    <t>17 AL 19</t>
  </si>
  <si>
    <t>VALOR TOTAL</t>
  </si>
  <si>
    <t>4, 5, 9, 11, 12 Y 14</t>
  </si>
  <si>
    <t xml:space="preserve">VALOR TOTAL </t>
  </si>
  <si>
    <t>TENIENDO EN CUENTA QUE SE CAMBIARON LAS CANTIDADES EN ALGUNOS ITEM</t>
  </si>
  <si>
    <t>ALCANTARILLADO ARMA</t>
  </si>
  <si>
    <t>1 Y 10</t>
  </si>
  <si>
    <t>OBSERVACIONES</t>
  </si>
  <si>
    <t>Suministro Tuberia PVC RDE 21 Union Z Diametro 4"</t>
  </si>
  <si>
    <t>Suministro Tuberia PVC RDE 21 Union Z Diametro 3"</t>
  </si>
  <si>
    <t>Suministro Acople Universales en HD 200 psi (AC - PVC; PVC - PVC) Diametro 4"</t>
  </si>
  <si>
    <t>Suministro Acople Universales en HD 200 psi (AC - PVC; PVC - PVC) Diametro 3"</t>
  </si>
  <si>
    <t>Suministro Acople Universales en HD 200 psi (AC - PVC; PVC - PVC) Diametro 2"</t>
  </si>
  <si>
    <t>Suministro Tee HD EL 3" X 3" 200 psi</t>
  </si>
  <si>
    <t>Suministro Tee  HD EL 4"X 2" 200 psi</t>
  </si>
  <si>
    <t>Suministro Cruz HD EL 3" X 2" 200 psi</t>
  </si>
  <si>
    <t>Suministro Cruz HD EL 3" X 3" 200 psi</t>
  </si>
  <si>
    <t>Suministro Cruz HD EL 6" X 4" 200 psi</t>
  </si>
  <si>
    <t>Suministro Cruz HD EL 4" X 2" 200 psi</t>
  </si>
  <si>
    <t>Suministro Reduccion HD EL 3" X 2" 200 psi</t>
  </si>
  <si>
    <t>Suministro Reduccion HD EL 4" X 3" 200 psi</t>
  </si>
  <si>
    <t>Suministro Valvula de compuerta elastica HD JH 3" 200 psi</t>
  </si>
  <si>
    <t>Suministro Valvula de compuerta elastica HD JH 4" 200 psi</t>
  </si>
  <si>
    <t>Collarines Hembra PVC 4" x 1/2"</t>
  </si>
  <si>
    <t>Collarines Hembra PVC 3" x 1/2"</t>
  </si>
  <si>
    <t>Tuberia PF+UAD RDE 9  1/2"</t>
  </si>
  <si>
    <t>Adaptadores Macho PF + UAD 1/2"</t>
  </si>
  <si>
    <t>Diametro de 24" Incluye uniones</t>
  </si>
  <si>
    <t>Diametro de 18"</t>
  </si>
  <si>
    <t>Diametro de 16"</t>
  </si>
  <si>
    <t>Diametro de 12"</t>
  </si>
  <si>
    <t>Diametro de 6"</t>
  </si>
  <si>
    <t>Kit silla Yee 18" x 6"</t>
  </si>
  <si>
    <t>Kit silla Yee 16" x 6"</t>
  </si>
  <si>
    <t>Kit silla Yee 12" x 6"</t>
  </si>
  <si>
    <t>Tuberia de 12" PVC para sumideros</t>
  </si>
  <si>
    <t xml:space="preserve">Sika Flex 515 cartullo de 300mm (Se aceptara cualquier producto que cumpla con esta funcion de adhesivo) </t>
  </si>
  <si>
    <t>Diametro de 14"</t>
  </si>
  <si>
    <t>Kit silla Yee 14" x 6"</t>
  </si>
  <si>
    <t>4</t>
  </si>
  <si>
    <t>PROPONENTE    (PROPUESTA)</t>
  </si>
  <si>
    <t>Suministro de tuberia PVC o Polietileno Union Caucho Rigidez 28Psi</t>
  </si>
  <si>
    <t>Suministro de tuberia PVC o Polietileno Union Caucho Rigidez 57Psi</t>
  </si>
  <si>
    <t>Adaptador de 6" con diametro de 24"x6"</t>
  </si>
  <si>
    <t xml:space="preserve">ERROR ARITMETICO AL REALIZAR LA MULTIPLICACION DEL VALOR UNITARIO POR LA CANTIDAD </t>
  </si>
  <si>
    <t>DEL 1 AL 7</t>
  </si>
  <si>
    <t>DEL 9 AL 11</t>
  </si>
  <si>
    <t>DEBIDO A LA DIFERENCIA EN PESOS DE CADA ITEM CON ERROR</t>
  </si>
  <si>
    <t>3 Y 8</t>
  </si>
  <si>
    <t>DURMAN</t>
  </si>
  <si>
    <t>AL REALIZAR LA SUMATORIA DE LOS ITEMS</t>
  </si>
  <si>
    <t>5, 10</t>
  </si>
  <si>
    <t>JEFE DE PLANEACION Y PROYECTOS ( E )</t>
  </si>
  <si>
    <t xml:space="preserve">ERROR CANTIDAD COTIZADA </t>
  </si>
  <si>
    <t>TENIENDO EN CUENTA EL CUADRO ANTERIOR LAS PROPUESTAS DE LOS PROPONENTES QUE PRESENTAN ERRORES EN EL FORMULARIO DE PRECIOS QUEDAN DESCARTADOS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</si>
</sst>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&quot;$&quot;\ #,##0"/>
    <numFmt numFmtId="165" formatCode="&quot;$&quot;\ #,##0.00"/>
    <numFmt numFmtId="166" formatCode="_(* #,##0_);_(* \(#,##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3333CC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6">
    <xf numFmtId="0" fontId="0" fillId="0" borderId="0" xfId="0"/>
    <xf numFmtId="0" fontId="0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166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166" fontId="2" fillId="0" borderId="33" xfId="1" applyNumberFormat="1" applyFont="1" applyFill="1" applyBorder="1" applyAlignment="1">
      <alignment horizontal="center" vertical="center"/>
    </xf>
    <xf numFmtId="9" fontId="0" fillId="0" borderId="35" xfId="0" applyNumberFormat="1" applyFont="1" applyFill="1" applyBorder="1" applyAlignment="1">
      <alignment horizontal="center" vertical="center"/>
    </xf>
    <xf numFmtId="166" fontId="0" fillId="0" borderId="35" xfId="1" applyNumberFormat="1" applyFont="1" applyFill="1" applyBorder="1" applyAlignment="1">
      <alignment horizontal="center" vertical="center"/>
    </xf>
    <xf numFmtId="166" fontId="0" fillId="6" borderId="1" xfId="1" applyNumberFormat="1" applyFont="1" applyFill="1" applyBorder="1" applyAlignment="1">
      <alignment horizontal="center" vertical="center"/>
    </xf>
    <xf numFmtId="166" fontId="1" fillId="6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49" fontId="2" fillId="3" borderId="0" xfId="0" applyNumberFormat="1" applyFont="1" applyFill="1" applyBorder="1" applyAlignment="1">
      <alignment horizontal="center" vertical="center"/>
    </xf>
    <xf numFmtId="0" fontId="0" fillId="0" borderId="21" xfId="0" applyBorder="1" applyAlignment="1">
      <alignment horizontal="center"/>
    </xf>
    <xf numFmtId="49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166" fontId="0" fillId="5" borderId="1" xfId="1" applyNumberFormat="1" applyFont="1" applyFill="1" applyBorder="1" applyAlignment="1">
      <alignment horizontal="center" vertical="center"/>
    </xf>
    <xf numFmtId="43" fontId="0" fillId="3" borderId="1" xfId="1" applyNumberFormat="1" applyFont="1" applyFill="1" applyBorder="1" applyAlignment="1">
      <alignment horizontal="center" vertical="center"/>
    </xf>
    <xf numFmtId="43" fontId="0" fillId="4" borderId="1" xfId="1" applyNumberFormat="1" applyFont="1" applyFill="1" applyBorder="1" applyAlignment="1">
      <alignment horizontal="center" vertical="center"/>
    </xf>
    <xf numFmtId="43" fontId="0" fillId="5" borderId="1" xfId="1" applyNumberFormat="1" applyFont="1" applyFill="1" applyBorder="1" applyAlignment="1">
      <alignment horizontal="center" vertical="center"/>
    </xf>
    <xf numFmtId="43" fontId="0" fillId="5" borderId="25" xfId="1" applyNumberFormat="1" applyFont="1" applyFill="1" applyBorder="1" applyAlignment="1">
      <alignment horizontal="center" vertical="center"/>
    </xf>
    <xf numFmtId="43" fontId="1" fillId="4" borderId="1" xfId="1" applyNumberFormat="1" applyFont="1" applyFill="1" applyBorder="1" applyAlignment="1">
      <alignment horizontal="center" vertical="center"/>
    </xf>
    <xf numFmtId="166" fontId="0" fillId="5" borderId="25" xfId="1" applyNumberFormat="1" applyFont="1" applyFill="1" applyBorder="1" applyAlignment="1">
      <alignment horizontal="center" vertical="center"/>
    </xf>
    <xf numFmtId="166" fontId="0" fillId="5" borderId="9" xfId="1" applyNumberFormat="1" applyFont="1" applyFill="1" applyBorder="1" applyAlignment="1">
      <alignment horizontal="center" vertical="center"/>
    </xf>
    <xf numFmtId="43" fontId="2" fillId="0" borderId="33" xfId="0" applyNumberFormat="1" applyFont="1" applyBorder="1" applyAlignment="1">
      <alignment horizontal="center" vertical="center"/>
    </xf>
    <xf numFmtId="43" fontId="0" fillId="0" borderId="5" xfId="1" applyNumberFormat="1" applyFont="1" applyFill="1" applyBorder="1" applyAlignment="1">
      <alignment horizontal="center" vertical="center"/>
    </xf>
    <xf numFmtId="166" fontId="0" fillId="0" borderId="27" xfId="1" applyNumberFormat="1" applyFont="1" applyFill="1" applyBorder="1" applyAlignment="1">
      <alignment horizontal="center" vertical="center"/>
    </xf>
    <xf numFmtId="166" fontId="2" fillId="0" borderId="12" xfId="1" applyNumberFormat="1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166" fontId="0" fillId="0" borderId="1" xfId="1" applyNumberFormat="1" applyFont="1" applyFill="1" applyBorder="1" applyAlignment="1">
      <alignment horizontal="center" vertical="center"/>
    </xf>
    <xf numFmtId="43" fontId="0" fillId="0" borderId="1" xfId="1" applyNumberFormat="1" applyFont="1" applyFill="1" applyBorder="1" applyAlignment="1">
      <alignment horizontal="center" vertical="center"/>
    </xf>
    <xf numFmtId="166" fontId="0" fillId="9" borderId="1" xfId="1" applyNumberFormat="1" applyFont="1" applyFill="1" applyBorder="1" applyAlignment="1">
      <alignment horizontal="center" vertical="center"/>
    </xf>
    <xf numFmtId="43" fontId="0" fillId="9" borderId="1" xfId="1" applyNumberFormat="1" applyFont="1" applyFill="1" applyBorder="1" applyAlignment="1">
      <alignment horizontal="center" vertical="center"/>
    </xf>
    <xf numFmtId="0" fontId="0" fillId="0" borderId="0" xfId="0" applyFill="1"/>
    <xf numFmtId="49" fontId="9" fillId="8" borderId="40" xfId="0" applyNumberFormat="1" applyFont="1" applyFill="1" applyBorder="1" applyAlignment="1">
      <alignment horizontal="center"/>
    </xf>
    <xf numFmtId="166" fontId="2" fillId="0" borderId="41" xfId="1" applyNumberFormat="1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43" fontId="2" fillId="0" borderId="41" xfId="0" applyNumberFormat="1" applyFont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166" fontId="2" fillId="0" borderId="41" xfId="0" applyNumberFormat="1" applyFont="1" applyFill="1" applyBorder="1" applyAlignment="1">
      <alignment horizontal="center" vertical="center"/>
    </xf>
    <xf numFmtId="166" fontId="2" fillId="0" borderId="41" xfId="0" applyNumberFormat="1" applyFont="1" applyBorder="1" applyAlignment="1">
      <alignment horizontal="center" vertical="center"/>
    </xf>
    <xf numFmtId="166" fontId="2" fillId="0" borderId="42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7" borderId="1" xfId="1" applyNumberFormat="1" applyFont="1" applyFill="1" applyBorder="1" applyAlignment="1">
      <alignment horizontal="center" vertical="center"/>
    </xf>
    <xf numFmtId="43" fontId="0" fillId="7" borderId="1" xfId="1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166" fontId="1" fillId="7" borderId="1" xfId="1" applyNumberFormat="1" applyFont="1" applyFill="1" applyBorder="1" applyAlignment="1">
      <alignment horizontal="center" vertical="center"/>
    </xf>
    <xf numFmtId="43" fontId="1" fillId="3" borderId="1" xfId="1" applyNumberFormat="1" applyFont="1" applyFill="1" applyBorder="1" applyAlignment="1">
      <alignment horizontal="center" vertical="center"/>
    </xf>
    <xf numFmtId="43" fontId="1" fillId="7" borderId="1" xfId="1" applyNumberFormat="1" applyFont="1" applyFill="1" applyBorder="1" applyAlignment="1">
      <alignment horizontal="center" vertical="center"/>
    </xf>
    <xf numFmtId="1" fontId="9" fillId="8" borderId="36" xfId="0" applyNumberFormat="1" applyFont="1" applyFill="1" applyBorder="1" applyAlignment="1">
      <alignment horizontal="center" vertical="center"/>
    </xf>
    <xf numFmtId="0" fontId="0" fillId="0" borderId="37" xfId="0" applyBorder="1" applyAlignment="1">
      <alignment horizontal="left" vertical="center" wrapText="1"/>
    </xf>
    <xf numFmtId="166" fontId="0" fillId="5" borderId="37" xfId="1" applyNumberFormat="1" applyFont="1" applyFill="1" applyBorder="1" applyAlignment="1">
      <alignment horizontal="center" vertical="center"/>
    </xf>
    <xf numFmtId="166" fontId="0" fillId="6" borderId="37" xfId="1" applyNumberFormat="1" applyFont="1" applyFill="1" applyBorder="1" applyAlignment="1">
      <alignment horizontal="center" vertical="center"/>
    </xf>
    <xf numFmtId="43" fontId="0" fillId="3" borderId="37" xfId="1" applyNumberFormat="1" applyFont="1" applyFill="1" applyBorder="1" applyAlignment="1">
      <alignment horizontal="center" vertical="center"/>
    </xf>
    <xf numFmtId="43" fontId="0" fillId="4" borderId="37" xfId="1" applyNumberFormat="1" applyFont="1" applyFill="1" applyBorder="1" applyAlignment="1">
      <alignment horizontal="center" vertical="center"/>
    </xf>
    <xf numFmtId="43" fontId="0" fillId="5" borderId="37" xfId="1" applyNumberFormat="1" applyFont="1" applyFill="1" applyBorder="1" applyAlignment="1">
      <alignment horizontal="center" vertical="center"/>
    </xf>
    <xf numFmtId="43" fontId="0" fillId="5" borderId="38" xfId="1" applyNumberFormat="1" applyFont="1" applyFill="1" applyBorder="1" applyAlignment="1">
      <alignment horizontal="center" vertical="center"/>
    </xf>
    <xf numFmtId="1" fontId="9" fillId="8" borderId="10" xfId="0" applyNumberFormat="1" applyFont="1" applyFill="1" applyBorder="1" applyAlignment="1">
      <alignment horizontal="center" vertical="center"/>
    </xf>
    <xf numFmtId="49" fontId="9" fillId="8" borderId="10" xfId="0" applyNumberFormat="1" applyFont="1" applyFill="1" applyBorder="1" applyAlignment="1">
      <alignment horizontal="center"/>
    </xf>
    <xf numFmtId="43" fontId="0" fillId="9" borderId="25" xfId="1" applyNumberFormat="1" applyFont="1" applyFill="1" applyBorder="1" applyAlignment="1">
      <alignment horizontal="center" vertical="center"/>
    </xf>
    <xf numFmtId="49" fontId="9" fillId="0" borderId="10" xfId="0" applyNumberFormat="1" applyFont="1" applyFill="1" applyBorder="1" applyAlignment="1">
      <alignment horizontal="center"/>
    </xf>
    <xf numFmtId="43" fontId="0" fillId="0" borderId="25" xfId="1" applyNumberFormat="1" applyFont="1" applyFill="1" applyBorder="1" applyAlignment="1">
      <alignment horizontal="center" vertical="center"/>
    </xf>
    <xf numFmtId="2" fontId="9" fillId="8" borderId="10" xfId="0" applyNumberFormat="1" applyFont="1" applyFill="1" applyBorder="1" applyAlignment="1">
      <alignment horizontal="center" vertical="center"/>
    </xf>
    <xf numFmtId="43" fontId="0" fillId="7" borderId="25" xfId="1" applyNumberFormat="1" applyFont="1" applyFill="1" applyBorder="1" applyAlignment="1">
      <alignment horizontal="center" vertical="center"/>
    </xf>
    <xf numFmtId="166" fontId="0" fillId="7" borderId="25" xfId="1" applyNumberFormat="1" applyFont="1" applyFill="1" applyBorder="1" applyAlignment="1">
      <alignment horizontal="center" vertical="center"/>
    </xf>
    <xf numFmtId="2" fontId="9" fillId="8" borderId="26" xfId="0" applyNumberFormat="1" applyFont="1" applyFill="1" applyBorder="1" applyAlignment="1">
      <alignment horizontal="center" vertical="center"/>
    </xf>
    <xf numFmtId="0" fontId="0" fillId="0" borderId="39" xfId="0" applyBorder="1" applyAlignment="1">
      <alignment horizontal="left" vertical="center" wrapText="1"/>
    </xf>
    <xf numFmtId="166" fontId="0" fillId="5" borderId="39" xfId="1" applyNumberFormat="1" applyFont="1" applyFill="1" applyBorder="1" applyAlignment="1">
      <alignment horizontal="center" vertical="center"/>
    </xf>
    <xf numFmtId="166" fontId="0" fillId="6" borderId="39" xfId="1" applyNumberFormat="1" applyFont="1" applyFill="1" applyBorder="1" applyAlignment="1">
      <alignment horizontal="center" vertical="center"/>
    </xf>
    <xf numFmtId="43" fontId="0" fillId="3" borderId="39" xfId="1" applyNumberFormat="1" applyFont="1" applyFill="1" applyBorder="1" applyAlignment="1">
      <alignment horizontal="center" vertical="center"/>
    </xf>
    <xf numFmtId="43" fontId="0" fillId="4" borderId="39" xfId="1" applyNumberFormat="1" applyFont="1" applyFill="1" applyBorder="1" applyAlignment="1">
      <alignment horizontal="center" vertical="center"/>
    </xf>
    <xf numFmtId="166" fontId="0" fillId="5" borderId="32" xfId="1" applyNumberFormat="1" applyFont="1" applyFill="1" applyBorder="1" applyAlignment="1">
      <alignment horizontal="center" vertical="center"/>
    </xf>
    <xf numFmtId="166" fontId="0" fillId="5" borderId="43" xfId="1" applyNumberFormat="1" applyFont="1" applyFill="1" applyBorder="1" applyAlignment="1">
      <alignment horizontal="center" vertical="center"/>
    </xf>
    <xf numFmtId="166" fontId="0" fillId="9" borderId="9" xfId="1" applyNumberFormat="1" applyFont="1" applyFill="1" applyBorder="1" applyAlignment="1">
      <alignment horizontal="center" vertical="center"/>
    </xf>
    <xf numFmtId="166" fontId="0" fillId="0" borderId="9" xfId="1" applyNumberFormat="1" applyFont="1" applyFill="1" applyBorder="1" applyAlignment="1">
      <alignment horizontal="center" vertical="center"/>
    </xf>
    <xf numFmtId="166" fontId="1" fillId="5" borderId="9" xfId="1" applyNumberFormat="1" applyFont="1" applyFill="1" applyBorder="1" applyAlignment="1">
      <alignment horizontal="center" vertical="center"/>
    </xf>
    <xf numFmtId="166" fontId="0" fillId="5" borderId="31" xfId="1" applyNumberFormat="1" applyFont="1" applyFill="1" applyBorder="1" applyAlignment="1">
      <alignment horizontal="center" vertical="center"/>
    </xf>
    <xf numFmtId="166" fontId="2" fillId="0" borderId="17" xfId="1" applyNumberFormat="1" applyFont="1" applyFill="1" applyBorder="1" applyAlignment="1">
      <alignment horizontal="center" vertical="center"/>
    </xf>
    <xf numFmtId="9" fontId="0" fillId="0" borderId="6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wrapText="1"/>
    </xf>
    <xf numFmtId="2" fontId="2" fillId="0" borderId="42" xfId="0" applyNumberFormat="1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" fontId="0" fillId="0" borderId="38" xfId="0" applyNumberFormat="1" applyFont="1" applyFill="1" applyBorder="1" applyAlignment="1">
      <alignment horizontal="center" vertical="center"/>
    </xf>
    <xf numFmtId="1" fontId="0" fillId="0" borderId="25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9" xfId="0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 wrapText="1"/>
    </xf>
    <xf numFmtId="0" fontId="3" fillId="8" borderId="33" xfId="0" applyFont="1" applyFill="1" applyBorder="1" applyAlignment="1">
      <alignment horizontal="center"/>
    </xf>
    <xf numFmtId="0" fontId="3" fillId="8" borderId="33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0" borderId="37" xfId="0" applyBorder="1" applyAlignment="1">
      <alignment horizontal="center" vertical="center" wrapText="1"/>
    </xf>
    <xf numFmtId="1" fontId="3" fillId="0" borderId="25" xfId="0" applyNumberFormat="1" applyFont="1" applyFill="1" applyBorder="1" applyAlignment="1">
      <alignment horizontal="center" vertical="center" wrapText="1"/>
    </xf>
    <xf numFmtId="1" fontId="0" fillId="0" borderId="32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25" xfId="0" applyFont="1" applyFill="1" applyBorder="1" applyAlignment="1">
      <alignment horizontal="center" vertical="center" wrapText="1"/>
    </xf>
    <xf numFmtId="0" fontId="3" fillId="8" borderId="23" xfId="0" applyFont="1" applyFill="1" applyBorder="1" applyAlignment="1">
      <alignment horizontal="center" vertical="center" wrapText="1"/>
    </xf>
    <xf numFmtId="0" fontId="3" fillId="8" borderId="34" xfId="0" applyFont="1" applyFill="1" applyBorder="1" applyAlignment="1">
      <alignment horizontal="center" vertical="center" wrapText="1"/>
    </xf>
    <xf numFmtId="0" fontId="3" fillId="8" borderId="43" xfId="0" applyFont="1" applyFill="1" applyBorder="1" applyAlignment="1">
      <alignment horizontal="center" vertical="center"/>
    </xf>
    <xf numFmtId="0" fontId="3" fillId="8" borderId="37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8" borderId="23" xfId="0" applyFont="1" applyFill="1" applyBorder="1" applyAlignment="1">
      <alignment horizontal="center" vertical="center"/>
    </xf>
    <xf numFmtId="0" fontId="3" fillId="8" borderId="37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3" fillId="8" borderId="33" xfId="0" applyFont="1" applyFill="1" applyBorder="1" applyAlignment="1">
      <alignment horizontal="center"/>
    </xf>
    <xf numFmtId="0" fontId="3" fillId="8" borderId="12" xfId="0" applyFont="1" applyFill="1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49" fontId="6" fillId="3" borderId="0" xfId="0" applyNumberFormat="1" applyFont="1" applyFill="1" applyBorder="1" applyAlignment="1">
      <alignment horizontal="left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49" fontId="8" fillId="8" borderId="36" xfId="0" applyNumberFormat="1" applyFont="1" applyFill="1" applyBorder="1" applyAlignment="1">
      <alignment horizontal="center" vertical="center"/>
    </xf>
    <xf numFmtId="49" fontId="9" fillId="8" borderId="10" xfId="0" applyNumberFormat="1" applyFont="1" applyFill="1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4" fillId="8" borderId="1" xfId="0" applyFont="1" applyFill="1" applyBorder="1" applyAlignment="1">
      <alignment horizontal="center"/>
    </xf>
    <xf numFmtId="0" fontId="3" fillId="8" borderId="38" xfId="0" applyFont="1" applyFill="1" applyBorder="1" applyAlignment="1">
      <alignment horizontal="center" vertical="center"/>
    </xf>
    <xf numFmtId="0" fontId="4" fillId="8" borderId="25" xfId="0" applyFont="1" applyFill="1" applyBorder="1" applyAlignment="1">
      <alignment horizontal="center"/>
    </xf>
    <xf numFmtId="0" fontId="3" fillId="8" borderId="38" xfId="0" applyFont="1" applyFill="1" applyBorder="1" applyAlignment="1">
      <alignment horizontal="center" vertical="center" wrapText="1"/>
    </xf>
    <xf numFmtId="49" fontId="10" fillId="8" borderId="0" xfId="0" applyNumberFormat="1" applyFont="1" applyFill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0" fillId="0" borderId="30" xfId="0" applyFill="1" applyBorder="1" applyAlignment="1">
      <alignment horizontal="center"/>
    </xf>
    <xf numFmtId="0" fontId="0" fillId="0" borderId="35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33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86590</xdr:colOff>
      <xdr:row>1</xdr:row>
      <xdr:rowOff>21236</xdr:rowOff>
    </xdr:from>
    <xdr:to>
      <xdr:col>1</xdr:col>
      <xdr:colOff>495109</xdr:colOff>
      <xdr:row>2</xdr:row>
      <xdr:rowOff>432923</xdr:rowOff>
    </xdr:to>
    <xdr:pic>
      <xdr:nvPicPr>
        <xdr:cNvPr id="2" name="1 Imagen" descr="J:\Junta Directiva EMPOCALDAS S.A. E.S.P. 26 mayo de 2014\4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1533" t="2364" r="40811" b="75301"/>
        <a:stretch>
          <a:fillRect/>
        </a:stretch>
      </xdr:blipFill>
      <xdr:spPr bwMode="auto">
        <a:xfrm>
          <a:off x="86590" y="227611"/>
          <a:ext cx="1011769" cy="999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873125</xdr:colOff>
      <xdr:row>99</xdr:row>
      <xdr:rowOff>365125</xdr:rowOff>
    </xdr:from>
    <xdr:to>
      <xdr:col>4</xdr:col>
      <xdr:colOff>425450</xdr:colOff>
      <xdr:row>103</xdr:row>
      <xdr:rowOff>155575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70375" y="25193625"/>
          <a:ext cx="2362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1"/>
  <sheetViews>
    <sheetView tabSelected="1" zoomScale="60" zoomScaleNormal="60" workbookViewId="0">
      <selection activeCell="U7" sqref="U7"/>
    </sheetView>
  </sheetViews>
  <sheetFormatPr baseColWidth="10" defaultRowHeight="15"/>
  <cols>
    <col min="1" max="1" width="9" style="19" customWidth="1"/>
    <col min="2" max="2" width="42" style="15" customWidth="1"/>
    <col min="3" max="3" width="16" style="3" customWidth="1"/>
    <col min="4" max="4" width="26.140625" style="3" customWidth="1"/>
    <col min="5" max="5" width="12.42578125" style="3" customWidth="1"/>
    <col min="6" max="6" width="19" style="3" bestFit="1" customWidth="1"/>
    <col min="7" max="7" width="13.85546875" style="6" customWidth="1"/>
    <col min="8" max="8" width="18.7109375" style="6" bestFit="1" customWidth="1"/>
    <col min="9" max="9" width="13.28515625" style="3" bestFit="1" customWidth="1"/>
    <col min="10" max="10" width="22.7109375" style="3" bestFit="1" customWidth="1"/>
    <col min="11" max="11" width="14.140625" style="3" customWidth="1"/>
    <col min="12" max="12" width="18.7109375" style="3" bestFit="1" customWidth="1"/>
    <col min="13" max="13" width="12.7109375" style="3" customWidth="1"/>
    <col min="14" max="14" width="19.5703125" style="3" bestFit="1" customWidth="1"/>
    <col min="15" max="15" width="15.7109375" style="3" customWidth="1"/>
    <col min="16" max="16" width="18.7109375" style="3" bestFit="1" customWidth="1"/>
  </cols>
  <sheetData>
    <row r="1" spans="1:16" ht="15.75" thickBot="1"/>
    <row r="2" spans="1:16" ht="46.5" customHeight="1">
      <c r="A2" s="151" t="s">
        <v>10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3"/>
    </row>
    <row r="3" spans="1:16" ht="38.25" customHeight="1">
      <c r="A3" s="154" t="s">
        <v>11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6"/>
    </row>
    <row r="4" spans="1:16" ht="15.75" thickBot="1">
      <c r="A4" s="160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2"/>
    </row>
    <row r="5" spans="1:16" ht="15.75" customHeight="1">
      <c r="A5" s="158" t="s">
        <v>3</v>
      </c>
      <c r="B5" s="143" t="s">
        <v>7</v>
      </c>
      <c r="C5" s="138" t="s">
        <v>0</v>
      </c>
      <c r="D5" s="164" t="s">
        <v>1</v>
      </c>
      <c r="E5" s="137" t="s">
        <v>19</v>
      </c>
      <c r="F5" s="138"/>
      <c r="G5" s="143" t="s">
        <v>20</v>
      </c>
      <c r="H5" s="143"/>
      <c r="I5" s="143" t="s">
        <v>21</v>
      </c>
      <c r="J5" s="143"/>
      <c r="K5" s="143" t="s">
        <v>22</v>
      </c>
      <c r="L5" s="143"/>
      <c r="M5" s="143" t="s">
        <v>23</v>
      </c>
      <c r="N5" s="143"/>
      <c r="O5" s="143" t="s">
        <v>24</v>
      </c>
      <c r="P5" s="166"/>
    </row>
    <row r="6" spans="1:16">
      <c r="A6" s="159"/>
      <c r="B6" s="157"/>
      <c r="C6" s="163"/>
      <c r="D6" s="165"/>
      <c r="E6" s="139"/>
      <c r="F6" s="140"/>
      <c r="G6" s="133"/>
      <c r="H6" s="133"/>
      <c r="I6" s="133"/>
      <c r="J6" s="133"/>
      <c r="K6" s="133"/>
      <c r="L6" s="133"/>
      <c r="M6" s="133"/>
      <c r="N6" s="133"/>
      <c r="O6" s="133"/>
      <c r="P6" s="134"/>
    </row>
    <row r="7" spans="1:16" ht="16.5" thickBot="1">
      <c r="A7" s="40"/>
      <c r="B7" s="135" t="s">
        <v>28</v>
      </c>
      <c r="C7" s="135"/>
      <c r="D7" s="136"/>
      <c r="E7" s="141"/>
      <c r="F7" s="142"/>
      <c r="G7" s="135"/>
      <c r="H7" s="135"/>
      <c r="I7" s="135"/>
      <c r="J7" s="135"/>
      <c r="K7" s="135"/>
      <c r="L7" s="135"/>
      <c r="M7" s="135"/>
      <c r="N7" s="135"/>
      <c r="O7" s="135"/>
      <c r="P7" s="136"/>
    </row>
    <row r="8" spans="1:16" ht="30">
      <c r="A8" s="57">
        <v>1</v>
      </c>
      <c r="B8" s="58" t="s">
        <v>42</v>
      </c>
      <c r="C8" s="92" t="s">
        <v>4</v>
      </c>
      <c r="D8" s="94">
        <v>156</v>
      </c>
      <c r="E8" s="80">
        <v>14082</v>
      </c>
      <c r="F8" s="59">
        <f>+E8*D8</f>
        <v>2196792</v>
      </c>
      <c r="G8" s="60">
        <v>13750</v>
      </c>
      <c r="H8" s="60">
        <f>+G8*D8</f>
        <v>2145000</v>
      </c>
      <c r="I8" s="61">
        <v>13855.04</v>
      </c>
      <c r="J8" s="61">
        <f>+I8*D8</f>
        <v>2161386.2400000002</v>
      </c>
      <c r="K8" s="62">
        <v>14521</v>
      </c>
      <c r="L8" s="62">
        <f>+K8*D8</f>
        <v>2265276</v>
      </c>
      <c r="M8" s="60">
        <v>13855</v>
      </c>
      <c r="N8" s="60">
        <f>+M8*D8</f>
        <v>2161380</v>
      </c>
      <c r="O8" s="63">
        <v>13839</v>
      </c>
      <c r="P8" s="64">
        <f>+O8*D8</f>
        <v>2158884</v>
      </c>
    </row>
    <row r="9" spans="1:16" ht="30">
      <c r="A9" s="65">
        <f>+A8+1</f>
        <v>2</v>
      </c>
      <c r="B9" s="48" t="s">
        <v>43</v>
      </c>
      <c r="C9" s="93" t="s">
        <v>4</v>
      </c>
      <c r="D9" s="95">
        <v>522</v>
      </c>
      <c r="E9" s="29">
        <v>8090</v>
      </c>
      <c r="F9" s="22">
        <f t="shared" ref="F9:F54" si="0">+E9*D9</f>
        <v>4222980</v>
      </c>
      <c r="G9" s="13">
        <v>8333</v>
      </c>
      <c r="H9" s="13">
        <f t="shared" ref="H9:H54" si="1">+G9*D9</f>
        <v>4349826</v>
      </c>
      <c r="I9" s="23">
        <v>8397.24</v>
      </c>
      <c r="J9" s="23">
        <f t="shared" ref="J9:J54" si="2">+I9*D9</f>
        <v>4383359.28</v>
      </c>
      <c r="K9" s="24">
        <v>8800.85</v>
      </c>
      <c r="L9" s="24">
        <f t="shared" ref="L9:L54" si="3">+K9*D9</f>
        <v>4594043.7</v>
      </c>
      <c r="M9" s="13">
        <v>8397</v>
      </c>
      <c r="N9" s="13">
        <f t="shared" ref="N9:N54" si="4">+M9*D9</f>
        <v>4383234</v>
      </c>
      <c r="O9" s="25">
        <v>8387</v>
      </c>
      <c r="P9" s="26">
        <f t="shared" ref="P9:P54" si="5">+O9*D9</f>
        <v>4378014</v>
      </c>
    </row>
    <row r="10" spans="1:16" ht="30">
      <c r="A10" s="65">
        <f t="shared" ref="A10:A26" si="6">+A9+1</f>
        <v>3</v>
      </c>
      <c r="B10" s="48" t="s">
        <v>44</v>
      </c>
      <c r="C10" s="93" t="s">
        <v>5</v>
      </c>
      <c r="D10" s="95">
        <v>9</v>
      </c>
      <c r="E10" s="29">
        <v>59073</v>
      </c>
      <c r="F10" s="22">
        <f t="shared" si="0"/>
        <v>531657</v>
      </c>
      <c r="G10" s="49">
        <v>49412</v>
      </c>
      <c r="H10" s="49">
        <f t="shared" si="1"/>
        <v>444708</v>
      </c>
      <c r="I10" s="23">
        <v>60320</v>
      </c>
      <c r="J10" s="23">
        <f t="shared" si="2"/>
        <v>542880</v>
      </c>
      <c r="K10" s="24">
        <v>91408</v>
      </c>
      <c r="L10" s="24">
        <f t="shared" si="3"/>
        <v>822672</v>
      </c>
      <c r="M10" s="13">
        <v>40336</v>
      </c>
      <c r="N10" s="13">
        <f t="shared" si="4"/>
        <v>363024</v>
      </c>
      <c r="O10" s="25">
        <v>41528</v>
      </c>
      <c r="P10" s="26">
        <f t="shared" si="5"/>
        <v>373752</v>
      </c>
    </row>
    <row r="11" spans="1:16" ht="30">
      <c r="A11" s="65">
        <f t="shared" si="6"/>
        <v>4</v>
      </c>
      <c r="B11" s="48" t="s">
        <v>45</v>
      </c>
      <c r="C11" s="93" t="s">
        <v>5</v>
      </c>
      <c r="D11" s="95">
        <v>21</v>
      </c>
      <c r="E11" s="29">
        <v>48946</v>
      </c>
      <c r="F11" s="22">
        <f t="shared" si="0"/>
        <v>1027866</v>
      </c>
      <c r="G11" s="49">
        <v>40941</v>
      </c>
      <c r="H11" s="49">
        <f t="shared" si="1"/>
        <v>859761</v>
      </c>
      <c r="I11" s="50">
        <v>51449.41</v>
      </c>
      <c r="J11" s="50">
        <f>+I11*D11</f>
        <v>1080437.6100000001</v>
      </c>
      <c r="K11" s="24">
        <v>78044.800000000003</v>
      </c>
      <c r="L11" s="24">
        <f t="shared" si="3"/>
        <v>1638940.8</v>
      </c>
      <c r="M11" s="13">
        <v>34405</v>
      </c>
      <c r="N11" s="13">
        <f t="shared" si="4"/>
        <v>722505</v>
      </c>
      <c r="O11" s="25">
        <v>35380</v>
      </c>
      <c r="P11" s="26">
        <f t="shared" si="5"/>
        <v>742980</v>
      </c>
    </row>
    <row r="12" spans="1:16" ht="30">
      <c r="A12" s="65">
        <f t="shared" si="6"/>
        <v>5</v>
      </c>
      <c r="B12" s="48" t="s">
        <v>46</v>
      </c>
      <c r="C12" s="93" t="s">
        <v>5</v>
      </c>
      <c r="D12" s="95">
        <v>22</v>
      </c>
      <c r="E12" s="29">
        <v>43883</v>
      </c>
      <c r="F12" s="22">
        <f t="shared" si="0"/>
        <v>965426</v>
      </c>
      <c r="G12" s="49">
        <v>36706</v>
      </c>
      <c r="H12" s="49">
        <f t="shared" si="1"/>
        <v>807532</v>
      </c>
      <c r="I12" s="50">
        <v>44352.94</v>
      </c>
      <c r="J12" s="50">
        <f t="shared" si="2"/>
        <v>975764.68</v>
      </c>
      <c r="K12" s="24">
        <v>67280</v>
      </c>
      <c r="L12" s="24">
        <f t="shared" si="3"/>
        <v>1480160</v>
      </c>
      <c r="M12" s="13">
        <v>29659</v>
      </c>
      <c r="N12" s="13">
        <f t="shared" si="4"/>
        <v>652498</v>
      </c>
      <c r="O12" s="25">
        <v>30392</v>
      </c>
      <c r="P12" s="26">
        <f t="shared" si="5"/>
        <v>668624</v>
      </c>
    </row>
    <row r="13" spans="1:16" ht="15.75">
      <c r="A13" s="65">
        <f t="shared" si="6"/>
        <v>6</v>
      </c>
      <c r="B13" s="48" t="s">
        <v>47</v>
      </c>
      <c r="C13" s="93" t="s">
        <v>5</v>
      </c>
      <c r="D13" s="95">
        <v>2</v>
      </c>
      <c r="E13" s="29">
        <v>75037</v>
      </c>
      <c r="F13" s="22">
        <f t="shared" si="0"/>
        <v>150074</v>
      </c>
      <c r="G13" s="14">
        <v>57059</v>
      </c>
      <c r="H13" s="14">
        <f t="shared" si="1"/>
        <v>114118</v>
      </c>
      <c r="I13" s="23">
        <v>89592.94</v>
      </c>
      <c r="J13" s="23">
        <f t="shared" si="2"/>
        <v>179185.88</v>
      </c>
      <c r="K13" s="24">
        <v>104418.56</v>
      </c>
      <c r="L13" s="24">
        <f t="shared" si="3"/>
        <v>208837.12</v>
      </c>
      <c r="M13" s="13">
        <v>59911</v>
      </c>
      <c r="N13" s="13">
        <f t="shared" si="4"/>
        <v>119822</v>
      </c>
      <c r="O13" s="25">
        <v>62025</v>
      </c>
      <c r="P13" s="26">
        <f t="shared" si="5"/>
        <v>124050</v>
      </c>
    </row>
    <row r="14" spans="1:16" ht="15.75">
      <c r="A14" s="65">
        <f t="shared" si="6"/>
        <v>7</v>
      </c>
      <c r="B14" s="48" t="s">
        <v>48</v>
      </c>
      <c r="C14" s="93" t="s">
        <v>5</v>
      </c>
      <c r="D14" s="95">
        <v>1</v>
      </c>
      <c r="E14" s="29">
        <v>89735</v>
      </c>
      <c r="F14" s="22">
        <f t="shared" si="0"/>
        <v>89735</v>
      </c>
      <c r="G14" s="14">
        <v>68235</v>
      </c>
      <c r="H14" s="14">
        <f t="shared" si="1"/>
        <v>68235</v>
      </c>
      <c r="I14" s="23">
        <v>107334.12</v>
      </c>
      <c r="J14" s="23">
        <f t="shared" si="2"/>
        <v>107334.12</v>
      </c>
      <c r="K14" s="24">
        <v>256202.23999999999</v>
      </c>
      <c r="L14" s="24">
        <f t="shared" si="3"/>
        <v>256202.23999999999</v>
      </c>
      <c r="M14" s="13">
        <v>71775</v>
      </c>
      <c r="N14" s="13">
        <f t="shared" si="4"/>
        <v>71775</v>
      </c>
      <c r="O14" s="25">
        <v>74240</v>
      </c>
      <c r="P14" s="26">
        <f t="shared" si="5"/>
        <v>74240</v>
      </c>
    </row>
    <row r="15" spans="1:16" ht="15" customHeight="1">
      <c r="A15" s="65">
        <f t="shared" si="6"/>
        <v>8</v>
      </c>
      <c r="B15" s="51" t="s">
        <v>49</v>
      </c>
      <c r="C15" s="93" t="s">
        <v>5</v>
      </c>
      <c r="D15" s="95">
        <v>1</v>
      </c>
      <c r="E15" s="29">
        <v>76584</v>
      </c>
      <c r="F15" s="22">
        <f t="shared" si="0"/>
        <v>76584</v>
      </c>
      <c r="G15" s="14">
        <v>58710</v>
      </c>
      <c r="H15" s="14">
        <f t="shared" si="1"/>
        <v>58710</v>
      </c>
      <c r="I15" s="23">
        <v>91367.06</v>
      </c>
      <c r="J15" s="23">
        <f t="shared" si="2"/>
        <v>91367.06</v>
      </c>
      <c r="K15" s="24">
        <v>171698.56</v>
      </c>
      <c r="L15" s="24">
        <f t="shared" si="3"/>
        <v>171698.56</v>
      </c>
      <c r="M15" s="13">
        <v>61098</v>
      </c>
      <c r="N15" s="13">
        <f t="shared" si="4"/>
        <v>61098</v>
      </c>
      <c r="O15" s="25">
        <v>63220</v>
      </c>
      <c r="P15" s="26">
        <f t="shared" si="5"/>
        <v>63220</v>
      </c>
    </row>
    <row r="16" spans="1:16" ht="15" customHeight="1">
      <c r="A16" s="65">
        <f t="shared" si="6"/>
        <v>9</v>
      </c>
      <c r="B16" s="51" t="s">
        <v>50</v>
      </c>
      <c r="C16" s="93" t="s">
        <v>5</v>
      </c>
      <c r="D16" s="95">
        <v>4</v>
      </c>
      <c r="E16" s="29">
        <v>90508</v>
      </c>
      <c r="F16" s="22">
        <f t="shared" si="0"/>
        <v>362032</v>
      </c>
      <c r="G16" s="14">
        <v>69540</v>
      </c>
      <c r="H16" s="14">
        <f t="shared" si="1"/>
        <v>278160</v>
      </c>
      <c r="I16" s="50">
        <v>108221.18</v>
      </c>
      <c r="J16" s="50">
        <f t="shared" si="2"/>
        <v>432884.72</v>
      </c>
      <c r="K16" s="24">
        <v>190429.08</v>
      </c>
      <c r="L16" s="24">
        <f t="shared" si="3"/>
        <v>761716.32</v>
      </c>
      <c r="M16" s="13">
        <v>72368</v>
      </c>
      <c r="N16" s="13">
        <f t="shared" si="4"/>
        <v>289472</v>
      </c>
      <c r="O16" s="25">
        <v>74820</v>
      </c>
      <c r="P16" s="26">
        <f t="shared" si="5"/>
        <v>299280</v>
      </c>
    </row>
    <row r="17" spans="1:16" ht="15" customHeight="1">
      <c r="A17" s="65">
        <f t="shared" si="6"/>
        <v>10</v>
      </c>
      <c r="B17" s="51" t="s">
        <v>51</v>
      </c>
      <c r="C17" s="93" t="s">
        <v>5</v>
      </c>
      <c r="D17" s="95">
        <v>1</v>
      </c>
      <c r="E17" s="29">
        <v>208865</v>
      </c>
      <c r="F17" s="22">
        <f t="shared" si="0"/>
        <v>208865</v>
      </c>
      <c r="G17" s="14">
        <v>160170</v>
      </c>
      <c r="H17" s="14">
        <f t="shared" si="1"/>
        <v>160170</v>
      </c>
      <c r="I17" s="23">
        <v>249263.53</v>
      </c>
      <c r="J17" s="23">
        <f t="shared" si="2"/>
        <v>249263.53</v>
      </c>
      <c r="K17" s="24">
        <v>529143.28</v>
      </c>
      <c r="L17" s="24">
        <f t="shared" si="3"/>
        <v>529143.28</v>
      </c>
      <c r="M17" s="13">
        <v>166684</v>
      </c>
      <c r="N17" s="13">
        <f t="shared" si="4"/>
        <v>166684</v>
      </c>
      <c r="O17" s="25">
        <v>172492</v>
      </c>
      <c r="P17" s="26">
        <f t="shared" si="5"/>
        <v>172492</v>
      </c>
    </row>
    <row r="18" spans="1:16" ht="15" customHeight="1">
      <c r="A18" s="65">
        <f t="shared" si="6"/>
        <v>11</v>
      </c>
      <c r="B18" s="51" t="s">
        <v>52</v>
      </c>
      <c r="C18" s="93" t="s">
        <v>5</v>
      </c>
      <c r="D18" s="95">
        <v>3</v>
      </c>
      <c r="E18" s="29">
        <v>90508</v>
      </c>
      <c r="F18" s="22">
        <f t="shared" si="0"/>
        <v>271524</v>
      </c>
      <c r="G18" s="14">
        <v>70680</v>
      </c>
      <c r="H18" s="14">
        <f t="shared" si="1"/>
        <v>212040</v>
      </c>
      <c r="I18" s="50">
        <v>109995.29</v>
      </c>
      <c r="J18" s="50">
        <f t="shared" si="2"/>
        <v>329985.87</v>
      </c>
      <c r="K18" s="24">
        <v>200547.76</v>
      </c>
      <c r="L18" s="24">
        <f t="shared" si="3"/>
        <v>601643.28</v>
      </c>
      <c r="M18" s="13">
        <v>73555</v>
      </c>
      <c r="N18" s="13">
        <f t="shared" si="4"/>
        <v>220665</v>
      </c>
      <c r="O18" s="25">
        <v>75980</v>
      </c>
      <c r="P18" s="26">
        <f t="shared" si="5"/>
        <v>227940</v>
      </c>
    </row>
    <row r="19" spans="1:16" s="1" customFormat="1" ht="15.75" customHeight="1">
      <c r="A19" s="65">
        <f t="shared" si="6"/>
        <v>12</v>
      </c>
      <c r="B19" s="48" t="s">
        <v>53</v>
      </c>
      <c r="C19" s="93" t="s">
        <v>5</v>
      </c>
      <c r="D19" s="95">
        <v>8</v>
      </c>
      <c r="E19" s="29">
        <v>34037</v>
      </c>
      <c r="F19" s="22">
        <f t="shared" si="0"/>
        <v>272296</v>
      </c>
      <c r="G19" s="49">
        <v>30588</v>
      </c>
      <c r="H19" s="49">
        <f t="shared" si="1"/>
        <v>244704</v>
      </c>
      <c r="I19" s="50">
        <v>40804.71</v>
      </c>
      <c r="J19" s="50">
        <f t="shared" si="2"/>
        <v>326437.68</v>
      </c>
      <c r="K19" s="24">
        <v>47365.120000000003</v>
      </c>
      <c r="L19" s="24">
        <f t="shared" si="3"/>
        <v>378920.96000000002</v>
      </c>
      <c r="M19" s="13">
        <v>27286</v>
      </c>
      <c r="N19" s="13">
        <f t="shared" si="4"/>
        <v>218288</v>
      </c>
      <c r="O19" s="25">
        <v>28188</v>
      </c>
      <c r="P19" s="26">
        <f t="shared" si="5"/>
        <v>225504</v>
      </c>
    </row>
    <row r="20" spans="1:16" ht="15" customHeight="1">
      <c r="A20" s="65">
        <f t="shared" si="6"/>
        <v>13</v>
      </c>
      <c r="B20" s="48" t="s">
        <v>54</v>
      </c>
      <c r="C20" s="93" t="s">
        <v>5</v>
      </c>
      <c r="D20" s="95">
        <v>1</v>
      </c>
      <c r="E20" s="29">
        <v>57245</v>
      </c>
      <c r="F20" s="22">
        <f t="shared" si="0"/>
        <v>57245</v>
      </c>
      <c r="G20" s="13">
        <v>46471</v>
      </c>
      <c r="H20" s="13">
        <f t="shared" si="1"/>
        <v>46471</v>
      </c>
      <c r="I20" s="23">
        <v>68303.53</v>
      </c>
      <c r="J20" s="23">
        <f t="shared" si="2"/>
        <v>68303.53</v>
      </c>
      <c r="K20" s="24">
        <v>79659.520000000004</v>
      </c>
      <c r="L20" s="24">
        <f t="shared" si="3"/>
        <v>79659.520000000004</v>
      </c>
      <c r="M20" s="13">
        <v>45675</v>
      </c>
      <c r="N20" s="13">
        <f t="shared" si="4"/>
        <v>45675</v>
      </c>
      <c r="O20" s="25">
        <v>46980</v>
      </c>
      <c r="P20" s="26">
        <f t="shared" si="5"/>
        <v>46980</v>
      </c>
    </row>
    <row r="21" spans="1:16" ht="30">
      <c r="A21" s="65">
        <f t="shared" si="6"/>
        <v>14</v>
      </c>
      <c r="B21" s="48" t="s">
        <v>55</v>
      </c>
      <c r="C21" s="93" t="s">
        <v>5</v>
      </c>
      <c r="D21" s="95">
        <v>7</v>
      </c>
      <c r="E21" s="29">
        <v>273072</v>
      </c>
      <c r="F21" s="22">
        <f t="shared" si="0"/>
        <v>1911504</v>
      </c>
      <c r="G21" s="13">
        <v>207647</v>
      </c>
      <c r="H21" s="13">
        <f t="shared" si="1"/>
        <v>1453529</v>
      </c>
      <c r="I21" s="50">
        <v>325550.59000000003</v>
      </c>
      <c r="J21" s="50">
        <f t="shared" si="2"/>
        <v>2278854.1300000004</v>
      </c>
      <c r="K21" s="24">
        <v>379997.44</v>
      </c>
      <c r="L21" s="24">
        <f t="shared" si="3"/>
        <v>2659982.08</v>
      </c>
      <c r="M21" s="13">
        <v>217698</v>
      </c>
      <c r="N21" s="13">
        <f t="shared" si="4"/>
        <v>1523886</v>
      </c>
      <c r="O21" s="25">
        <v>225040</v>
      </c>
      <c r="P21" s="26">
        <f t="shared" si="5"/>
        <v>1575280</v>
      </c>
    </row>
    <row r="22" spans="1:16" ht="30">
      <c r="A22" s="65">
        <f t="shared" si="6"/>
        <v>15</v>
      </c>
      <c r="B22" s="48" t="s">
        <v>56</v>
      </c>
      <c r="C22" s="93" t="s">
        <v>5</v>
      </c>
      <c r="D22" s="95">
        <v>2</v>
      </c>
      <c r="E22" s="29">
        <v>334972</v>
      </c>
      <c r="F22" s="22">
        <f t="shared" si="0"/>
        <v>669944</v>
      </c>
      <c r="G22" s="13">
        <v>269412</v>
      </c>
      <c r="H22" s="13">
        <f t="shared" si="1"/>
        <v>538824</v>
      </c>
      <c r="I22" s="23">
        <v>422240</v>
      </c>
      <c r="J22" s="23">
        <f t="shared" si="2"/>
        <v>844480</v>
      </c>
      <c r="K22" s="24">
        <v>493027.84000000003</v>
      </c>
      <c r="L22" s="24">
        <f t="shared" si="3"/>
        <v>986055.68000000005</v>
      </c>
      <c r="M22" s="13">
        <v>282354</v>
      </c>
      <c r="N22" s="13">
        <f t="shared" si="4"/>
        <v>564708</v>
      </c>
      <c r="O22" s="25">
        <v>291160</v>
      </c>
      <c r="P22" s="26">
        <f t="shared" si="5"/>
        <v>582320</v>
      </c>
    </row>
    <row r="23" spans="1:16" ht="15" customHeight="1">
      <c r="A23" s="65">
        <f t="shared" si="6"/>
        <v>16</v>
      </c>
      <c r="B23" s="48" t="s">
        <v>57</v>
      </c>
      <c r="C23" s="93" t="s">
        <v>5</v>
      </c>
      <c r="D23" s="95">
        <v>51</v>
      </c>
      <c r="E23" s="29">
        <v>7753</v>
      </c>
      <c r="F23" s="22">
        <f t="shared" si="0"/>
        <v>395403</v>
      </c>
      <c r="G23" s="13">
        <v>6498</v>
      </c>
      <c r="H23" s="13">
        <f t="shared" si="1"/>
        <v>331398</v>
      </c>
      <c r="I23" s="23">
        <v>7673.4</v>
      </c>
      <c r="J23" s="23">
        <f t="shared" si="2"/>
        <v>391343.39999999997</v>
      </c>
      <c r="K23" s="24">
        <v>7226.04</v>
      </c>
      <c r="L23" s="24">
        <f t="shared" si="3"/>
        <v>368528.04</v>
      </c>
      <c r="M23" s="13">
        <v>8650</v>
      </c>
      <c r="N23" s="13">
        <f t="shared" si="4"/>
        <v>441150</v>
      </c>
      <c r="O23" s="25">
        <v>8630</v>
      </c>
      <c r="P23" s="26">
        <f t="shared" si="5"/>
        <v>440130</v>
      </c>
    </row>
    <row r="24" spans="1:16" ht="15" customHeight="1">
      <c r="A24" s="65">
        <f t="shared" si="6"/>
        <v>17</v>
      </c>
      <c r="B24" s="48" t="s">
        <v>58</v>
      </c>
      <c r="C24" s="93" t="s">
        <v>5</v>
      </c>
      <c r="D24" s="95">
        <v>174</v>
      </c>
      <c r="E24" s="29">
        <v>6827</v>
      </c>
      <c r="F24" s="22">
        <f t="shared" si="0"/>
        <v>1187898</v>
      </c>
      <c r="G24" s="49">
        <v>5218</v>
      </c>
      <c r="H24" s="49">
        <f>+G24*D24</f>
        <v>907932</v>
      </c>
      <c r="I24" s="23">
        <v>6757</v>
      </c>
      <c r="J24" s="23">
        <f t="shared" si="2"/>
        <v>1175718</v>
      </c>
      <c r="K24" s="24">
        <v>5888.31</v>
      </c>
      <c r="L24" s="24">
        <f t="shared" si="3"/>
        <v>1024565.9400000001</v>
      </c>
      <c r="M24" s="14">
        <v>7616</v>
      </c>
      <c r="N24" s="13">
        <f t="shared" si="4"/>
        <v>1325184</v>
      </c>
      <c r="O24" s="25">
        <v>7598</v>
      </c>
      <c r="P24" s="26">
        <f t="shared" si="5"/>
        <v>1322052</v>
      </c>
    </row>
    <row r="25" spans="1:16" ht="15" customHeight="1">
      <c r="A25" s="65">
        <f t="shared" si="6"/>
        <v>18</v>
      </c>
      <c r="B25" s="48" t="s">
        <v>59</v>
      </c>
      <c r="C25" s="93" t="s">
        <v>4</v>
      </c>
      <c r="D25" s="95">
        <v>1344</v>
      </c>
      <c r="E25" s="29">
        <v>812</v>
      </c>
      <c r="F25" s="22">
        <f t="shared" si="0"/>
        <v>1091328</v>
      </c>
      <c r="G25" s="49">
        <v>1006</v>
      </c>
      <c r="H25" s="49">
        <f>+G25*D25</f>
        <v>1352064</v>
      </c>
      <c r="I25" s="23">
        <v>803.88</v>
      </c>
      <c r="J25" s="23">
        <f t="shared" si="2"/>
        <v>1080414.72</v>
      </c>
      <c r="K25" s="24">
        <v>847.05</v>
      </c>
      <c r="L25" s="24">
        <f t="shared" si="3"/>
        <v>1138435.2</v>
      </c>
      <c r="M25" s="13">
        <v>906</v>
      </c>
      <c r="N25" s="13">
        <f t="shared" si="4"/>
        <v>1217664</v>
      </c>
      <c r="O25" s="25">
        <v>905</v>
      </c>
      <c r="P25" s="26">
        <f t="shared" si="5"/>
        <v>1216320</v>
      </c>
    </row>
    <row r="26" spans="1:16" ht="15" customHeight="1">
      <c r="A26" s="65">
        <f t="shared" si="6"/>
        <v>19</v>
      </c>
      <c r="B26" s="48" t="s">
        <v>60</v>
      </c>
      <c r="C26" s="93" t="s">
        <v>5</v>
      </c>
      <c r="D26" s="95">
        <v>448</v>
      </c>
      <c r="E26" s="29">
        <v>800</v>
      </c>
      <c r="F26" s="22">
        <f t="shared" si="0"/>
        <v>358400</v>
      </c>
      <c r="G26" s="49">
        <v>987</v>
      </c>
      <c r="H26" s="49">
        <f t="shared" si="1"/>
        <v>442176</v>
      </c>
      <c r="I26" s="23">
        <v>791.12</v>
      </c>
      <c r="J26" s="23">
        <f t="shared" si="2"/>
        <v>354421.76000000001</v>
      </c>
      <c r="K26" s="24">
        <v>1037.04</v>
      </c>
      <c r="L26" s="24">
        <f t="shared" si="3"/>
        <v>464593.91999999998</v>
      </c>
      <c r="M26" s="13">
        <v>892</v>
      </c>
      <c r="N26" s="13">
        <f t="shared" si="4"/>
        <v>399616</v>
      </c>
      <c r="O26" s="25">
        <v>882</v>
      </c>
      <c r="P26" s="26">
        <f t="shared" si="5"/>
        <v>395136</v>
      </c>
    </row>
    <row r="27" spans="1:16" ht="15.75">
      <c r="A27" s="66"/>
      <c r="B27" s="133" t="s">
        <v>29</v>
      </c>
      <c r="C27" s="133"/>
      <c r="D27" s="134"/>
      <c r="E27" s="81"/>
      <c r="F27" s="37"/>
      <c r="G27" s="37"/>
      <c r="H27" s="37"/>
      <c r="I27" s="38"/>
      <c r="J27" s="38"/>
      <c r="K27" s="38"/>
      <c r="L27" s="38"/>
      <c r="M27" s="37"/>
      <c r="N27" s="37"/>
      <c r="O27" s="38"/>
      <c r="P27" s="67"/>
    </row>
    <row r="28" spans="1:16" s="39" customFormat="1" ht="46.5" customHeight="1">
      <c r="A28" s="68"/>
      <c r="B28" s="52" t="s">
        <v>75</v>
      </c>
      <c r="C28" s="53"/>
      <c r="D28" s="88"/>
      <c r="E28" s="82"/>
      <c r="F28" s="35"/>
      <c r="G28" s="35"/>
      <c r="H28" s="35"/>
      <c r="I28" s="36"/>
      <c r="J28" s="36"/>
      <c r="K28" s="36"/>
      <c r="L28" s="36"/>
      <c r="M28" s="35"/>
      <c r="N28" s="35"/>
      <c r="O28" s="36"/>
      <c r="P28" s="69"/>
    </row>
    <row r="29" spans="1:16" s="1" customFormat="1" ht="15" customHeight="1">
      <c r="A29" s="70">
        <v>1</v>
      </c>
      <c r="B29" s="48" t="s">
        <v>61</v>
      </c>
      <c r="C29" s="93" t="s">
        <v>4</v>
      </c>
      <c r="D29" s="95">
        <v>132</v>
      </c>
      <c r="E29" s="83">
        <v>142029</v>
      </c>
      <c r="F29" s="22">
        <f t="shared" si="0"/>
        <v>18747828</v>
      </c>
      <c r="G29" s="54">
        <v>191664</v>
      </c>
      <c r="H29" s="49">
        <f t="shared" si="1"/>
        <v>25299648</v>
      </c>
      <c r="I29" s="55">
        <v>146430.28</v>
      </c>
      <c r="J29" s="23">
        <f t="shared" si="2"/>
        <v>19328796.960000001</v>
      </c>
      <c r="K29" s="27">
        <v>155748.09</v>
      </c>
      <c r="L29" s="24">
        <f t="shared" si="3"/>
        <v>20558747.879999999</v>
      </c>
      <c r="M29" s="13">
        <v>151422</v>
      </c>
      <c r="N29" s="13">
        <f t="shared" si="4"/>
        <v>19987704</v>
      </c>
      <c r="O29" s="56">
        <v>146160</v>
      </c>
      <c r="P29" s="71">
        <f t="shared" si="5"/>
        <v>19293120</v>
      </c>
    </row>
    <row r="30" spans="1:16" s="39" customFormat="1" ht="46.5" customHeight="1">
      <c r="A30" s="68"/>
      <c r="B30" s="52" t="s">
        <v>76</v>
      </c>
      <c r="C30" s="53"/>
      <c r="D30" s="112"/>
      <c r="E30" s="82"/>
      <c r="F30" s="35"/>
      <c r="G30" s="35"/>
      <c r="H30" s="35"/>
      <c r="I30" s="36"/>
      <c r="J30" s="36"/>
      <c r="K30" s="36"/>
      <c r="L30" s="36"/>
      <c r="M30" s="35"/>
      <c r="N30" s="35"/>
      <c r="O30" s="36"/>
      <c r="P30" s="69"/>
    </row>
    <row r="31" spans="1:16" ht="15" customHeight="1">
      <c r="A31" s="70">
        <f>+A29+1</f>
        <v>2</v>
      </c>
      <c r="B31" s="48" t="s">
        <v>62</v>
      </c>
      <c r="C31" s="93" t="s">
        <v>4</v>
      </c>
      <c r="D31" s="95">
        <v>78</v>
      </c>
      <c r="E31" s="29">
        <v>85907</v>
      </c>
      <c r="F31" s="22">
        <f t="shared" si="0"/>
        <v>6700746</v>
      </c>
      <c r="G31" s="49">
        <v>77058</v>
      </c>
      <c r="H31" s="49">
        <f t="shared" si="1"/>
        <v>6010524</v>
      </c>
      <c r="I31" s="23">
        <v>86513.96</v>
      </c>
      <c r="J31" s="23">
        <f t="shared" si="2"/>
        <v>6748088.8800000008</v>
      </c>
      <c r="K31" s="24">
        <v>8100.03</v>
      </c>
      <c r="L31" s="24">
        <f t="shared" si="3"/>
        <v>631802.34</v>
      </c>
      <c r="M31" s="13">
        <v>86514</v>
      </c>
      <c r="N31" s="13">
        <f t="shared" si="4"/>
        <v>6748092</v>
      </c>
      <c r="O31" s="25">
        <v>86478</v>
      </c>
      <c r="P31" s="26">
        <f t="shared" si="5"/>
        <v>6745284</v>
      </c>
    </row>
    <row r="32" spans="1:16" ht="15" customHeight="1">
      <c r="A32" s="70">
        <f t="shared" ref="A32:A40" si="7">+A31+1</f>
        <v>3</v>
      </c>
      <c r="B32" s="48" t="s">
        <v>63</v>
      </c>
      <c r="C32" s="93" t="s">
        <v>4</v>
      </c>
      <c r="D32" s="95">
        <v>78</v>
      </c>
      <c r="E32" s="29">
        <v>62309</v>
      </c>
      <c r="F32" s="22">
        <f t="shared" si="0"/>
        <v>4860102</v>
      </c>
      <c r="G32" s="49">
        <v>58073</v>
      </c>
      <c r="H32" s="49">
        <f t="shared" si="1"/>
        <v>4529694</v>
      </c>
      <c r="I32" s="23">
        <v>65201.279999999999</v>
      </c>
      <c r="J32" s="23">
        <f t="shared" si="2"/>
        <v>5085699.84</v>
      </c>
      <c r="K32" s="24">
        <v>61051.89</v>
      </c>
      <c r="L32" s="24">
        <f t="shared" si="3"/>
        <v>4762047.42</v>
      </c>
      <c r="M32" s="14">
        <v>65201</v>
      </c>
      <c r="N32" s="13">
        <f t="shared" si="4"/>
        <v>5085678</v>
      </c>
      <c r="O32" s="25">
        <v>64960</v>
      </c>
      <c r="P32" s="26">
        <f t="shared" si="5"/>
        <v>5066880</v>
      </c>
    </row>
    <row r="33" spans="1:16" ht="15" customHeight="1">
      <c r="A33" s="70">
        <f t="shared" si="7"/>
        <v>4</v>
      </c>
      <c r="B33" s="48" t="s">
        <v>64</v>
      </c>
      <c r="C33" s="93" t="s">
        <v>4</v>
      </c>
      <c r="D33" s="95">
        <v>372</v>
      </c>
      <c r="E33" s="29">
        <v>36800</v>
      </c>
      <c r="F33" s="22">
        <f t="shared" si="0"/>
        <v>13689600</v>
      </c>
      <c r="G33" s="49">
        <v>35492</v>
      </c>
      <c r="H33" s="49">
        <f t="shared" si="1"/>
        <v>13203024</v>
      </c>
      <c r="I33" s="23">
        <v>39859.919999999998</v>
      </c>
      <c r="J33" s="23">
        <f t="shared" si="2"/>
        <v>14827890.24</v>
      </c>
      <c r="K33" s="24">
        <v>37323.160000000003</v>
      </c>
      <c r="L33" s="24">
        <f t="shared" si="3"/>
        <v>13884215.520000001</v>
      </c>
      <c r="M33" s="13">
        <v>39860</v>
      </c>
      <c r="N33" s="13">
        <f t="shared" si="4"/>
        <v>14827920</v>
      </c>
      <c r="O33" s="25">
        <v>39846</v>
      </c>
      <c r="P33" s="26">
        <f t="shared" si="5"/>
        <v>14822712</v>
      </c>
    </row>
    <row r="34" spans="1:16" ht="15" customHeight="1">
      <c r="A34" s="70">
        <f t="shared" si="7"/>
        <v>5</v>
      </c>
      <c r="B34" s="48" t="s">
        <v>65</v>
      </c>
      <c r="C34" s="93" t="s">
        <v>4</v>
      </c>
      <c r="D34" s="95">
        <v>882</v>
      </c>
      <c r="E34" s="29">
        <v>12910</v>
      </c>
      <c r="F34" s="22">
        <f t="shared" si="0"/>
        <v>11386620</v>
      </c>
      <c r="G34" s="49">
        <v>12036</v>
      </c>
      <c r="H34" s="49">
        <f t="shared" si="1"/>
        <v>10615752</v>
      </c>
      <c r="I34" s="23">
        <v>13515.16</v>
      </c>
      <c r="J34" s="23">
        <f t="shared" si="2"/>
        <v>11920371.119999999</v>
      </c>
      <c r="K34" s="24">
        <v>12655.32</v>
      </c>
      <c r="L34" s="24">
        <f t="shared" si="3"/>
        <v>11161992.24</v>
      </c>
      <c r="M34" s="13">
        <v>13516</v>
      </c>
      <c r="N34" s="13">
        <f t="shared" si="4"/>
        <v>11921112</v>
      </c>
      <c r="O34" s="25">
        <v>13491</v>
      </c>
      <c r="P34" s="26">
        <f t="shared" si="5"/>
        <v>11899062</v>
      </c>
    </row>
    <row r="35" spans="1:16" ht="15" customHeight="1">
      <c r="A35" s="70">
        <f t="shared" si="7"/>
        <v>6</v>
      </c>
      <c r="B35" s="48" t="s">
        <v>77</v>
      </c>
      <c r="C35" s="93" t="s">
        <v>5</v>
      </c>
      <c r="D35" s="95">
        <v>44</v>
      </c>
      <c r="E35" s="29">
        <v>286150</v>
      </c>
      <c r="F35" s="22">
        <f t="shared" si="0"/>
        <v>12590600</v>
      </c>
      <c r="G35" s="49">
        <v>17545</v>
      </c>
      <c r="H35" s="49">
        <f t="shared" si="1"/>
        <v>771980</v>
      </c>
      <c r="I35" s="23">
        <v>137117.79999999999</v>
      </c>
      <c r="J35" s="23">
        <f t="shared" si="2"/>
        <v>6033183.1999999993</v>
      </c>
      <c r="K35" s="24">
        <v>289195</v>
      </c>
      <c r="L35" s="24">
        <f t="shared" si="3"/>
        <v>12724580</v>
      </c>
      <c r="M35" s="13">
        <v>22215</v>
      </c>
      <c r="N35" s="13">
        <f t="shared" si="4"/>
        <v>977460</v>
      </c>
      <c r="O35" s="25">
        <v>22156</v>
      </c>
      <c r="P35" s="26">
        <f t="shared" si="5"/>
        <v>974864</v>
      </c>
    </row>
    <row r="36" spans="1:16" ht="15" customHeight="1">
      <c r="A36" s="70">
        <f t="shared" si="7"/>
        <v>7</v>
      </c>
      <c r="B36" s="48" t="s">
        <v>66</v>
      </c>
      <c r="C36" s="93" t="s">
        <v>5</v>
      </c>
      <c r="D36" s="95">
        <v>26</v>
      </c>
      <c r="E36" s="29">
        <v>232142</v>
      </c>
      <c r="F36" s="22">
        <f t="shared" si="0"/>
        <v>6035692</v>
      </c>
      <c r="G36" s="49">
        <v>97290</v>
      </c>
      <c r="H36" s="49">
        <f t="shared" si="1"/>
        <v>2529540</v>
      </c>
      <c r="I36" s="23">
        <v>129850.4</v>
      </c>
      <c r="J36" s="23">
        <f t="shared" si="2"/>
        <v>3376110.4</v>
      </c>
      <c r="K36" s="24">
        <v>133899.96</v>
      </c>
      <c r="L36" s="24">
        <f t="shared" si="3"/>
        <v>3481398.96</v>
      </c>
      <c r="M36" s="13">
        <v>137008</v>
      </c>
      <c r="N36" s="13">
        <f t="shared" si="4"/>
        <v>3562208</v>
      </c>
      <c r="O36" s="25">
        <v>142216</v>
      </c>
      <c r="P36" s="26">
        <f t="shared" si="5"/>
        <v>3697616</v>
      </c>
    </row>
    <row r="37" spans="1:16" ht="15" customHeight="1">
      <c r="A37" s="70">
        <f t="shared" si="7"/>
        <v>8</v>
      </c>
      <c r="B37" s="48" t="s">
        <v>67</v>
      </c>
      <c r="C37" s="93" t="s">
        <v>5</v>
      </c>
      <c r="D37" s="95">
        <v>26</v>
      </c>
      <c r="E37" s="29">
        <v>225356</v>
      </c>
      <c r="F37" s="22">
        <f t="shared" si="0"/>
        <v>5859256</v>
      </c>
      <c r="G37" s="13">
        <v>91314</v>
      </c>
      <c r="H37" s="13">
        <f t="shared" si="1"/>
        <v>2374164</v>
      </c>
      <c r="I37" s="23">
        <v>121416.04</v>
      </c>
      <c r="J37" s="23">
        <f t="shared" si="2"/>
        <v>3156817.04</v>
      </c>
      <c r="K37" s="24">
        <v>126844.6</v>
      </c>
      <c r="L37" s="24">
        <f t="shared" si="3"/>
        <v>3297959.6</v>
      </c>
      <c r="M37" s="13">
        <v>127035</v>
      </c>
      <c r="N37" s="13">
        <f t="shared" si="4"/>
        <v>3302910</v>
      </c>
      <c r="O37" s="25">
        <v>134189</v>
      </c>
      <c r="P37" s="26">
        <f t="shared" si="5"/>
        <v>3488914</v>
      </c>
    </row>
    <row r="38" spans="1:16" ht="15" customHeight="1">
      <c r="A38" s="70">
        <f t="shared" si="7"/>
        <v>9</v>
      </c>
      <c r="B38" s="48" t="s">
        <v>68</v>
      </c>
      <c r="C38" s="93" t="s">
        <v>5</v>
      </c>
      <c r="D38" s="95">
        <v>124</v>
      </c>
      <c r="E38" s="29">
        <v>125790</v>
      </c>
      <c r="F38" s="22">
        <f t="shared" si="0"/>
        <v>15597960</v>
      </c>
      <c r="G38" s="49">
        <v>55316</v>
      </c>
      <c r="H38" s="49">
        <f t="shared" si="1"/>
        <v>6859184</v>
      </c>
      <c r="I38" s="23">
        <v>136052.92000000001</v>
      </c>
      <c r="J38" s="23">
        <f t="shared" si="2"/>
        <v>16870562.080000002</v>
      </c>
      <c r="K38" s="24">
        <v>86852.9</v>
      </c>
      <c r="L38" s="24">
        <f t="shared" si="3"/>
        <v>10769759.6</v>
      </c>
      <c r="M38" s="13">
        <v>153369</v>
      </c>
      <c r="N38" s="13">
        <f t="shared" si="4"/>
        <v>19017756</v>
      </c>
      <c r="O38" s="25">
        <v>153236</v>
      </c>
      <c r="P38" s="26">
        <f t="shared" si="5"/>
        <v>19001264</v>
      </c>
    </row>
    <row r="39" spans="1:16" ht="15" customHeight="1">
      <c r="A39" s="70">
        <f t="shared" si="7"/>
        <v>10</v>
      </c>
      <c r="B39" s="48" t="s">
        <v>69</v>
      </c>
      <c r="C39" s="93" t="s">
        <v>5</v>
      </c>
      <c r="D39" s="95">
        <v>84</v>
      </c>
      <c r="E39" s="29">
        <v>220800</v>
      </c>
      <c r="F39" s="22">
        <f t="shared" si="0"/>
        <v>18547200</v>
      </c>
      <c r="G39" s="49">
        <v>35492</v>
      </c>
      <c r="H39" s="49">
        <f t="shared" si="1"/>
        <v>2981328</v>
      </c>
      <c r="I39" s="23">
        <v>239159.52</v>
      </c>
      <c r="J39" s="23">
        <f t="shared" si="2"/>
        <v>20089399.68</v>
      </c>
      <c r="K39" s="24">
        <v>37323.160000000003</v>
      </c>
      <c r="L39" s="24">
        <f t="shared" si="3"/>
        <v>3135145.4400000004</v>
      </c>
      <c r="M39" s="49">
        <v>39860</v>
      </c>
      <c r="N39" s="49">
        <f t="shared" si="4"/>
        <v>3348240</v>
      </c>
      <c r="O39" s="25">
        <v>39846</v>
      </c>
      <c r="P39" s="26">
        <f t="shared" si="5"/>
        <v>3347064</v>
      </c>
    </row>
    <row r="40" spans="1:16" ht="45">
      <c r="A40" s="70">
        <f t="shared" si="7"/>
        <v>11</v>
      </c>
      <c r="B40" s="48" t="s">
        <v>70</v>
      </c>
      <c r="C40" s="93" t="s">
        <v>5</v>
      </c>
      <c r="D40" s="95">
        <v>8</v>
      </c>
      <c r="E40" s="29">
        <v>23200</v>
      </c>
      <c r="F40" s="22">
        <f t="shared" si="0"/>
        <v>185600</v>
      </c>
      <c r="G40" s="49">
        <v>25932</v>
      </c>
      <c r="H40" s="49">
        <f t="shared" si="1"/>
        <v>207456</v>
      </c>
      <c r="I40" s="23">
        <v>36560.879999999997</v>
      </c>
      <c r="J40" s="23">
        <f t="shared" si="2"/>
        <v>292487.03999999998</v>
      </c>
      <c r="K40" s="24">
        <v>25629.73</v>
      </c>
      <c r="L40" s="24">
        <f t="shared" si="3"/>
        <v>205037.84</v>
      </c>
      <c r="M40" s="13">
        <v>81372</v>
      </c>
      <c r="N40" s="13">
        <f t="shared" si="4"/>
        <v>650976</v>
      </c>
      <c r="O40" s="25">
        <v>22620</v>
      </c>
      <c r="P40" s="26">
        <f t="shared" si="5"/>
        <v>180960</v>
      </c>
    </row>
    <row r="41" spans="1:16" ht="15.75">
      <c r="A41" s="66"/>
      <c r="B41" s="133" t="s">
        <v>39</v>
      </c>
      <c r="C41" s="133"/>
      <c r="D41" s="134"/>
      <c r="E41" s="81"/>
      <c r="F41" s="37"/>
      <c r="G41" s="37"/>
      <c r="H41" s="37"/>
      <c r="I41" s="38"/>
      <c r="J41" s="38"/>
      <c r="K41" s="38"/>
      <c r="L41" s="38"/>
      <c r="M41" s="37"/>
      <c r="N41" s="37"/>
      <c r="O41" s="38"/>
      <c r="P41" s="67"/>
    </row>
    <row r="42" spans="1:16" s="39" customFormat="1" ht="46.5" customHeight="1">
      <c r="A42" s="68"/>
      <c r="B42" s="52" t="s">
        <v>75</v>
      </c>
      <c r="C42" s="53"/>
      <c r="D42" s="88"/>
      <c r="E42" s="82"/>
      <c r="F42" s="35"/>
      <c r="G42" s="35"/>
      <c r="H42" s="35"/>
      <c r="I42" s="36"/>
      <c r="J42" s="36"/>
      <c r="K42" s="36"/>
      <c r="L42" s="36"/>
      <c r="M42" s="35"/>
      <c r="N42" s="35"/>
      <c r="O42" s="36"/>
      <c r="P42" s="69"/>
    </row>
    <row r="43" spans="1:16" ht="15" customHeight="1">
      <c r="A43" s="70">
        <v>1</v>
      </c>
      <c r="B43" s="48" t="s">
        <v>61</v>
      </c>
      <c r="C43" s="93" t="s">
        <v>4</v>
      </c>
      <c r="D43" s="95">
        <v>138</v>
      </c>
      <c r="E43" s="29">
        <v>142029</v>
      </c>
      <c r="F43" s="22">
        <f t="shared" si="0"/>
        <v>19600002</v>
      </c>
      <c r="G43" s="13">
        <v>191664</v>
      </c>
      <c r="H43" s="13">
        <f t="shared" si="1"/>
        <v>26449632</v>
      </c>
      <c r="I43" s="23">
        <v>146430.28</v>
      </c>
      <c r="J43" s="23">
        <f t="shared" si="2"/>
        <v>20207378.640000001</v>
      </c>
      <c r="K43" s="24">
        <v>155748.09</v>
      </c>
      <c r="L43" s="24">
        <f t="shared" si="3"/>
        <v>21493236.419999998</v>
      </c>
      <c r="M43" s="13">
        <v>151735</v>
      </c>
      <c r="N43" s="13">
        <f t="shared" si="4"/>
        <v>20939430</v>
      </c>
      <c r="O43" s="49">
        <v>146160</v>
      </c>
      <c r="P43" s="72">
        <f t="shared" si="5"/>
        <v>20170080</v>
      </c>
    </row>
    <row r="44" spans="1:16" s="39" customFormat="1" ht="46.5" customHeight="1">
      <c r="A44" s="68"/>
      <c r="B44" s="52" t="s">
        <v>76</v>
      </c>
      <c r="C44" s="53"/>
      <c r="D44" s="112"/>
      <c r="E44" s="82"/>
      <c r="F44" s="35"/>
      <c r="G44" s="35"/>
      <c r="H44" s="35"/>
      <c r="I44" s="36"/>
      <c r="J44" s="36"/>
      <c r="K44" s="36"/>
      <c r="L44" s="36"/>
      <c r="M44" s="35"/>
      <c r="N44" s="35"/>
      <c r="O44" s="36"/>
      <c r="P44" s="69"/>
    </row>
    <row r="45" spans="1:16" s="1" customFormat="1" ht="15" customHeight="1">
      <c r="A45" s="70">
        <f>1+A43</f>
        <v>2</v>
      </c>
      <c r="B45" s="48" t="s">
        <v>62</v>
      </c>
      <c r="C45" s="93" t="s">
        <v>4</v>
      </c>
      <c r="D45" s="95">
        <v>18</v>
      </c>
      <c r="E45" s="29">
        <v>85907</v>
      </c>
      <c r="F45" s="22">
        <f t="shared" si="0"/>
        <v>1546326</v>
      </c>
      <c r="G45" s="13">
        <v>77058</v>
      </c>
      <c r="H45" s="13">
        <f t="shared" si="1"/>
        <v>1387044</v>
      </c>
      <c r="I45" s="23">
        <v>86513.96</v>
      </c>
      <c r="J45" s="23">
        <f t="shared" si="2"/>
        <v>1557251.28</v>
      </c>
      <c r="K45" s="24">
        <v>81008.03</v>
      </c>
      <c r="L45" s="24">
        <f t="shared" si="3"/>
        <v>1458144.54</v>
      </c>
      <c r="M45" s="13">
        <v>86514</v>
      </c>
      <c r="N45" s="13">
        <f t="shared" si="4"/>
        <v>1557252</v>
      </c>
      <c r="O45" s="22">
        <v>86478</v>
      </c>
      <c r="P45" s="28">
        <f t="shared" si="5"/>
        <v>1556604</v>
      </c>
    </row>
    <row r="46" spans="1:16" ht="15" customHeight="1">
      <c r="A46" s="70">
        <f t="shared" ref="A46:A54" si="8">1+A45</f>
        <v>3</v>
      </c>
      <c r="B46" s="48" t="s">
        <v>71</v>
      </c>
      <c r="C46" s="93" t="s">
        <v>4</v>
      </c>
      <c r="D46" s="95">
        <v>198</v>
      </c>
      <c r="E46" s="29">
        <v>44079</v>
      </c>
      <c r="F46" s="22">
        <f t="shared" si="0"/>
        <v>8727642</v>
      </c>
      <c r="G46" s="49">
        <v>41019</v>
      </c>
      <c r="H46" s="49">
        <f t="shared" si="1"/>
        <v>8121762</v>
      </c>
      <c r="I46" s="23">
        <v>46062.44</v>
      </c>
      <c r="J46" s="23">
        <f t="shared" si="2"/>
        <v>9120363.120000001</v>
      </c>
      <c r="K46" s="24">
        <v>43131.08</v>
      </c>
      <c r="L46" s="24">
        <f t="shared" si="3"/>
        <v>8539953.8399999999</v>
      </c>
      <c r="M46" s="13">
        <v>46063</v>
      </c>
      <c r="N46" s="13">
        <f t="shared" si="4"/>
        <v>9120474</v>
      </c>
      <c r="O46" s="22">
        <v>45936</v>
      </c>
      <c r="P46" s="28">
        <f t="shared" si="5"/>
        <v>9095328</v>
      </c>
    </row>
    <row r="47" spans="1:16" ht="15" customHeight="1">
      <c r="A47" s="70">
        <f t="shared" si="8"/>
        <v>4</v>
      </c>
      <c r="B47" s="48" t="s">
        <v>64</v>
      </c>
      <c r="C47" s="93" t="s">
        <v>4</v>
      </c>
      <c r="D47" s="95">
        <v>90</v>
      </c>
      <c r="E47" s="29">
        <v>36800</v>
      </c>
      <c r="F47" s="22">
        <f t="shared" si="0"/>
        <v>3312000</v>
      </c>
      <c r="G47" s="13">
        <v>35492</v>
      </c>
      <c r="H47" s="13">
        <f t="shared" si="1"/>
        <v>3194280</v>
      </c>
      <c r="I47" s="23">
        <v>39859.919999999998</v>
      </c>
      <c r="J47" s="23">
        <f t="shared" si="2"/>
        <v>3587392.8</v>
      </c>
      <c r="K47" s="24">
        <v>37323.160000000003</v>
      </c>
      <c r="L47" s="24">
        <f t="shared" si="3"/>
        <v>3359084.4000000004</v>
      </c>
      <c r="M47" s="13">
        <v>39860</v>
      </c>
      <c r="N47" s="13">
        <f t="shared" si="4"/>
        <v>3587400</v>
      </c>
      <c r="O47" s="22">
        <v>39846</v>
      </c>
      <c r="P47" s="28">
        <f t="shared" si="5"/>
        <v>3586140</v>
      </c>
    </row>
    <row r="48" spans="1:16" ht="15" customHeight="1">
      <c r="A48" s="70">
        <f t="shared" si="8"/>
        <v>5</v>
      </c>
      <c r="B48" s="48" t="s">
        <v>65</v>
      </c>
      <c r="C48" s="93" t="s">
        <v>4</v>
      </c>
      <c r="D48" s="95">
        <v>1440</v>
      </c>
      <c r="E48" s="29">
        <v>12910</v>
      </c>
      <c r="F48" s="22">
        <f t="shared" si="0"/>
        <v>18590400</v>
      </c>
      <c r="G48" s="13">
        <v>12036</v>
      </c>
      <c r="H48" s="13">
        <f t="shared" si="1"/>
        <v>17331840</v>
      </c>
      <c r="I48" s="23">
        <v>13515.16</v>
      </c>
      <c r="J48" s="23">
        <f t="shared" si="2"/>
        <v>19461830.399999999</v>
      </c>
      <c r="K48" s="24">
        <v>12655.32</v>
      </c>
      <c r="L48" s="24">
        <f t="shared" si="3"/>
        <v>18223660.800000001</v>
      </c>
      <c r="M48" s="49">
        <v>13516</v>
      </c>
      <c r="N48" s="49">
        <f t="shared" si="4"/>
        <v>19463040</v>
      </c>
      <c r="O48" s="22">
        <v>13491</v>
      </c>
      <c r="P48" s="28">
        <f t="shared" si="5"/>
        <v>19427040</v>
      </c>
    </row>
    <row r="49" spans="1:16" ht="15" customHeight="1">
      <c r="A49" s="70">
        <f t="shared" si="8"/>
        <v>6</v>
      </c>
      <c r="B49" s="48" t="s">
        <v>77</v>
      </c>
      <c r="C49" s="93" t="s">
        <v>5</v>
      </c>
      <c r="D49" s="95">
        <v>46</v>
      </c>
      <c r="E49" s="29">
        <v>286150</v>
      </c>
      <c r="F49" s="22">
        <f t="shared" si="0"/>
        <v>13162900</v>
      </c>
      <c r="G49" s="13">
        <v>17545</v>
      </c>
      <c r="H49" s="13">
        <f t="shared" si="1"/>
        <v>807070</v>
      </c>
      <c r="I49" s="23">
        <v>137117.79999999999</v>
      </c>
      <c r="J49" s="23">
        <f t="shared" si="2"/>
        <v>6307418.7999999998</v>
      </c>
      <c r="K49" s="24">
        <v>289195</v>
      </c>
      <c r="L49" s="24">
        <f t="shared" si="3"/>
        <v>13302970</v>
      </c>
      <c r="M49" s="13">
        <v>22215</v>
      </c>
      <c r="N49" s="13">
        <f t="shared" si="4"/>
        <v>1021890</v>
      </c>
      <c r="O49" s="22">
        <v>22156</v>
      </c>
      <c r="P49" s="28">
        <f t="shared" si="5"/>
        <v>1019176</v>
      </c>
    </row>
    <row r="50" spans="1:16" ht="15" customHeight="1">
      <c r="A50" s="70">
        <f t="shared" si="8"/>
        <v>7</v>
      </c>
      <c r="B50" s="48" t="s">
        <v>66</v>
      </c>
      <c r="C50" s="93" t="s">
        <v>5</v>
      </c>
      <c r="D50" s="95">
        <v>6</v>
      </c>
      <c r="E50" s="29">
        <v>232142</v>
      </c>
      <c r="F50" s="22">
        <f t="shared" si="0"/>
        <v>1392852</v>
      </c>
      <c r="G50" s="13">
        <v>97290</v>
      </c>
      <c r="H50" s="13">
        <f t="shared" si="1"/>
        <v>583740</v>
      </c>
      <c r="I50" s="23">
        <v>129850.4</v>
      </c>
      <c r="J50" s="23">
        <f t="shared" si="2"/>
        <v>779102.39999999991</v>
      </c>
      <c r="K50" s="24">
        <v>133899.96</v>
      </c>
      <c r="L50" s="24">
        <f t="shared" si="3"/>
        <v>803399.76</v>
      </c>
      <c r="M50" s="13">
        <v>137008</v>
      </c>
      <c r="N50" s="13">
        <f t="shared" si="4"/>
        <v>822048</v>
      </c>
      <c r="O50" s="22">
        <v>142216</v>
      </c>
      <c r="P50" s="28">
        <f t="shared" si="5"/>
        <v>853296</v>
      </c>
    </row>
    <row r="51" spans="1:16" ht="15" customHeight="1">
      <c r="A51" s="70">
        <f t="shared" si="8"/>
        <v>8</v>
      </c>
      <c r="B51" s="48" t="s">
        <v>72</v>
      </c>
      <c r="C51" s="93" t="s">
        <v>5</v>
      </c>
      <c r="D51" s="95">
        <v>66</v>
      </c>
      <c r="E51" s="29">
        <v>189144</v>
      </c>
      <c r="F51" s="22">
        <f t="shared" si="0"/>
        <v>12483504</v>
      </c>
      <c r="G51" s="49">
        <v>83280</v>
      </c>
      <c r="H51" s="49">
        <f t="shared" si="1"/>
        <v>5496480</v>
      </c>
      <c r="I51" s="23">
        <v>110749.84</v>
      </c>
      <c r="J51" s="23">
        <f t="shared" si="2"/>
        <v>7309489.4399999995</v>
      </c>
      <c r="K51" s="24">
        <v>117918.57</v>
      </c>
      <c r="L51" s="24">
        <f t="shared" si="3"/>
        <v>7782625.6200000001</v>
      </c>
      <c r="M51" s="13">
        <v>116882</v>
      </c>
      <c r="N51" s="13">
        <f t="shared" si="4"/>
        <v>7714212</v>
      </c>
      <c r="O51" s="22">
        <v>124120</v>
      </c>
      <c r="P51" s="28">
        <f t="shared" si="5"/>
        <v>8191920</v>
      </c>
    </row>
    <row r="52" spans="1:16" ht="15" customHeight="1">
      <c r="A52" s="70">
        <f t="shared" si="8"/>
        <v>9</v>
      </c>
      <c r="B52" s="48" t="s">
        <v>68</v>
      </c>
      <c r="C52" s="93" t="s">
        <v>5</v>
      </c>
      <c r="D52" s="95">
        <v>30</v>
      </c>
      <c r="E52" s="29">
        <v>125790</v>
      </c>
      <c r="F52" s="22">
        <f t="shared" si="0"/>
        <v>3773700</v>
      </c>
      <c r="G52" s="13">
        <v>55316</v>
      </c>
      <c r="H52" s="13">
        <f t="shared" si="1"/>
        <v>1659480</v>
      </c>
      <c r="I52" s="23">
        <v>136052.92000000001</v>
      </c>
      <c r="J52" s="23">
        <f t="shared" si="2"/>
        <v>4081587.6000000006</v>
      </c>
      <c r="K52" s="24">
        <v>86852.9</v>
      </c>
      <c r="L52" s="24">
        <f t="shared" si="3"/>
        <v>2605587</v>
      </c>
      <c r="M52" s="13">
        <v>153369</v>
      </c>
      <c r="N52" s="13">
        <f t="shared" si="4"/>
        <v>4601070</v>
      </c>
      <c r="O52" s="22">
        <v>153236</v>
      </c>
      <c r="P52" s="28">
        <f t="shared" si="5"/>
        <v>4597080</v>
      </c>
    </row>
    <row r="53" spans="1:16" ht="15" customHeight="1">
      <c r="A53" s="70">
        <f t="shared" si="8"/>
        <v>10</v>
      </c>
      <c r="B53" s="48" t="s">
        <v>69</v>
      </c>
      <c r="C53" s="96" t="s">
        <v>5</v>
      </c>
      <c r="D53" s="95">
        <v>56</v>
      </c>
      <c r="E53" s="29">
        <v>220800</v>
      </c>
      <c r="F53" s="22">
        <f t="shared" si="0"/>
        <v>12364800</v>
      </c>
      <c r="G53" s="13">
        <v>35492</v>
      </c>
      <c r="H53" s="13">
        <f t="shared" si="1"/>
        <v>1987552</v>
      </c>
      <c r="I53" s="23">
        <v>239159.52</v>
      </c>
      <c r="J53" s="23">
        <f t="shared" si="2"/>
        <v>13392933.119999999</v>
      </c>
      <c r="K53" s="24">
        <v>37323.160000000003</v>
      </c>
      <c r="L53" s="24">
        <f t="shared" si="3"/>
        <v>2090096.9600000002</v>
      </c>
      <c r="M53" s="49">
        <v>39860</v>
      </c>
      <c r="N53" s="49">
        <f t="shared" si="4"/>
        <v>2232160</v>
      </c>
      <c r="O53" s="49">
        <v>39846</v>
      </c>
      <c r="P53" s="72">
        <f t="shared" si="5"/>
        <v>2231376</v>
      </c>
    </row>
    <row r="54" spans="1:16" ht="45.75" thickBot="1">
      <c r="A54" s="73">
        <f t="shared" si="8"/>
        <v>11</v>
      </c>
      <c r="B54" s="74" t="s">
        <v>70</v>
      </c>
      <c r="C54" s="97" t="s">
        <v>5</v>
      </c>
      <c r="D54" s="113">
        <v>12</v>
      </c>
      <c r="E54" s="84">
        <v>23200</v>
      </c>
      <c r="F54" s="75">
        <f t="shared" si="0"/>
        <v>278400</v>
      </c>
      <c r="G54" s="76">
        <v>25932</v>
      </c>
      <c r="H54" s="76">
        <f t="shared" si="1"/>
        <v>311184</v>
      </c>
      <c r="I54" s="77">
        <v>36560.879999999997</v>
      </c>
      <c r="J54" s="77">
        <f t="shared" si="2"/>
        <v>438730.55999999994</v>
      </c>
      <c r="K54" s="78">
        <v>25629.73</v>
      </c>
      <c r="L54" s="78">
        <f t="shared" si="3"/>
        <v>307556.76</v>
      </c>
      <c r="M54" s="76">
        <v>81372</v>
      </c>
      <c r="N54" s="76">
        <f t="shared" si="4"/>
        <v>976464</v>
      </c>
      <c r="O54" s="75">
        <v>22620</v>
      </c>
      <c r="P54" s="79">
        <f t="shared" si="5"/>
        <v>271440</v>
      </c>
    </row>
    <row r="55" spans="1:16" s="2" customFormat="1" ht="15.75" customHeight="1" thickBot="1">
      <c r="A55" s="172" t="s">
        <v>2</v>
      </c>
      <c r="B55" s="173"/>
      <c r="C55" s="173"/>
      <c r="D55" s="89"/>
      <c r="E55" s="85"/>
      <c r="F55" s="41">
        <v>225481283</v>
      </c>
      <c r="G55" s="41"/>
      <c r="H55" s="41">
        <f>SUM(H8:H54)</f>
        <v>157527716</v>
      </c>
      <c r="I55" s="42"/>
      <c r="J55" s="43"/>
      <c r="K55" s="44"/>
      <c r="L55" s="45"/>
      <c r="M55" s="42"/>
      <c r="N55" s="46"/>
      <c r="O55" s="42"/>
      <c r="P55" s="47"/>
    </row>
    <row r="56" spans="1:16" ht="15.75" thickBot="1">
      <c r="A56" s="174" t="s">
        <v>13</v>
      </c>
      <c r="B56" s="175"/>
      <c r="C56" s="175"/>
      <c r="D56" s="90"/>
      <c r="E56" s="86"/>
      <c r="F56" s="12"/>
      <c r="G56" s="11">
        <v>0.16</v>
      </c>
      <c r="H56" s="12">
        <f>+H55*G56</f>
        <v>25204434.560000002</v>
      </c>
      <c r="I56" s="11"/>
      <c r="J56" s="31"/>
      <c r="K56" s="11"/>
      <c r="L56" s="12"/>
      <c r="M56" s="11"/>
      <c r="N56" s="12"/>
      <c r="O56" s="11"/>
      <c r="P56" s="32"/>
    </row>
    <row r="57" spans="1:16" s="2" customFormat="1" ht="15.75" thickBot="1">
      <c r="A57" s="170" t="s">
        <v>12</v>
      </c>
      <c r="B57" s="171"/>
      <c r="C57" s="171"/>
      <c r="D57" s="91"/>
      <c r="E57" s="87"/>
      <c r="F57" s="10">
        <v>225481283</v>
      </c>
      <c r="G57" s="9"/>
      <c r="H57" s="10">
        <f>SUM(H55:H56)</f>
        <v>182732150.56</v>
      </c>
      <c r="I57" s="9"/>
      <c r="J57" s="30">
        <f>SUM(J8:J56)</f>
        <v>211026706.85000005</v>
      </c>
      <c r="K57" s="9"/>
      <c r="L57" s="10">
        <f>SUM(L8:L56)</f>
        <v>185010077.58000001</v>
      </c>
      <c r="M57" s="9"/>
      <c r="N57" s="10">
        <f>SUM(N8:N56)</f>
        <v>176413824</v>
      </c>
      <c r="O57" s="9"/>
      <c r="P57" s="33">
        <f>SUM(P8:P56)</f>
        <v>174604418</v>
      </c>
    </row>
    <row r="66" spans="1:12">
      <c r="F66" s="4"/>
      <c r="G66" s="7"/>
      <c r="H66" s="3"/>
      <c r="L66" s="20"/>
    </row>
    <row r="67" spans="1:12" ht="23.25" customHeight="1">
      <c r="A67" s="167" t="s">
        <v>14</v>
      </c>
      <c r="B67" s="167"/>
      <c r="C67" s="167"/>
      <c r="D67" s="167"/>
      <c r="E67" s="167"/>
      <c r="F67" s="167"/>
      <c r="G67" s="167"/>
      <c r="H67" s="167"/>
      <c r="L67" s="20"/>
    </row>
    <row r="68" spans="1:12">
      <c r="F68" s="4"/>
      <c r="G68" s="7"/>
      <c r="H68" s="3"/>
      <c r="L68" s="20"/>
    </row>
    <row r="69" spans="1:12" ht="29.25" customHeight="1" thickBot="1">
      <c r="A69" s="150" t="s">
        <v>15</v>
      </c>
      <c r="B69" s="150"/>
      <c r="C69" s="150"/>
      <c r="D69" s="150"/>
      <c r="E69" s="150"/>
      <c r="F69" s="150"/>
      <c r="G69" s="150"/>
      <c r="H69" s="150"/>
      <c r="L69" s="20"/>
    </row>
    <row r="70" spans="1:12" ht="15.75" thickBot="1">
      <c r="A70" s="17" t="s">
        <v>16</v>
      </c>
      <c r="B70" s="103" t="s">
        <v>74</v>
      </c>
      <c r="C70" s="104" t="s">
        <v>17</v>
      </c>
      <c r="D70" s="104" t="s">
        <v>18</v>
      </c>
      <c r="E70" s="146" t="s">
        <v>41</v>
      </c>
      <c r="F70" s="146"/>
      <c r="G70" s="146"/>
      <c r="H70" s="147"/>
      <c r="L70" s="20"/>
    </row>
    <row r="71" spans="1:12">
      <c r="A71" s="119">
        <v>2</v>
      </c>
      <c r="B71" s="132" t="s">
        <v>8</v>
      </c>
      <c r="C71" s="18">
        <v>20</v>
      </c>
      <c r="D71" s="34">
        <v>6</v>
      </c>
      <c r="E71" s="148" t="s">
        <v>29</v>
      </c>
      <c r="F71" s="148"/>
      <c r="G71" s="148"/>
      <c r="H71" s="149"/>
      <c r="L71" s="20"/>
    </row>
    <row r="72" spans="1:12">
      <c r="A72" s="119"/>
      <c r="B72" s="116"/>
      <c r="C72" s="16">
        <v>22</v>
      </c>
      <c r="D72" s="21">
        <v>6</v>
      </c>
      <c r="E72" s="121" t="s">
        <v>39</v>
      </c>
      <c r="F72" s="121"/>
      <c r="G72" s="121"/>
      <c r="H72" s="122"/>
      <c r="L72" s="20"/>
    </row>
    <row r="73" spans="1:12">
      <c r="A73" s="119">
        <v>3</v>
      </c>
      <c r="B73" s="117" t="s">
        <v>25</v>
      </c>
      <c r="C73" s="16">
        <v>3</v>
      </c>
      <c r="D73" s="21" t="s">
        <v>26</v>
      </c>
      <c r="E73" s="121" t="s">
        <v>28</v>
      </c>
      <c r="F73" s="121"/>
      <c r="G73" s="121"/>
      <c r="H73" s="122"/>
      <c r="L73" s="20"/>
    </row>
    <row r="74" spans="1:12">
      <c r="A74" s="119"/>
      <c r="B74" s="116"/>
      <c r="C74" s="16">
        <v>4</v>
      </c>
      <c r="D74" s="21">
        <v>6</v>
      </c>
      <c r="E74" s="121" t="s">
        <v>29</v>
      </c>
      <c r="F74" s="121"/>
      <c r="G74" s="121"/>
      <c r="H74" s="122"/>
      <c r="L74" s="20"/>
    </row>
    <row r="75" spans="1:12">
      <c r="A75" s="119">
        <v>5</v>
      </c>
      <c r="B75" s="117" t="s">
        <v>9</v>
      </c>
      <c r="C75" s="130">
        <v>3</v>
      </c>
      <c r="D75" s="21" t="s">
        <v>27</v>
      </c>
      <c r="E75" s="121" t="s">
        <v>28</v>
      </c>
      <c r="F75" s="121"/>
      <c r="G75" s="121"/>
      <c r="H75" s="122"/>
      <c r="L75" s="20"/>
    </row>
    <row r="76" spans="1:12">
      <c r="A76" s="119"/>
      <c r="B76" s="132"/>
      <c r="C76" s="131"/>
      <c r="D76" s="21">
        <v>10</v>
      </c>
      <c r="E76" s="121" t="s">
        <v>29</v>
      </c>
      <c r="F76" s="121"/>
      <c r="G76" s="121"/>
      <c r="H76" s="122"/>
      <c r="L76" s="20"/>
    </row>
    <row r="77" spans="1:12">
      <c r="A77" s="119"/>
      <c r="B77" s="116"/>
      <c r="C77" s="16">
        <v>4</v>
      </c>
      <c r="D77" s="21">
        <v>10</v>
      </c>
      <c r="E77" s="121" t="s">
        <v>39</v>
      </c>
      <c r="F77" s="121"/>
      <c r="G77" s="121"/>
      <c r="H77" s="122"/>
      <c r="L77" s="20"/>
    </row>
    <row r="78" spans="1:12">
      <c r="A78" s="119">
        <v>6</v>
      </c>
      <c r="B78" s="117" t="s">
        <v>30</v>
      </c>
      <c r="C78" s="16">
        <v>2</v>
      </c>
      <c r="D78" s="21" t="s">
        <v>31</v>
      </c>
      <c r="E78" s="121" t="s">
        <v>28</v>
      </c>
      <c r="F78" s="121"/>
      <c r="G78" s="121"/>
      <c r="H78" s="122"/>
      <c r="L78" s="20"/>
    </row>
    <row r="79" spans="1:12" ht="15.75" thickBot="1">
      <c r="A79" s="119"/>
      <c r="B79" s="118"/>
      <c r="C79" s="101">
        <v>3</v>
      </c>
      <c r="D79" s="102" t="s">
        <v>32</v>
      </c>
      <c r="E79" s="144" t="s">
        <v>29</v>
      </c>
      <c r="F79" s="144"/>
      <c r="G79" s="144"/>
      <c r="H79" s="145"/>
      <c r="L79" s="20"/>
    </row>
    <row r="80" spans="1:12" ht="32.25" customHeight="1" thickBot="1">
      <c r="A80" s="150" t="s">
        <v>78</v>
      </c>
      <c r="B80" s="150"/>
      <c r="C80" s="150"/>
      <c r="D80" s="150"/>
      <c r="E80" s="150"/>
      <c r="F80" s="150"/>
      <c r="G80" s="150"/>
      <c r="H80" s="150"/>
      <c r="L80" s="20"/>
    </row>
    <row r="81" spans="1:12" ht="15.75" thickBot="1">
      <c r="A81" s="17" t="s">
        <v>16</v>
      </c>
      <c r="B81" s="103" t="s">
        <v>74</v>
      </c>
      <c r="C81" s="104" t="s">
        <v>17</v>
      </c>
      <c r="D81" s="105" t="s">
        <v>18</v>
      </c>
      <c r="E81" s="146" t="s">
        <v>41</v>
      </c>
      <c r="F81" s="146"/>
      <c r="G81" s="146"/>
      <c r="H81" s="147"/>
      <c r="L81" s="20"/>
    </row>
    <row r="82" spans="1:12">
      <c r="A82" s="119">
        <v>2</v>
      </c>
      <c r="B82" s="132" t="s">
        <v>8</v>
      </c>
      <c r="C82" s="98">
        <v>18</v>
      </c>
      <c r="D82" s="34" t="s">
        <v>33</v>
      </c>
      <c r="E82" s="148" t="s">
        <v>28</v>
      </c>
      <c r="F82" s="148"/>
      <c r="G82" s="148"/>
      <c r="H82" s="149"/>
      <c r="L82" s="20"/>
    </row>
    <row r="83" spans="1:12">
      <c r="A83" s="119"/>
      <c r="B83" s="132"/>
      <c r="C83" s="99">
        <v>19</v>
      </c>
      <c r="D83" s="21" t="s">
        <v>34</v>
      </c>
      <c r="E83" s="121" t="s">
        <v>28</v>
      </c>
      <c r="F83" s="121"/>
      <c r="G83" s="121"/>
      <c r="H83" s="122"/>
      <c r="L83" s="20"/>
    </row>
    <row r="84" spans="1:12" ht="15" customHeight="1">
      <c r="A84" s="119"/>
      <c r="B84" s="132"/>
      <c r="C84" s="130">
        <v>20</v>
      </c>
      <c r="D84" s="21" t="s">
        <v>79</v>
      </c>
      <c r="E84" s="124" t="s">
        <v>29</v>
      </c>
      <c r="F84" s="125"/>
      <c r="G84" s="125"/>
      <c r="H84" s="126"/>
      <c r="L84" s="20"/>
    </row>
    <row r="85" spans="1:12">
      <c r="A85" s="119"/>
      <c r="B85" s="132"/>
      <c r="C85" s="131"/>
      <c r="D85" s="21" t="s">
        <v>80</v>
      </c>
      <c r="E85" s="127"/>
      <c r="F85" s="128"/>
      <c r="G85" s="128"/>
      <c r="H85" s="129"/>
      <c r="L85" s="20"/>
    </row>
    <row r="86" spans="1:12">
      <c r="A86" s="119"/>
      <c r="B86" s="132"/>
      <c r="C86" s="98">
        <v>22</v>
      </c>
      <c r="D86" s="21" t="s">
        <v>82</v>
      </c>
      <c r="E86" s="121" t="s">
        <v>39</v>
      </c>
      <c r="F86" s="121"/>
      <c r="G86" s="121"/>
      <c r="H86" s="122"/>
      <c r="L86" s="20"/>
    </row>
    <row r="87" spans="1:12">
      <c r="A87" s="119"/>
      <c r="B87" s="116"/>
      <c r="C87" s="99"/>
      <c r="D87" s="21" t="s">
        <v>35</v>
      </c>
      <c r="E87" s="121" t="s">
        <v>81</v>
      </c>
      <c r="F87" s="121"/>
      <c r="G87" s="121"/>
      <c r="H87" s="122"/>
      <c r="L87" s="20"/>
    </row>
    <row r="88" spans="1:12">
      <c r="A88" s="119">
        <v>3</v>
      </c>
      <c r="B88" s="117" t="s">
        <v>25</v>
      </c>
      <c r="C88" s="99">
        <v>3</v>
      </c>
      <c r="D88" s="21" t="s">
        <v>36</v>
      </c>
      <c r="E88" s="121" t="s">
        <v>28</v>
      </c>
      <c r="F88" s="121"/>
      <c r="G88" s="121"/>
      <c r="H88" s="122"/>
      <c r="L88" s="20"/>
    </row>
    <row r="89" spans="1:12">
      <c r="A89" s="119"/>
      <c r="B89" s="116"/>
      <c r="C89" s="99">
        <v>4</v>
      </c>
      <c r="D89" s="21" t="s">
        <v>35</v>
      </c>
      <c r="E89" s="121" t="s">
        <v>81</v>
      </c>
      <c r="F89" s="121"/>
      <c r="G89" s="121"/>
      <c r="H89" s="122"/>
      <c r="L89" s="20"/>
    </row>
    <row r="90" spans="1:12">
      <c r="A90" s="17" t="s">
        <v>73</v>
      </c>
      <c r="B90" s="106" t="s">
        <v>83</v>
      </c>
      <c r="C90" s="99">
        <v>8</v>
      </c>
      <c r="D90" s="21" t="s">
        <v>35</v>
      </c>
      <c r="E90" s="121" t="s">
        <v>84</v>
      </c>
      <c r="F90" s="121"/>
      <c r="G90" s="121"/>
      <c r="H90" s="122"/>
      <c r="L90" s="20"/>
    </row>
    <row r="91" spans="1:12" ht="34.5" customHeight="1">
      <c r="A91" s="17">
        <v>5</v>
      </c>
      <c r="B91" s="107" t="s">
        <v>9</v>
      </c>
      <c r="C91" s="99">
        <v>4</v>
      </c>
      <c r="D91" s="21" t="s">
        <v>37</v>
      </c>
      <c r="E91" s="121" t="s">
        <v>38</v>
      </c>
      <c r="F91" s="121"/>
      <c r="G91" s="121"/>
      <c r="H91" s="122"/>
      <c r="L91" s="20"/>
    </row>
    <row r="92" spans="1:12" ht="33" customHeight="1" thickBot="1">
      <c r="A92" s="17">
        <v>6</v>
      </c>
      <c r="B92" s="108" t="s">
        <v>30</v>
      </c>
      <c r="C92" s="109">
        <v>4</v>
      </c>
      <c r="D92" s="102" t="s">
        <v>37</v>
      </c>
      <c r="E92" s="144" t="s">
        <v>38</v>
      </c>
      <c r="F92" s="144"/>
      <c r="G92" s="144"/>
      <c r="H92" s="145"/>
      <c r="L92" s="20"/>
    </row>
    <row r="93" spans="1:12" ht="39.75" customHeight="1" thickBot="1">
      <c r="A93" s="150" t="s">
        <v>87</v>
      </c>
      <c r="B93" s="150"/>
      <c r="C93" s="150"/>
      <c r="D93" s="150"/>
      <c r="E93" s="150"/>
      <c r="F93" s="150"/>
      <c r="G93" s="150"/>
      <c r="H93" s="150"/>
      <c r="L93" s="20"/>
    </row>
    <row r="94" spans="1:12" ht="15.75" thickBot="1">
      <c r="A94" s="17" t="s">
        <v>16</v>
      </c>
      <c r="B94" s="103" t="s">
        <v>74</v>
      </c>
      <c r="C94" s="104" t="s">
        <v>17</v>
      </c>
      <c r="D94" s="104" t="s">
        <v>18</v>
      </c>
      <c r="E94" s="146" t="s">
        <v>41</v>
      </c>
      <c r="F94" s="146"/>
      <c r="G94" s="146"/>
      <c r="H94" s="147"/>
      <c r="L94" s="20"/>
    </row>
    <row r="95" spans="1:12">
      <c r="A95" s="119">
        <v>5</v>
      </c>
      <c r="B95" s="115" t="s">
        <v>9</v>
      </c>
      <c r="C95" s="110">
        <v>3</v>
      </c>
      <c r="D95" s="111">
        <v>10</v>
      </c>
      <c r="E95" s="168" t="s">
        <v>29</v>
      </c>
      <c r="F95" s="168"/>
      <c r="G95" s="168"/>
      <c r="H95" s="169"/>
      <c r="L95" s="20"/>
    </row>
    <row r="96" spans="1:12">
      <c r="A96" s="119"/>
      <c r="B96" s="116"/>
      <c r="C96" s="16">
        <v>4</v>
      </c>
      <c r="D96" s="21" t="s">
        <v>85</v>
      </c>
      <c r="E96" s="121" t="s">
        <v>39</v>
      </c>
      <c r="F96" s="121"/>
      <c r="G96" s="121"/>
      <c r="H96" s="122"/>
      <c r="L96" s="20"/>
    </row>
    <row r="97" spans="1:12">
      <c r="A97" s="119">
        <v>6</v>
      </c>
      <c r="B97" s="117" t="s">
        <v>30</v>
      </c>
      <c r="C97" s="16">
        <v>3</v>
      </c>
      <c r="D97" s="21">
        <v>1</v>
      </c>
      <c r="E97" s="121" t="s">
        <v>29</v>
      </c>
      <c r="F97" s="121"/>
      <c r="G97" s="121"/>
      <c r="H97" s="122"/>
      <c r="L97" s="20"/>
    </row>
    <row r="98" spans="1:12" ht="15.75" thickBot="1">
      <c r="A98" s="119"/>
      <c r="B98" s="118"/>
      <c r="C98" s="101">
        <v>4</v>
      </c>
      <c r="D98" s="102" t="s">
        <v>40</v>
      </c>
      <c r="E98" s="144" t="s">
        <v>39</v>
      </c>
      <c r="F98" s="144"/>
      <c r="G98" s="144"/>
      <c r="H98" s="145"/>
      <c r="L98" s="20"/>
    </row>
    <row r="99" spans="1:12">
      <c r="F99" s="4"/>
      <c r="G99" s="7"/>
      <c r="H99" s="3"/>
      <c r="L99" s="20"/>
    </row>
    <row r="100" spans="1:12" ht="33.75" customHeight="1">
      <c r="A100" s="120" t="s">
        <v>88</v>
      </c>
      <c r="B100" s="120"/>
      <c r="C100" s="120"/>
      <c r="D100" s="120"/>
      <c r="E100" s="120"/>
      <c r="F100" s="120"/>
      <c r="G100" s="120"/>
      <c r="H100" s="120"/>
      <c r="L100" s="20"/>
    </row>
    <row r="101" spans="1:12">
      <c r="F101" s="4"/>
      <c r="G101" s="7"/>
      <c r="H101" s="3"/>
      <c r="L101" s="20"/>
    </row>
    <row r="102" spans="1:12">
      <c r="F102" s="4"/>
      <c r="G102" s="7"/>
      <c r="H102" s="3"/>
      <c r="L102" s="20"/>
    </row>
    <row r="103" spans="1:12">
      <c r="F103" s="4"/>
      <c r="G103" s="7"/>
      <c r="H103" s="3"/>
      <c r="L103" s="20"/>
    </row>
    <row r="104" spans="1:12">
      <c r="C104" s="100"/>
      <c r="D104" s="100"/>
      <c r="E104" s="100"/>
      <c r="F104" s="4"/>
      <c r="G104" s="7"/>
      <c r="H104" s="3"/>
      <c r="L104" s="20"/>
    </row>
    <row r="105" spans="1:12">
      <c r="A105" s="123" t="s">
        <v>6</v>
      </c>
      <c r="B105" s="123"/>
      <c r="C105" s="123"/>
      <c r="D105" s="123"/>
      <c r="E105" s="123"/>
      <c r="F105" s="123"/>
      <c r="G105" s="123"/>
      <c r="H105" s="123"/>
      <c r="L105" s="20"/>
    </row>
    <row r="106" spans="1:12">
      <c r="A106" s="114" t="s">
        <v>86</v>
      </c>
      <c r="B106" s="114"/>
      <c r="C106" s="114"/>
      <c r="D106" s="114"/>
      <c r="E106" s="114"/>
      <c r="F106" s="114"/>
      <c r="G106" s="114"/>
      <c r="H106" s="114"/>
      <c r="L106" s="20"/>
    </row>
    <row r="107" spans="1:12">
      <c r="F107" s="5"/>
      <c r="G107" s="8"/>
      <c r="L107" s="20"/>
    </row>
    <row r="109" spans="1:12">
      <c r="L109" s="20"/>
    </row>
    <row r="111" spans="1:12">
      <c r="L111" s="20"/>
    </row>
  </sheetData>
  <mergeCells count="70">
    <mergeCell ref="E92:H92"/>
    <mergeCell ref="E82:H82"/>
    <mergeCell ref="E83:H83"/>
    <mergeCell ref="E87:H87"/>
    <mergeCell ref="E88:H88"/>
    <mergeCell ref="E81:H81"/>
    <mergeCell ref="A93:H93"/>
    <mergeCell ref="A2:P2"/>
    <mergeCell ref="A3:P3"/>
    <mergeCell ref="B5:B6"/>
    <mergeCell ref="A5:A6"/>
    <mergeCell ref="A4:P4"/>
    <mergeCell ref="C5:C6"/>
    <mergeCell ref="D5:D6"/>
    <mergeCell ref="M5:N7"/>
    <mergeCell ref="O5:P7"/>
    <mergeCell ref="A67:H67"/>
    <mergeCell ref="A69:H69"/>
    <mergeCell ref="A80:H80"/>
    <mergeCell ref="A57:C57"/>
    <mergeCell ref="A55:C55"/>
    <mergeCell ref="E75:H75"/>
    <mergeCell ref="E76:H76"/>
    <mergeCell ref="E77:H77"/>
    <mergeCell ref="E78:H78"/>
    <mergeCell ref="E79:H79"/>
    <mergeCell ref="E70:H70"/>
    <mergeCell ref="E71:H71"/>
    <mergeCell ref="E72:H72"/>
    <mergeCell ref="E73:H73"/>
    <mergeCell ref="E74:H74"/>
    <mergeCell ref="B7:D7"/>
    <mergeCell ref="E5:F7"/>
    <mergeCell ref="G5:H7"/>
    <mergeCell ref="I5:J7"/>
    <mergeCell ref="K5:L7"/>
    <mergeCell ref="B27:D27"/>
    <mergeCell ref="B41:D41"/>
    <mergeCell ref="C75:C76"/>
    <mergeCell ref="B71:B72"/>
    <mergeCell ref="B73:B74"/>
    <mergeCell ref="B75:B77"/>
    <mergeCell ref="A56:C56"/>
    <mergeCell ref="B78:B79"/>
    <mergeCell ref="A71:A72"/>
    <mergeCell ref="A73:A74"/>
    <mergeCell ref="A75:A77"/>
    <mergeCell ref="A78:A79"/>
    <mergeCell ref="B88:B89"/>
    <mergeCell ref="E90:H90"/>
    <mergeCell ref="A82:A87"/>
    <mergeCell ref="A88:A89"/>
    <mergeCell ref="A105:H105"/>
    <mergeCell ref="E84:H85"/>
    <mergeCell ref="C84:C85"/>
    <mergeCell ref="E86:H86"/>
    <mergeCell ref="B82:B87"/>
    <mergeCell ref="E96:H96"/>
    <mergeCell ref="E97:H97"/>
    <mergeCell ref="E98:H98"/>
    <mergeCell ref="E94:H94"/>
    <mergeCell ref="E95:H95"/>
    <mergeCell ref="E89:H89"/>
    <mergeCell ref="E91:H91"/>
    <mergeCell ref="A106:H106"/>
    <mergeCell ref="B95:B96"/>
    <mergeCell ref="B97:B98"/>
    <mergeCell ref="A95:A96"/>
    <mergeCell ref="A97:A98"/>
    <mergeCell ref="A100:H100"/>
  </mergeCells>
  <printOptions horizontalCentered="1"/>
  <pageMargins left="0.70866141732283472" right="0.70866141732283472" top="0.74803149606299213" bottom="0.74803149606299213" header="0.31496062992125984" footer="0.31496062992125984"/>
  <pageSetup scale="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victoriaeugeniab</cp:lastModifiedBy>
  <cp:lastPrinted>2014-07-03T14:23:35Z</cp:lastPrinted>
  <dcterms:created xsi:type="dcterms:W3CDTF">2013-01-28T19:30:24Z</dcterms:created>
  <dcterms:modified xsi:type="dcterms:W3CDTF">2014-07-03T15:09:57Z</dcterms:modified>
</cp:coreProperties>
</file>